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13_地域保健年報に関すること\【完成版】道南地域保健情報年報\H25年版_道南地域保健情報年報\HP公開更新\"/>
    </mc:Choice>
  </mc:AlternateContent>
  <bookViews>
    <workbookView xWindow="600" yWindow="105" windowWidth="19395" windowHeight="8040"/>
  </bookViews>
  <sheets>
    <sheet name="4" sheetId="23" r:id="rId1"/>
    <sheet name="5" sheetId="24" r:id="rId2"/>
    <sheet name="6" sheetId="6" r:id="rId3"/>
    <sheet name="7-1" sheetId="7" r:id="rId4"/>
    <sheet name="7-2" sheetId="8" r:id="rId5"/>
    <sheet name="8" sheetId="9" r:id="rId6"/>
    <sheet name="9" sheetId="10" r:id="rId7"/>
    <sheet name="10" sheetId="11" r:id="rId8"/>
    <sheet name="11" sheetId="12" r:id="rId9"/>
    <sheet name="12-1" sheetId="13" r:id="rId10"/>
    <sheet name="12-2" sheetId="14" r:id="rId11"/>
    <sheet name="12-3" sheetId="15" r:id="rId12"/>
    <sheet name="13" sheetId="16" r:id="rId13"/>
    <sheet name="14-1" sheetId="17" r:id="rId14"/>
    <sheet name="14-2" sheetId="18" r:id="rId15"/>
    <sheet name="14-3" sheetId="19" r:id="rId16"/>
    <sheet name="15" sheetId="20" r:id="rId17"/>
    <sheet name="16" sheetId="21" r:id="rId18"/>
    <sheet name="17" sheetId="22" r:id="rId19"/>
  </sheets>
  <externalReferences>
    <externalReference r:id="rId20"/>
    <externalReference r:id="rId21"/>
  </externalReferences>
  <definedNames>
    <definedName name="_xlnm.Print_Area" localSheetId="9">'12-1'!$A$1:$N$83</definedName>
    <definedName name="_xlnm.Print_Area" localSheetId="10">'12-2'!$A$1:$AA$83</definedName>
    <definedName name="_xlnm.Print_Area" localSheetId="11">'12-3'!$A$1:$AA$83</definedName>
    <definedName name="_xlnm.Print_Area" localSheetId="12">'13'!$A$1:$AA$83</definedName>
    <definedName name="_xlnm.Print_Area" localSheetId="13">'14-1'!$A$1:$J$83</definedName>
    <definedName name="_xlnm.Print_Area" localSheetId="16">'15'!$A$1:$AA$83</definedName>
    <definedName name="_xlnm.Print_Area" localSheetId="17">'16'!$A$1:$AA$83</definedName>
    <definedName name="_xlnm.Print_Area" localSheetId="18">'17'!$A$1:$AA$83</definedName>
    <definedName name="_xlnm.Print_Area" localSheetId="3">'7-1'!$A$1:$AA$83</definedName>
    <definedName name="_xlnm.Print_Area" localSheetId="6">'9'!$A$1:$AA$83</definedName>
    <definedName name="_xlnm.Print_Titles" localSheetId="9">'12-1'!$1:$9</definedName>
    <definedName name="_xlnm.Print_Titles" localSheetId="12">'13'!$1:$9</definedName>
    <definedName name="_xlnm.Print_Titles" localSheetId="13">'14-1'!$1:$9</definedName>
  </definedNames>
  <calcPr calcId="152511"/>
</workbook>
</file>

<file path=xl/calcChain.xml><?xml version="1.0" encoding="utf-8"?>
<calcChain xmlns="http://schemas.openxmlformats.org/spreadsheetml/2006/main">
  <c r="N1" i="24" l="1"/>
  <c r="C4" i="24"/>
  <c r="D4" i="24"/>
  <c r="E4" i="24"/>
  <c r="F4" i="24"/>
  <c r="G4" i="24"/>
  <c r="H4" i="24"/>
  <c r="I4" i="24"/>
  <c r="J4" i="24"/>
  <c r="K4" i="24"/>
  <c r="L4" i="24"/>
  <c r="M4" i="24"/>
  <c r="N4" i="24"/>
  <c r="C5" i="24"/>
  <c r="D5" i="24"/>
  <c r="E5" i="24"/>
  <c r="F5" i="24"/>
  <c r="G5" i="24"/>
  <c r="H5" i="24"/>
  <c r="I5" i="24"/>
  <c r="J5" i="24"/>
  <c r="K5" i="24"/>
  <c r="L5" i="24"/>
  <c r="M5" i="24"/>
  <c r="N5" i="24"/>
  <c r="C6" i="24"/>
  <c r="D6" i="24"/>
  <c r="E6" i="24"/>
  <c r="F6" i="24"/>
  <c r="G6" i="24"/>
  <c r="H6" i="24"/>
  <c r="I6" i="24"/>
  <c r="J6" i="24"/>
  <c r="K6" i="24"/>
  <c r="L6" i="24"/>
  <c r="M6" i="24"/>
  <c r="N6" i="24"/>
  <c r="C7" i="24"/>
  <c r="D7" i="24"/>
  <c r="E7" i="24"/>
  <c r="F7" i="24"/>
  <c r="G7" i="24"/>
  <c r="H7" i="24"/>
  <c r="I7" i="24"/>
  <c r="J7" i="24"/>
  <c r="K7" i="24"/>
  <c r="L7" i="24"/>
  <c r="M7" i="24"/>
  <c r="N7" i="24"/>
  <c r="C8" i="24"/>
  <c r="D8" i="24"/>
  <c r="E8" i="24"/>
  <c r="F8" i="24"/>
  <c r="G8" i="24"/>
  <c r="H8" i="24"/>
  <c r="I8" i="24"/>
  <c r="J8" i="24"/>
  <c r="K8" i="24"/>
  <c r="L8" i="24"/>
  <c r="M8" i="24"/>
  <c r="N8" i="24"/>
  <c r="C9" i="24"/>
  <c r="D9" i="24"/>
  <c r="E9" i="24"/>
  <c r="F9" i="24"/>
  <c r="G9" i="24"/>
  <c r="H9" i="24"/>
  <c r="I9" i="24"/>
  <c r="J9" i="24"/>
  <c r="K9" i="24"/>
  <c r="L9" i="24"/>
  <c r="M9" i="24"/>
  <c r="N9" i="24"/>
  <c r="C10" i="24"/>
  <c r="D10" i="24"/>
  <c r="E10" i="24"/>
  <c r="F10" i="24"/>
  <c r="G10" i="24"/>
  <c r="H10" i="24"/>
  <c r="I10" i="24"/>
  <c r="J10" i="24"/>
  <c r="K10" i="24"/>
  <c r="L10" i="24"/>
  <c r="M10" i="24"/>
  <c r="N10" i="24"/>
  <c r="C11" i="24"/>
  <c r="D11" i="24"/>
  <c r="E11" i="24"/>
  <c r="F11" i="24"/>
  <c r="G11" i="24"/>
  <c r="H11" i="24"/>
  <c r="I11" i="24"/>
  <c r="J11" i="24"/>
  <c r="K11" i="24"/>
  <c r="L11" i="24"/>
  <c r="M11" i="24"/>
  <c r="N11" i="24"/>
  <c r="C12" i="24"/>
  <c r="D12" i="24"/>
  <c r="E12" i="24"/>
  <c r="F12" i="24"/>
  <c r="G12" i="24"/>
  <c r="H12" i="24"/>
  <c r="I12" i="24"/>
  <c r="J12" i="24"/>
  <c r="K12" i="24"/>
  <c r="L12" i="24"/>
  <c r="M12" i="24"/>
  <c r="N12" i="24"/>
  <c r="C13" i="24"/>
  <c r="D13" i="24"/>
  <c r="E13" i="24"/>
  <c r="F13" i="24"/>
  <c r="G13" i="24"/>
  <c r="H13" i="24"/>
  <c r="I13" i="24"/>
  <c r="J13" i="24"/>
  <c r="K13" i="24"/>
  <c r="L13" i="24"/>
  <c r="M13" i="24"/>
  <c r="N13" i="24"/>
  <c r="C14" i="24"/>
  <c r="D14" i="24"/>
  <c r="E14" i="24"/>
  <c r="F14" i="24"/>
  <c r="G14" i="24"/>
  <c r="H14" i="24"/>
  <c r="I14" i="24"/>
  <c r="J14" i="24"/>
  <c r="K14" i="24"/>
  <c r="L14" i="24"/>
  <c r="M14" i="24"/>
  <c r="N14" i="24"/>
  <c r="C15" i="24"/>
  <c r="D15" i="24"/>
  <c r="E15" i="24"/>
  <c r="F15" i="24"/>
  <c r="G15" i="24"/>
  <c r="H15" i="24"/>
  <c r="I15" i="24"/>
  <c r="J15" i="24"/>
  <c r="K15" i="24"/>
  <c r="L15" i="24"/>
  <c r="M15" i="24"/>
  <c r="N15" i="24"/>
  <c r="C16" i="24"/>
  <c r="D16" i="24"/>
  <c r="E16" i="24"/>
  <c r="F16" i="24"/>
  <c r="G16" i="24"/>
  <c r="H16" i="24"/>
  <c r="I16" i="24"/>
  <c r="J16" i="24"/>
  <c r="K16" i="24"/>
  <c r="L16" i="24"/>
  <c r="M16" i="24"/>
  <c r="N16" i="24"/>
  <c r="C17" i="24"/>
  <c r="D17" i="24"/>
  <c r="E17" i="24"/>
  <c r="F17" i="24"/>
  <c r="G17" i="24"/>
  <c r="H17" i="24"/>
  <c r="I17" i="24"/>
  <c r="J17" i="24"/>
  <c r="K17" i="24"/>
  <c r="L17" i="24"/>
  <c r="M17" i="24"/>
  <c r="N17" i="24"/>
  <c r="C18" i="24"/>
  <c r="D18" i="24"/>
  <c r="E18" i="24"/>
  <c r="F18" i="24"/>
  <c r="G18" i="24"/>
  <c r="H18" i="24"/>
  <c r="I18" i="24"/>
  <c r="J18" i="24"/>
  <c r="K18" i="24"/>
  <c r="L18" i="24"/>
  <c r="M18" i="24"/>
  <c r="N18" i="24"/>
  <c r="C19" i="24"/>
  <c r="D19" i="24"/>
  <c r="E19" i="24"/>
  <c r="F19" i="24"/>
  <c r="G19" i="24"/>
  <c r="H19" i="24"/>
  <c r="I19" i="24"/>
  <c r="J19" i="24"/>
  <c r="K19" i="24"/>
  <c r="L19" i="24"/>
  <c r="M19" i="24"/>
  <c r="N19" i="24"/>
  <c r="C20" i="24"/>
  <c r="D20" i="24"/>
  <c r="E20" i="24"/>
  <c r="F20" i="24"/>
  <c r="G20" i="24"/>
  <c r="H20" i="24"/>
  <c r="I20" i="24"/>
  <c r="J20" i="24"/>
  <c r="K20" i="24"/>
  <c r="L20" i="24"/>
  <c r="M20" i="24"/>
  <c r="N20" i="24"/>
  <c r="C21" i="24"/>
  <c r="D21" i="24"/>
  <c r="E21" i="24"/>
  <c r="F21" i="24"/>
  <c r="G21" i="24"/>
  <c r="H21" i="24"/>
  <c r="I21" i="24"/>
  <c r="J21" i="24"/>
  <c r="K21" i="24"/>
  <c r="L21" i="24"/>
  <c r="M21" i="24"/>
  <c r="N21" i="24"/>
  <c r="C22" i="24"/>
  <c r="D22" i="24"/>
  <c r="E22" i="24"/>
  <c r="F22" i="24"/>
  <c r="G22" i="24"/>
  <c r="H22" i="24"/>
  <c r="I22" i="24"/>
  <c r="J22" i="24"/>
  <c r="K22" i="24"/>
  <c r="L22" i="24"/>
  <c r="M22" i="24"/>
  <c r="N22" i="24"/>
  <c r="C23" i="24"/>
  <c r="D23" i="24"/>
  <c r="E23" i="24"/>
  <c r="F23" i="24"/>
  <c r="G23" i="24"/>
  <c r="H23" i="24"/>
  <c r="I23" i="24"/>
  <c r="J23" i="24"/>
  <c r="K23" i="24"/>
  <c r="L23" i="24"/>
  <c r="M23" i="24"/>
  <c r="N23" i="24"/>
  <c r="C24" i="24"/>
  <c r="D24" i="24"/>
  <c r="E24" i="24"/>
  <c r="F24" i="24"/>
  <c r="G24" i="24"/>
  <c r="H24" i="24"/>
  <c r="I24" i="24"/>
  <c r="J24" i="24"/>
  <c r="K24" i="24"/>
  <c r="L24" i="24"/>
  <c r="M24" i="24"/>
  <c r="N24" i="24"/>
  <c r="C25" i="24"/>
  <c r="D25" i="24"/>
  <c r="E25" i="24"/>
  <c r="F25" i="24"/>
  <c r="G25" i="24"/>
  <c r="H25" i="24"/>
  <c r="I25" i="24"/>
  <c r="J25" i="24"/>
  <c r="K25" i="24"/>
  <c r="L25" i="24"/>
  <c r="M25" i="24"/>
  <c r="N25" i="24"/>
  <c r="C26" i="24"/>
  <c r="D26" i="24"/>
  <c r="E26" i="24"/>
  <c r="F26" i="24"/>
  <c r="G26" i="24"/>
  <c r="H26" i="24"/>
  <c r="I26" i="24"/>
  <c r="J26" i="24"/>
  <c r="K26" i="24"/>
  <c r="L26" i="24"/>
  <c r="M26" i="24"/>
  <c r="N26" i="24"/>
  <c r="C27" i="24"/>
  <c r="D27" i="24"/>
  <c r="E27" i="24"/>
  <c r="F27" i="24"/>
  <c r="G27" i="24"/>
  <c r="H27" i="24"/>
  <c r="I27" i="24"/>
  <c r="J27" i="24"/>
  <c r="K27" i="24"/>
  <c r="L27" i="24"/>
  <c r="M27" i="24"/>
  <c r="N27" i="24"/>
  <c r="C28" i="24"/>
  <c r="D28" i="24"/>
  <c r="E28" i="24"/>
  <c r="F28" i="24"/>
  <c r="G28" i="24"/>
  <c r="H28" i="24"/>
  <c r="I28" i="24"/>
  <c r="J28" i="24"/>
  <c r="K28" i="24"/>
  <c r="L28" i="24"/>
  <c r="M28" i="24"/>
  <c r="N28" i="24"/>
  <c r="C29" i="24"/>
  <c r="D29" i="24"/>
  <c r="E29" i="24"/>
  <c r="F29" i="24"/>
  <c r="G29" i="24"/>
  <c r="H29" i="24"/>
  <c r="I29" i="24"/>
  <c r="J29" i="24"/>
  <c r="K29" i="24"/>
  <c r="L29" i="24"/>
  <c r="M29" i="24"/>
  <c r="N29" i="24"/>
  <c r="C30" i="24"/>
  <c r="D30" i="24"/>
  <c r="E30" i="24"/>
  <c r="F30" i="24"/>
  <c r="G30" i="24"/>
  <c r="H30" i="24"/>
  <c r="I30" i="24"/>
  <c r="J30" i="24"/>
  <c r="K30" i="24"/>
  <c r="L30" i="24"/>
  <c r="M30" i="24"/>
  <c r="N30" i="24"/>
  <c r="C31" i="24"/>
  <c r="D31" i="24"/>
  <c r="E31" i="24"/>
  <c r="F31" i="24"/>
  <c r="G31" i="24"/>
  <c r="H31" i="24"/>
  <c r="I31" i="24"/>
  <c r="J31" i="24"/>
  <c r="K31" i="24"/>
  <c r="L31" i="24"/>
  <c r="M31" i="24"/>
  <c r="N31" i="24"/>
  <c r="C32" i="24"/>
  <c r="D32" i="24"/>
  <c r="E32" i="24"/>
  <c r="F32" i="24"/>
  <c r="G32" i="24"/>
  <c r="H32" i="24"/>
  <c r="I32" i="24"/>
  <c r="J32" i="24"/>
  <c r="K32" i="24"/>
  <c r="L32" i="24"/>
  <c r="M32" i="24"/>
  <c r="N32" i="24"/>
  <c r="C33" i="24"/>
  <c r="D33" i="24"/>
  <c r="E33" i="24"/>
  <c r="F33" i="24"/>
  <c r="G33" i="24"/>
  <c r="H33" i="24"/>
  <c r="I33" i="24"/>
  <c r="J33" i="24"/>
  <c r="K33" i="24"/>
  <c r="L33" i="24"/>
  <c r="M33" i="24"/>
  <c r="N33" i="24"/>
  <c r="C34" i="24"/>
  <c r="D34" i="24"/>
  <c r="E34" i="24"/>
  <c r="F34" i="24"/>
  <c r="G34" i="24"/>
  <c r="H34" i="24"/>
  <c r="I34" i="24"/>
  <c r="J34" i="24"/>
  <c r="K34" i="24"/>
  <c r="L34" i="24"/>
  <c r="M34" i="24"/>
  <c r="N34" i="24"/>
  <c r="C35" i="24"/>
  <c r="D35" i="24"/>
  <c r="E35" i="24"/>
  <c r="F35" i="24"/>
  <c r="G35" i="24"/>
  <c r="H35" i="24"/>
  <c r="I35" i="24"/>
  <c r="J35" i="24"/>
  <c r="K35" i="24"/>
  <c r="L35" i="24"/>
  <c r="M35" i="24"/>
  <c r="N35" i="24"/>
  <c r="C36" i="24"/>
  <c r="D36" i="24"/>
  <c r="E36" i="24"/>
  <c r="F36" i="24"/>
  <c r="G36" i="24"/>
  <c r="H36" i="24"/>
  <c r="I36" i="24"/>
  <c r="J36" i="24"/>
  <c r="K36" i="24"/>
  <c r="L36" i="24"/>
  <c r="M36" i="24"/>
  <c r="N36" i="24"/>
  <c r="C37" i="24"/>
  <c r="D37" i="24"/>
  <c r="E37" i="24"/>
  <c r="F37" i="24"/>
  <c r="G37" i="24"/>
  <c r="H37" i="24"/>
  <c r="I37" i="24"/>
  <c r="J37" i="24"/>
  <c r="K37" i="24"/>
  <c r="L37" i="24"/>
  <c r="M37" i="24"/>
  <c r="N37" i="24"/>
  <c r="C38" i="24"/>
  <c r="D38" i="24"/>
  <c r="E38" i="24"/>
  <c r="F38" i="24"/>
  <c r="G38" i="24"/>
  <c r="H38" i="24"/>
  <c r="I38" i="24"/>
  <c r="J38" i="24"/>
  <c r="K38" i="24"/>
  <c r="L38" i="24"/>
  <c r="M38" i="24"/>
  <c r="N38" i="24"/>
  <c r="C39" i="24"/>
  <c r="D39" i="24"/>
  <c r="E39" i="24"/>
  <c r="F39" i="24"/>
  <c r="G39" i="24"/>
  <c r="H39" i="24"/>
  <c r="I39" i="24"/>
  <c r="J39" i="24"/>
  <c r="K39" i="24"/>
  <c r="L39" i="24"/>
  <c r="M39" i="24"/>
  <c r="N39" i="24"/>
  <c r="C40" i="24"/>
  <c r="D40" i="24"/>
  <c r="E40" i="24"/>
  <c r="F40" i="24"/>
  <c r="G40" i="24"/>
  <c r="H40" i="24"/>
  <c r="I40" i="24"/>
  <c r="J40" i="24"/>
  <c r="K40" i="24"/>
  <c r="L40" i="24"/>
  <c r="M40" i="24"/>
  <c r="N40" i="24"/>
  <c r="C41" i="24"/>
  <c r="D41" i="24"/>
  <c r="E41" i="24"/>
  <c r="F41" i="24"/>
  <c r="G41" i="24"/>
  <c r="H41" i="24"/>
  <c r="I41" i="24"/>
  <c r="J41" i="24"/>
  <c r="K41" i="24"/>
  <c r="L41" i="24"/>
  <c r="M41" i="24"/>
  <c r="N41" i="24"/>
  <c r="C42" i="24"/>
  <c r="D42" i="24"/>
  <c r="E42" i="24"/>
  <c r="F42" i="24"/>
  <c r="G42" i="24"/>
  <c r="H42" i="24"/>
  <c r="I42" i="24"/>
  <c r="J42" i="24"/>
  <c r="K42" i="24"/>
  <c r="L42" i="24"/>
  <c r="M42" i="24"/>
  <c r="N42" i="24"/>
  <c r="C43" i="24"/>
  <c r="D43" i="24"/>
  <c r="E43" i="24"/>
  <c r="F43" i="24"/>
  <c r="G43" i="24"/>
  <c r="H43" i="24"/>
  <c r="I43" i="24"/>
  <c r="J43" i="24"/>
  <c r="K43" i="24"/>
  <c r="L43" i="24"/>
  <c r="M43" i="24"/>
  <c r="N43" i="24"/>
  <c r="C44" i="24"/>
  <c r="D44" i="24"/>
  <c r="E44" i="24"/>
  <c r="F44" i="24"/>
  <c r="G44" i="24"/>
  <c r="H44" i="24"/>
  <c r="I44" i="24"/>
  <c r="J44" i="24"/>
  <c r="K44" i="24"/>
  <c r="L44" i="24"/>
  <c r="M44" i="24"/>
  <c r="N44" i="24"/>
  <c r="C45" i="24"/>
  <c r="D45" i="24"/>
  <c r="E45" i="24"/>
  <c r="F45" i="24"/>
  <c r="G45" i="24"/>
  <c r="H45" i="24"/>
  <c r="I45" i="24"/>
  <c r="J45" i="24"/>
  <c r="K45" i="24"/>
  <c r="L45" i="24"/>
  <c r="M45" i="24"/>
  <c r="N45" i="24"/>
  <c r="C46" i="24"/>
  <c r="D46" i="24"/>
  <c r="E46" i="24"/>
  <c r="F46" i="24"/>
  <c r="G46" i="24"/>
  <c r="H46" i="24"/>
  <c r="I46" i="24"/>
  <c r="J46" i="24"/>
  <c r="K46" i="24"/>
  <c r="L46" i="24"/>
  <c r="M46" i="24"/>
  <c r="N46" i="24"/>
  <c r="C47" i="24"/>
  <c r="D47" i="24"/>
  <c r="E47" i="24"/>
  <c r="F47" i="24"/>
  <c r="G47" i="24"/>
  <c r="H47" i="24"/>
  <c r="I47" i="24"/>
  <c r="J47" i="24"/>
  <c r="K47" i="24"/>
  <c r="L47" i="24"/>
  <c r="M47" i="24"/>
  <c r="N47" i="24"/>
  <c r="C48" i="24"/>
  <c r="D48" i="24"/>
  <c r="E48" i="24"/>
  <c r="F48" i="24"/>
  <c r="G48" i="24"/>
  <c r="H48" i="24"/>
  <c r="I48" i="24"/>
  <c r="J48" i="24"/>
  <c r="K48" i="24"/>
  <c r="L48" i="24"/>
  <c r="M48" i="24"/>
  <c r="N48" i="24"/>
  <c r="C49" i="24"/>
  <c r="D49" i="24"/>
  <c r="E49" i="24"/>
  <c r="F49" i="24"/>
  <c r="G49" i="24"/>
  <c r="H49" i="24"/>
  <c r="I49" i="24"/>
  <c r="J49" i="24"/>
  <c r="K49" i="24"/>
  <c r="L49" i="24"/>
  <c r="M49" i="24"/>
  <c r="N49" i="24"/>
  <c r="C50" i="24"/>
  <c r="D50" i="24"/>
  <c r="E50" i="24"/>
  <c r="F50" i="24"/>
  <c r="G50" i="24"/>
  <c r="H50" i="24"/>
  <c r="I50" i="24"/>
  <c r="J50" i="24"/>
  <c r="K50" i="24"/>
  <c r="L50" i="24"/>
  <c r="M50" i="24"/>
  <c r="N50" i="24"/>
  <c r="C51" i="24"/>
  <c r="D51" i="24"/>
  <c r="E51" i="24"/>
  <c r="F51" i="24"/>
  <c r="G51" i="24"/>
  <c r="H51" i="24"/>
  <c r="I51" i="24"/>
  <c r="J51" i="24"/>
  <c r="K51" i="24"/>
  <c r="L51" i="24"/>
  <c r="M51" i="24"/>
  <c r="N51" i="24"/>
  <c r="C52" i="24"/>
  <c r="D52" i="24"/>
  <c r="E52" i="24"/>
  <c r="F52" i="24"/>
  <c r="G52" i="24"/>
  <c r="H52" i="24"/>
  <c r="I52" i="24"/>
  <c r="J52" i="24"/>
  <c r="K52" i="24"/>
  <c r="L52" i="24"/>
  <c r="M52" i="24"/>
  <c r="N52" i="24"/>
  <c r="C53" i="24"/>
  <c r="D53" i="24"/>
  <c r="E53" i="24"/>
  <c r="F53" i="24"/>
  <c r="G53" i="24"/>
  <c r="H53" i="24"/>
  <c r="I53" i="24"/>
  <c r="J53" i="24"/>
  <c r="K53" i="24"/>
  <c r="L53" i="24"/>
  <c r="M53" i="24"/>
  <c r="N53" i="24"/>
  <c r="C54" i="24"/>
  <c r="D54" i="24"/>
  <c r="E54" i="24"/>
  <c r="F54" i="24"/>
  <c r="G54" i="24"/>
  <c r="H54" i="24"/>
  <c r="I54" i="24"/>
  <c r="J54" i="24"/>
  <c r="K54" i="24"/>
  <c r="L54" i="24"/>
  <c r="M54" i="24"/>
  <c r="N54" i="24"/>
  <c r="C55" i="24"/>
  <c r="D55" i="24"/>
  <c r="E55" i="24"/>
  <c r="F55" i="24"/>
  <c r="G55" i="24"/>
  <c r="H55" i="24"/>
  <c r="I55" i="24"/>
  <c r="J55" i="24"/>
  <c r="K55" i="24"/>
  <c r="L55" i="24"/>
  <c r="M55" i="24"/>
  <c r="N55" i="24"/>
  <c r="C56" i="24"/>
  <c r="D56" i="24"/>
  <c r="E56" i="24"/>
  <c r="F56" i="24"/>
  <c r="G56" i="24"/>
  <c r="H56" i="24"/>
  <c r="I56" i="24"/>
  <c r="J56" i="24"/>
  <c r="K56" i="24"/>
  <c r="L56" i="24"/>
  <c r="M56" i="24"/>
  <c r="N56" i="24"/>
  <c r="C57" i="24"/>
  <c r="D57" i="24"/>
  <c r="E57" i="24"/>
  <c r="F57" i="24"/>
  <c r="G57" i="24"/>
  <c r="H57" i="24"/>
  <c r="I57" i="24"/>
  <c r="J57" i="24"/>
  <c r="K57" i="24"/>
  <c r="L57" i="24"/>
  <c r="M57" i="24"/>
  <c r="N57" i="24"/>
  <c r="C58" i="24"/>
  <c r="D58" i="24"/>
  <c r="E58" i="24"/>
  <c r="F58" i="24"/>
  <c r="G58" i="24"/>
  <c r="H58" i="24"/>
  <c r="I58" i="24"/>
  <c r="J58" i="24"/>
  <c r="K58" i="24"/>
  <c r="L58" i="24"/>
  <c r="M58" i="24"/>
  <c r="N58" i="24"/>
  <c r="C59" i="24"/>
  <c r="D59" i="24"/>
  <c r="E59" i="24"/>
  <c r="F59" i="24"/>
  <c r="G59" i="24"/>
  <c r="H59" i="24"/>
  <c r="I59" i="24"/>
  <c r="J59" i="24"/>
  <c r="K59" i="24"/>
  <c r="L59" i="24"/>
  <c r="M59" i="24"/>
  <c r="N59" i="24"/>
  <c r="C60" i="24"/>
  <c r="D60" i="24"/>
  <c r="E60" i="24"/>
  <c r="F60" i="24"/>
  <c r="G60" i="24"/>
  <c r="H60" i="24"/>
  <c r="I60" i="24"/>
  <c r="J60" i="24"/>
  <c r="K60" i="24"/>
  <c r="L60" i="24"/>
  <c r="M60" i="24"/>
  <c r="N60" i="24"/>
  <c r="C61" i="24"/>
  <c r="D61" i="24"/>
  <c r="E61" i="24"/>
  <c r="F61" i="24"/>
  <c r="G61" i="24"/>
  <c r="H61" i="24"/>
  <c r="I61" i="24"/>
  <c r="J61" i="24"/>
  <c r="K61" i="24"/>
  <c r="L61" i="24"/>
  <c r="M61" i="24"/>
  <c r="N61" i="24"/>
  <c r="C62" i="24"/>
  <c r="D62" i="24"/>
  <c r="E62" i="24"/>
  <c r="F62" i="24"/>
  <c r="G62" i="24"/>
  <c r="H62" i="24"/>
  <c r="I62" i="24"/>
  <c r="J62" i="24"/>
  <c r="K62" i="24"/>
  <c r="L62" i="24"/>
  <c r="M62" i="24"/>
  <c r="N62" i="24"/>
  <c r="C63" i="24"/>
  <c r="D63" i="24"/>
  <c r="E63" i="24"/>
  <c r="F63" i="24"/>
  <c r="G63" i="24"/>
  <c r="H63" i="24"/>
  <c r="I63" i="24"/>
  <c r="J63" i="24"/>
  <c r="K63" i="24"/>
  <c r="L63" i="24"/>
  <c r="M63" i="24"/>
  <c r="N63" i="24"/>
  <c r="C64" i="24"/>
  <c r="D64" i="24"/>
  <c r="E64" i="24"/>
  <c r="F64" i="24"/>
  <c r="G64" i="24"/>
  <c r="H64" i="24"/>
  <c r="I64" i="24"/>
  <c r="J64" i="24"/>
  <c r="K64" i="24"/>
  <c r="L64" i="24"/>
  <c r="M64" i="24"/>
  <c r="N64" i="24"/>
  <c r="C65" i="24"/>
  <c r="D65" i="24"/>
  <c r="E65" i="24"/>
  <c r="F65" i="24"/>
  <c r="G65" i="24"/>
  <c r="H65" i="24"/>
  <c r="I65" i="24"/>
  <c r="J65" i="24"/>
  <c r="K65" i="24"/>
  <c r="L65" i="24"/>
  <c r="M65" i="24"/>
  <c r="N65" i="24"/>
  <c r="C66" i="24"/>
  <c r="D66" i="24"/>
  <c r="E66" i="24"/>
  <c r="F66" i="24"/>
  <c r="G66" i="24"/>
  <c r="H66" i="24"/>
  <c r="I66" i="24"/>
  <c r="J66" i="24"/>
  <c r="K66" i="24"/>
  <c r="L66" i="24"/>
  <c r="M66" i="24"/>
  <c r="N66" i="24"/>
  <c r="C67" i="24"/>
  <c r="D67" i="24"/>
  <c r="E67" i="24"/>
  <c r="F67" i="24"/>
  <c r="G67" i="24"/>
  <c r="H67" i="24"/>
  <c r="I67" i="24"/>
  <c r="J67" i="24"/>
  <c r="K67" i="24"/>
  <c r="L67" i="24"/>
  <c r="M67" i="24"/>
  <c r="N67" i="24"/>
  <c r="C68" i="24"/>
  <c r="D68" i="24"/>
  <c r="E68" i="24"/>
  <c r="F68" i="24"/>
  <c r="G68" i="24"/>
  <c r="H68" i="24"/>
  <c r="I68" i="24"/>
  <c r="J68" i="24"/>
  <c r="K68" i="24"/>
  <c r="L68" i="24"/>
  <c r="M68" i="24"/>
  <c r="N68" i="24"/>
  <c r="C69" i="24"/>
  <c r="D69" i="24"/>
  <c r="E69" i="24"/>
  <c r="F69" i="24"/>
  <c r="G69" i="24"/>
  <c r="H69" i="24"/>
  <c r="I69" i="24"/>
  <c r="J69" i="24"/>
  <c r="K69" i="24"/>
  <c r="L69" i="24"/>
  <c r="M69" i="24"/>
  <c r="N69" i="24"/>
  <c r="C70" i="24"/>
  <c r="D70" i="24"/>
  <c r="E70" i="24"/>
  <c r="F70" i="24"/>
  <c r="G70" i="24"/>
  <c r="H70" i="24"/>
  <c r="I70" i="24"/>
  <c r="J70" i="24"/>
  <c r="K70" i="24"/>
  <c r="L70" i="24"/>
  <c r="M70" i="24"/>
  <c r="N70" i="24"/>
  <c r="C71" i="24"/>
  <c r="D71" i="24"/>
  <c r="E71" i="24"/>
  <c r="F71" i="24"/>
  <c r="G71" i="24"/>
  <c r="H71" i="24"/>
  <c r="I71" i="24"/>
  <c r="J71" i="24"/>
  <c r="K71" i="24"/>
  <c r="L71" i="24"/>
  <c r="M71" i="24"/>
  <c r="N71" i="24"/>
  <c r="C72" i="24"/>
  <c r="D72" i="24"/>
  <c r="E72" i="24"/>
  <c r="F72" i="24"/>
  <c r="G72" i="24"/>
  <c r="H72" i="24"/>
  <c r="I72" i="24"/>
  <c r="J72" i="24"/>
  <c r="K72" i="24"/>
  <c r="L72" i="24"/>
  <c r="M72" i="24"/>
  <c r="N72" i="24"/>
  <c r="C73" i="24"/>
  <c r="D73" i="24"/>
  <c r="E73" i="24"/>
  <c r="F73" i="24"/>
  <c r="G73" i="24"/>
  <c r="H73" i="24"/>
  <c r="I73" i="24"/>
  <c r="J73" i="24"/>
  <c r="K73" i="24"/>
  <c r="L73" i="24"/>
  <c r="M73" i="24"/>
  <c r="N73" i="24"/>
  <c r="C74" i="24"/>
  <c r="D74" i="24"/>
  <c r="E74" i="24"/>
  <c r="F74" i="24"/>
  <c r="G74" i="24"/>
  <c r="H74" i="24"/>
  <c r="I74" i="24"/>
  <c r="J74" i="24"/>
  <c r="K74" i="24"/>
  <c r="L74" i="24"/>
  <c r="M74" i="24"/>
  <c r="N74" i="24"/>
  <c r="C75" i="24"/>
  <c r="D75" i="24"/>
  <c r="E75" i="24"/>
  <c r="F75" i="24"/>
  <c r="G75" i="24"/>
  <c r="H75" i="24"/>
  <c r="I75" i="24"/>
  <c r="J75" i="24"/>
  <c r="K75" i="24"/>
  <c r="L75" i="24"/>
  <c r="M75" i="24"/>
  <c r="N75" i="24"/>
  <c r="C76" i="24"/>
  <c r="D76" i="24"/>
  <c r="E76" i="24"/>
  <c r="F76" i="24"/>
  <c r="G76" i="24"/>
  <c r="H76" i="24"/>
  <c r="I76" i="24"/>
  <c r="J76" i="24"/>
  <c r="K76" i="24"/>
  <c r="L76" i="24"/>
  <c r="M76" i="24"/>
  <c r="N76" i="24"/>
  <c r="C77" i="24"/>
  <c r="D77" i="24"/>
  <c r="E77" i="24"/>
  <c r="F77" i="24"/>
  <c r="G77" i="24"/>
  <c r="H77" i="24"/>
  <c r="I77" i="24"/>
  <c r="J77" i="24"/>
  <c r="K77" i="24"/>
  <c r="L77" i="24"/>
  <c r="M77" i="24"/>
  <c r="N77" i="24"/>
  <c r="C78" i="24"/>
  <c r="D78" i="24"/>
  <c r="E78" i="24"/>
  <c r="F78" i="24"/>
  <c r="G78" i="24"/>
  <c r="H78" i="24"/>
  <c r="I78" i="24"/>
  <c r="J78" i="24"/>
  <c r="K78" i="24"/>
  <c r="L78" i="24"/>
  <c r="M78" i="24"/>
  <c r="N78" i="24"/>
  <c r="C79" i="24"/>
  <c r="D79" i="24"/>
  <c r="E79" i="24"/>
  <c r="F79" i="24"/>
  <c r="G79" i="24"/>
  <c r="H79" i="24"/>
  <c r="I79" i="24"/>
  <c r="J79" i="24"/>
  <c r="K79" i="24"/>
  <c r="L79" i="24"/>
  <c r="M79" i="24"/>
  <c r="N79" i="24"/>
  <c r="C80" i="24"/>
  <c r="D80" i="24"/>
  <c r="E80" i="24"/>
  <c r="F80" i="24"/>
  <c r="G80" i="24"/>
  <c r="H80" i="24"/>
  <c r="I80" i="24"/>
  <c r="J80" i="24"/>
  <c r="K80" i="24"/>
  <c r="L80" i="24"/>
  <c r="M80" i="24"/>
  <c r="N80" i="24"/>
  <c r="C81" i="24"/>
  <c r="D81" i="24"/>
  <c r="E81" i="24"/>
  <c r="F81" i="24"/>
  <c r="G81" i="24"/>
  <c r="H81" i="24"/>
  <c r="I81" i="24"/>
  <c r="J81" i="24"/>
  <c r="K81" i="24"/>
  <c r="L81" i="24"/>
  <c r="M81" i="24"/>
  <c r="N81" i="24"/>
  <c r="AE1" i="23" l="1"/>
  <c r="C3" i="23"/>
  <c r="B6" i="23"/>
  <c r="C6" i="23"/>
  <c r="D6" i="23"/>
  <c r="E6" i="23"/>
  <c r="F6" i="23"/>
  <c r="G6" i="23"/>
  <c r="H6" i="23"/>
  <c r="I6" i="23"/>
  <c r="J6" i="23"/>
  <c r="K6" i="23"/>
  <c r="L6" i="23"/>
  <c r="M6" i="23"/>
  <c r="N6" i="23"/>
  <c r="O6" i="23"/>
  <c r="P6" i="23"/>
  <c r="Q6" i="23"/>
  <c r="R6" i="23"/>
  <c r="S6" i="23"/>
  <c r="T6" i="23"/>
  <c r="U6" i="23"/>
  <c r="V6" i="23"/>
  <c r="W6" i="23"/>
  <c r="X6" i="23"/>
  <c r="Y6" i="23"/>
  <c r="Z6" i="23"/>
  <c r="AA6" i="23"/>
  <c r="AB6" i="23"/>
  <c r="AC6" i="23"/>
  <c r="AD6" i="23"/>
  <c r="AE6" i="23"/>
  <c r="B7" i="23"/>
  <c r="C7" i="23"/>
  <c r="D7" i="23"/>
  <c r="E7" i="23"/>
  <c r="F7" i="23"/>
  <c r="G7" i="23"/>
  <c r="H7" i="23"/>
  <c r="I7" i="23"/>
  <c r="J7" i="23"/>
  <c r="K7" i="23"/>
  <c r="L7" i="23"/>
  <c r="M7" i="23"/>
  <c r="N7" i="23"/>
  <c r="O7" i="23"/>
  <c r="P7" i="23"/>
  <c r="Q7" i="23"/>
  <c r="R7" i="23"/>
  <c r="S7" i="23"/>
  <c r="T7" i="23"/>
  <c r="U7" i="23"/>
  <c r="V7" i="23"/>
  <c r="W7" i="23"/>
  <c r="X7" i="23"/>
  <c r="Y7" i="23"/>
  <c r="Z7" i="23"/>
  <c r="AA7" i="23"/>
  <c r="AB7" i="23"/>
  <c r="AC7" i="23"/>
  <c r="AD7" i="23"/>
  <c r="AE7" i="23"/>
  <c r="B8" i="23"/>
  <c r="C8" i="23"/>
  <c r="D8" i="23"/>
  <c r="E8" i="23"/>
  <c r="F8" i="23"/>
  <c r="G8" i="23"/>
  <c r="H8" i="23"/>
  <c r="I8" i="23"/>
  <c r="J8" i="23"/>
  <c r="K8" i="23"/>
  <c r="L8" i="23"/>
  <c r="M8" i="23"/>
  <c r="N8" i="23"/>
  <c r="O8" i="23"/>
  <c r="P8" i="23"/>
  <c r="Q8" i="23"/>
  <c r="R8" i="23"/>
  <c r="S8" i="23"/>
  <c r="T8" i="23"/>
  <c r="U8" i="23"/>
  <c r="V8" i="23"/>
  <c r="W8" i="23"/>
  <c r="X8" i="23"/>
  <c r="Y8" i="23"/>
  <c r="Z8" i="23"/>
  <c r="AA8" i="23"/>
  <c r="AB8" i="23"/>
  <c r="AC8" i="23"/>
  <c r="AD8" i="23"/>
  <c r="AE8" i="23"/>
  <c r="B9" i="23"/>
  <c r="D9" i="23"/>
  <c r="E9" i="23"/>
  <c r="F9" i="23"/>
  <c r="G9" i="23"/>
  <c r="H9" i="23"/>
  <c r="I9" i="23"/>
  <c r="J9" i="23"/>
  <c r="K9" i="23"/>
  <c r="L9" i="23"/>
  <c r="M9" i="23"/>
  <c r="N9" i="23"/>
  <c r="O9" i="23"/>
  <c r="P9" i="23"/>
  <c r="Q9" i="23"/>
  <c r="R9" i="23"/>
  <c r="S9" i="23"/>
  <c r="T9" i="23"/>
  <c r="U9" i="23"/>
  <c r="V9" i="23"/>
  <c r="W9" i="23"/>
  <c r="X9" i="23"/>
  <c r="Y9" i="23"/>
  <c r="Z9" i="23"/>
  <c r="AA9" i="23"/>
  <c r="AB9" i="23"/>
  <c r="AC9" i="23"/>
  <c r="AD9" i="23"/>
  <c r="AE9" i="23"/>
  <c r="B10" i="23"/>
  <c r="D10" i="23"/>
  <c r="E10" i="23"/>
  <c r="F10" i="23"/>
  <c r="G10" i="23"/>
  <c r="H10" i="23"/>
  <c r="I10" i="23"/>
  <c r="J10" i="23"/>
  <c r="K10" i="23"/>
  <c r="L10" i="23"/>
  <c r="M10" i="23"/>
  <c r="N10" i="23"/>
  <c r="O10" i="23"/>
  <c r="P10" i="23"/>
  <c r="Q10" i="23"/>
  <c r="R10" i="23"/>
  <c r="S10" i="23"/>
  <c r="T10" i="23"/>
  <c r="U10" i="23"/>
  <c r="V10" i="23"/>
  <c r="W10" i="23"/>
  <c r="X10" i="23"/>
  <c r="Y10" i="23"/>
  <c r="Z10" i="23"/>
  <c r="AA10" i="23"/>
  <c r="AB10" i="23"/>
  <c r="AC10" i="23"/>
  <c r="AD10" i="23"/>
  <c r="AE10" i="23"/>
  <c r="B11" i="23"/>
  <c r="D11" i="23"/>
  <c r="E11" i="23"/>
  <c r="F11" i="23"/>
  <c r="G11" i="23"/>
  <c r="H11" i="23"/>
  <c r="I11" i="23"/>
  <c r="J11" i="23"/>
  <c r="K11" i="23"/>
  <c r="L11" i="23"/>
  <c r="M11" i="23"/>
  <c r="N11" i="23"/>
  <c r="O11" i="23"/>
  <c r="P11" i="23"/>
  <c r="Q11" i="23"/>
  <c r="R11" i="23"/>
  <c r="S11" i="23"/>
  <c r="T11" i="23"/>
  <c r="U11" i="23"/>
  <c r="V11" i="23"/>
  <c r="W11" i="23"/>
  <c r="X11" i="23"/>
  <c r="Y11" i="23"/>
  <c r="Z11" i="23"/>
  <c r="AA11" i="23"/>
  <c r="AB11" i="23"/>
  <c r="AC11" i="23"/>
  <c r="AD11" i="23"/>
  <c r="AE11" i="23"/>
  <c r="B12" i="23"/>
  <c r="D12" i="23"/>
  <c r="E12" i="23"/>
  <c r="F12" i="23"/>
  <c r="G12" i="23"/>
  <c r="H12" i="23"/>
  <c r="I12" i="23"/>
  <c r="J12" i="23"/>
  <c r="K12" i="23"/>
  <c r="L12" i="23"/>
  <c r="M12" i="23"/>
  <c r="N12" i="23"/>
  <c r="O12" i="23"/>
  <c r="P12" i="23"/>
  <c r="Q12" i="23"/>
  <c r="R12" i="23"/>
  <c r="S12" i="23"/>
  <c r="T12" i="23"/>
  <c r="U12" i="23"/>
  <c r="V12" i="23"/>
  <c r="W12" i="23"/>
  <c r="X12" i="23"/>
  <c r="Y12" i="23"/>
  <c r="Z12" i="23"/>
  <c r="AA12" i="23"/>
  <c r="AB12" i="23"/>
  <c r="AC12" i="23"/>
  <c r="AD12" i="23"/>
  <c r="AE12" i="23"/>
  <c r="B13" i="23"/>
  <c r="D13" i="23"/>
  <c r="E13" i="23"/>
  <c r="F13" i="23"/>
  <c r="G13" i="23"/>
  <c r="H13" i="23"/>
  <c r="I13" i="23"/>
  <c r="J13" i="23"/>
  <c r="K13" i="23"/>
  <c r="L13" i="23"/>
  <c r="M13" i="23"/>
  <c r="N13" i="23"/>
  <c r="O13" i="23"/>
  <c r="P13" i="23"/>
  <c r="Q13" i="23"/>
  <c r="R13" i="23"/>
  <c r="S13" i="23"/>
  <c r="T13" i="23"/>
  <c r="U13" i="23"/>
  <c r="V13" i="23"/>
  <c r="W13" i="23"/>
  <c r="X13" i="23"/>
  <c r="Y13" i="23"/>
  <c r="Z13" i="23"/>
  <c r="AA13" i="23"/>
  <c r="AB13" i="23"/>
  <c r="AC13" i="23"/>
  <c r="AD13" i="23"/>
  <c r="AE13" i="23"/>
  <c r="B14" i="23"/>
  <c r="D14" i="23"/>
  <c r="E14" i="23"/>
  <c r="F14" i="23"/>
  <c r="G14" i="23"/>
  <c r="H14" i="23"/>
  <c r="I14" i="23"/>
  <c r="J14" i="23"/>
  <c r="K14" i="23"/>
  <c r="L14" i="23"/>
  <c r="M14" i="23"/>
  <c r="N14" i="23"/>
  <c r="O14" i="23"/>
  <c r="P14" i="23"/>
  <c r="Q14" i="23"/>
  <c r="R14" i="23"/>
  <c r="S14" i="23"/>
  <c r="T14" i="23"/>
  <c r="U14" i="23"/>
  <c r="V14" i="23"/>
  <c r="W14" i="23"/>
  <c r="X14" i="23"/>
  <c r="Y14" i="23"/>
  <c r="Z14" i="23"/>
  <c r="AA14" i="23"/>
  <c r="AB14" i="23"/>
  <c r="AC14" i="23"/>
  <c r="AD14" i="23"/>
  <c r="AE14" i="23"/>
  <c r="B15" i="23"/>
  <c r="D15" i="23"/>
  <c r="E15" i="23"/>
  <c r="F15" i="23"/>
  <c r="G15" i="23"/>
  <c r="H15" i="23"/>
  <c r="I15" i="23"/>
  <c r="J15" i="23"/>
  <c r="K15" i="23"/>
  <c r="L15" i="23"/>
  <c r="M15" i="23"/>
  <c r="N15" i="23"/>
  <c r="O15" i="23"/>
  <c r="P15" i="23"/>
  <c r="Q15" i="23"/>
  <c r="R15" i="23"/>
  <c r="S15" i="23"/>
  <c r="T15" i="23"/>
  <c r="U15" i="23"/>
  <c r="V15" i="23"/>
  <c r="W15" i="23"/>
  <c r="X15" i="23"/>
  <c r="Y15" i="23"/>
  <c r="Z15" i="23"/>
  <c r="AA15" i="23"/>
  <c r="AB15" i="23"/>
  <c r="AC15" i="23"/>
  <c r="AD15" i="23"/>
  <c r="AE15" i="23"/>
  <c r="B16" i="23"/>
  <c r="D16" i="23"/>
  <c r="E16" i="23"/>
  <c r="F16" i="23"/>
  <c r="G16" i="23"/>
  <c r="H16" i="23"/>
  <c r="I16" i="23"/>
  <c r="J16" i="23"/>
  <c r="K16" i="23"/>
  <c r="L16" i="23"/>
  <c r="M16" i="23"/>
  <c r="N16" i="23"/>
  <c r="O16" i="23"/>
  <c r="P16" i="23"/>
  <c r="Q16" i="23"/>
  <c r="R16" i="23"/>
  <c r="S16" i="23"/>
  <c r="T16" i="23"/>
  <c r="U16" i="23"/>
  <c r="V16" i="23"/>
  <c r="W16" i="23"/>
  <c r="X16" i="23"/>
  <c r="Y16" i="23"/>
  <c r="Z16" i="23"/>
  <c r="AA16" i="23"/>
  <c r="AB16" i="23"/>
  <c r="AC16" i="23"/>
  <c r="AD16" i="23"/>
  <c r="AE16" i="23"/>
  <c r="B17" i="23"/>
  <c r="D17" i="23"/>
  <c r="E17" i="23"/>
  <c r="F17" i="23"/>
  <c r="G17" i="23"/>
  <c r="H17" i="23"/>
  <c r="I17" i="23"/>
  <c r="J17" i="23"/>
  <c r="K17" i="23"/>
  <c r="L17" i="23"/>
  <c r="M17" i="23"/>
  <c r="N17" i="23"/>
  <c r="O17" i="23"/>
  <c r="P17" i="23"/>
  <c r="Q17" i="23"/>
  <c r="R17" i="23"/>
  <c r="S17" i="23"/>
  <c r="T17" i="23"/>
  <c r="U17" i="23"/>
  <c r="V17" i="23"/>
  <c r="W17" i="23"/>
  <c r="X17" i="23"/>
  <c r="Y17" i="23"/>
  <c r="Z17" i="23"/>
  <c r="AA17" i="23"/>
  <c r="AB17" i="23"/>
  <c r="AC17" i="23"/>
  <c r="AD17" i="23"/>
  <c r="AE17" i="23"/>
  <c r="B18" i="23"/>
  <c r="C18" i="23"/>
  <c r="D18" i="23"/>
  <c r="E18" i="23"/>
  <c r="F18" i="23"/>
  <c r="G18" i="23"/>
  <c r="H18" i="23"/>
  <c r="I18" i="23"/>
  <c r="J18" i="23"/>
  <c r="K18" i="23"/>
  <c r="L18" i="23"/>
  <c r="M18" i="23"/>
  <c r="N18" i="23"/>
  <c r="O18" i="23"/>
  <c r="P18" i="23"/>
  <c r="Q18" i="23"/>
  <c r="R18" i="23"/>
  <c r="S18" i="23"/>
  <c r="T18" i="23"/>
  <c r="U18" i="23"/>
  <c r="V18" i="23"/>
  <c r="W18" i="23"/>
  <c r="X18" i="23"/>
  <c r="Y18" i="23"/>
  <c r="Z18" i="23"/>
  <c r="AA18" i="23"/>
  <c r="AB18" i="23"/>
  <c r="AC18" i="23"/>
  <c r="AD18" i="23"/>
  <c r="AE18" i="23"/>
  <c r="B19" i="23"/>
  <c r="C19" i="23"/>
  <c r="D19" i="23"/>
  <c r="E19" i="23"/>
  <c r="F19" i="23"/>
  <c r="G19" i="23"/>
  <c r="H19" i="23"/>
  <c r="I19" i="23"/>
  <c r="J19" i="23"/>
  <c r="K19" i="23"/>
  <c r="L19" i="23"/>
  <c r="M19" i="23"/>
  <c r="N19" i="23"/>
  <c r="O19" i="23"/>
  <c r="P19" i="23"/>
  <c r="Q19" i="23"/>
  <c r="R19" i="23"/>
  <c r="S19" i="23"/>
  <c r="T19" i="23"/>
  <c r="U19" i="23"/>
  <c r="V19" i="23"/>
  <c r="W19" i="23"/>
  <c r="X19" i="23"/>
  <c r="Y19" i="23"/>
  <c r="Z19" i="23"/>
  <c r="AA19" i="23"/>
  <c r="AB19" i="23"/>
  <c r="AC19" i="23"/>
  <c r="AD19" i="23"/>
  <c r="AE19" i="23"/>
  <c r="B20" i="23"/>
  <c r="C20" i="23"/>
  <c r="D20" i="23"/>
  <c r="E20" i="23"/>
  <c r="F20" i="23"/>
  <c r="G20" i="23"/>
  <c r="H20" i="23"/>
  <c r="I20" i="23"/>
  <c r="J20" i="23"/>
  <c r="K20" i="23"/>
  <c r="L20" i="23"/>
  <c r="M20" i="23"/>
  <c r="N20" i="23"/>
  <c r="O20" i="23"/>
  <c r="P20" i="23"/>
  <c r="Q20" i="23"/>
  <c r="R20" i="23"/>
  <c r="S20" i="23"/>
  <c r="T20" i="23"/>
  <c r="U20" i="23"/>
  <c r="V20" i="23"/>
  <c r="W20" i="23"/>
  <c r="X20" i="23"/>
  <c r="Y20" i="23"/>
  <c r="Z20" i="23"/>
  <c r="AA20" i="23"/>
  <c r="AB20" i="23"/>
  <c r="AC20" i="23"/>
  <c r="AD20" i="23"/>
  <c r="AE20" i="23"/>
  <c r="B21" i="23"/>
  <c r="C21" i="23"/>
  <c r="D21" i="23"/>
  <c r="E21" i="23"/>
  <c r="F21" i="23"/>
  <c r="G21" i="23"/>
  <c r="H21" i="23"/>
  <c r="I21" i="23"/>
  <c r="J21" i="23"/>
  <c r="K21" i="23"/>
  <c r="L21" i="23"/>
  <c r="M21" i="23"/>
  <c r="N21" i="23"/>
  <c r="O21" i="23"/>
  <c r="P21" i="23"/>
  <c r="Q21" i="23"/>
  <c r="R21" i="23"/>
  <c r="S21" i="23"/>
  <c r="T21" i="23"/>
  <c r="U21" i="23"/>
  <c r="V21" i="23"/>
  <c r="W21" i="23"/>
  <c r="X21" i="23"/>
  <c r="Y21" i="23"/>
  <c r="Z21" i="23"/>
  <c r="AA21" i="23"/>
  <c r="AB21" i="23"/>
  <c r="AC21" i="23"/>
  <c r="AD21" i="23"/>
  <c r="AE21" i="23"/>
  <c r="B22" i="23"/>
  <c r="C22" i="23"/>
  <c r="D22" i="23"/>
  <c r="E22" i="23"/>
  <c r="F22" i="23"/>
  <c r="G22" i="23"/>
  <c r="H22" i="23"/>
  <c r="I22" i="23"/>
  <c r="J22" i="23"/>
  <c r="K22" i="23"/>
  <c r="L22" i="23"/>
  <c r="M22" i="23"/>
  <c r="N22" i="23"/>
  <c r="O22" i="23"/>
  <c r="P22" i="23"/>
  <c r="Q22" i="23"/>
  <c r="R22" i="23"/>
  <c r="S22" i="23"/>
  <c r="T22" i="23"/>
  <c r="U22" i="23"/>
  <c r="V22" i="23"/>
  <c r="W22" i="23"/>
  <c r="X22" i="23"/>
  <c r="Y22" i="23"/>
  <c r="Z22" i="23"/>
  <c r="AA22" i="23"/>
  <c r="AB22" i="23"/>
  <c r="AC22" i="23"/>
  <c r="AD22" i="23"/>
  <c r="AE22" i="23"/>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D23" i="23"/>
  <c r="AE23" i="23"/>
  <c r="B24" i="23"/>
  <c r="C24" i="23"/>
  <c r="D24" i="23"/>
  <c r="E24" i="23"/>
  <c r="F24" i="23"/>
  <c r="G24" i="23"/>
  <c r="H24" i="23"/>
  <c r="I24" i="23"/>
  <c r="J24" i="23"/>
  <c r="K24" i="23"/>
  <c r="L24" i="23"/>
  <c r="M24" i="23"/>
  <c r="N24" i="23"/>
  <c r="O24" i="23"/>
  <c r="P24" i="23"/>
  <c r="Q24" i="23"/>
  <c r="R24" i="23"/>
  <c r="S24" i="23"/>
  <c r="T24" i="23"/>
  <c r="U24" i="23"/>
  <c r="V24" i="23"/>
  <c r="W24" i="23"/>
  <c r="X24" i="23"/>
  <c r="Y24" i="23"/>
  <c r="Z24" i="23"/>
  <c r="AA24" i="23"/>
  <c r="AB24" i="23"/>
  <c r="AC24" i="23"/>
  <c r="AD24" i="23"/>
  <c r="AE24" i="23"/>
  <c r="B25" i="23"/>
  <c r="C25" i="23"/>
  <c r="D25" i="23"/>
  <c r="E25" i="23"/>
  <c r="F25" i="23"/>
  <c r="G25" i="23"/>
  <c r="H25" i="23"/>
  <c r="I25" i="23"/>
  <c r="J25" i="23"/>
  <c r="K25" i="23"/>
  <c r="L25" i="23"/>
  <c r="M25" i="23"/>
  <c r="N25" i="23"/>
  <c r="O25" i="23"/>
  <c r="P25" i="23"/>
  <c r="Q25" i="23"/>
  <c r="R25" i="23"/>
  <c r="S25" i="23"/>
  <c r="T25" i="23"/>
  <c r="U25" i="23"/>
  <c r="V25" i="23"/>
  <c r="W25" i="23"/>
  <c r="X25" i="23"/>
  <c r="Y25" i="23"/>
  <c r="Z25" i="23"/>
  <c r="AA25" i="23"/>
  <c r="AB25" i="23"/>
  <c r="AC25" i="23"/>
  <c r="AD25" i="23"/>
  <c r="AE25" i="23"/>
  <c r="B26" i="23"/>
  <c r="C26" i="23"/>
  <c r="D26" i="23"/>
  <c r="E26" i="23"/>
  <c r="F26" i="23"/>
  <c r="G26" i="23"/>
  <c r="H26" i="23"/>
  <c r="I26" i="23"/>
  <c r="J26" i="23"/>
  <c r="K26" i="23"/>
  <c r="L26" i="23"/>
  <c r="M26" i="23"/>
  <c r="N26" i="23"/>
  <c r="O26" i="23"/>
  <c r="P26" i="23"/>
  <c r="Q26" i="23"/>
  <c r="R26" i="23"/>
  <c r="S26" i="23"/>
  <c r="T26" i="23"/>
  <c r="U26" i="23"/>
  <c r="V26" i="23"/>
  <c r="W26" i="23"/>
  <c r="X26" i="23"/>
  <c r="Y26" i="23"/>
  <c r="Z26" i="23"/>
  <c r="AA26" i="23"/>
  <c r="AB26" i="23"/>
  <c r="AC26" i="23"/>
  <c r="AD26" i="23"/>
  <c r="AE26" i="23"/>
  <c r="B27" i="23"/>
  <c r="C27" i="23"/>
  <c r="D27" i="23"/>
  <c r="E27" i="23"/>
  <c r="F27" i="23"/>
  <c r="G27" i="23"/>
  <c r="H27" i="23"/>
  <c r="I27" i="23"/>
  <c r="J27" i="23"/>
  <c r="K27" i="23"/>
  <c r="L27" i="23"/>
  <c r="M27" i="23"/>
  <c r="N27" i="23"/>
  <c r="O27" i="23"/>
  <c r="P27" i="23"/>
  <c r="Q27" i="23"/>
  <c r="R27" i="23"/>
  <c r="S27" i="23"/>
  <c r="T27" i="23"/>
  <c r="U27" i="23"/>
  <c r="V27" i="23"/>
  <c r="W27" i="23"/>
  <c r="X27" i="23"/>
  <c r="Y27" i="23"/>
  <c r="Z27" i="23"/>
  <c r="AA27" i="23"/>
  <c r="AB27" i="23"/>
  <c r="AC27" i="23"/>
  <c r="AD27" i="23"/>
  <c r="AE27" i="23"/>
  <c r="B28" i="23"/>
  <c r="C28" i="23"/>
  <c r="D28" i="23"/>
  <c r="E28" i="23"/>
  <c r="F28" i="23"/>
  <c r="G28" i="23"/>
  <c r="H28" i="23"/>
  <c r="I28" i="23"/>
  <c r="J28" i="23"/>
  <c r="K28" i="23"/>
  <c r="L28" i="23"/>
  <c r="M28" i="23"/>
  <c r="N28" i="23"/>
  <c r="O28" i="23"/>
  <c r="P28" i="23"/>
  <c r="Q28" i="23"/>
  <c r="R28" i="23"/>
  <c r="S28" i="23"/>
  <c r="T28" i="23"/>
  <c r="U28" i="23"/>
  <c r="V28" i="23"/>
  <c r="W28" i="23"/>
  <c r="X28" i="23"/>
  <c r="Y28" i="23"/>
  <c r="Z28" i="23"/>
  <c r="AA28" i="23"/>
  <c r="AB28" i="23"/>
  <c r="AC28" i="23"/>
  <c r="AD28" i="23"/>
  <c r="AE28" i="23"/>
  <c r="B29" i="23"/>
  <c r="C29" i="23"/>
  <c r="D29" i="23"/>
  <c r="E29" i="23"/>
  <c r="F29" i="23"/>
  <c r="G29" i="23"/>
  <c r="H29" i="23"/>
  <c r="I29" i="23"/>
  <c r="J29" i="23"/>
  <c r="K29" i="23"/>
  <c r="L29" i="23"/>
  <c r="M29" i="23"/>
  <c r="N29" i="23"/>
  <c r="O29" i="23"/>
  <c r="P29" i="23"/>
  <c r="Q29" i="23"/>
  <c r="R29" i="23"/>
  <c r="S29" i="23"/>
  <c r="T29" i="23"/>
  <c r="U29" i="23"/>
  <c r="V29" i="23"/>
  <c r="W29" i="23"/>
  <c r="X29" i="23"/>
  <c r="Y29" i="23"/>
  <c r="Z29" i="23"/>
  <c r="AA29" i="23"/>
  <c r="AB29" i="23"/>
  <c r="AC29" i="23"/>
  <c r="AD29" i="23"/>
  <c r="AE29" i="23"/>
  <c r="B30" i="23"/>
  <c r="C30" i="23"/>
  <c r="D30" i="23"/>
  <c r="E30" i="23"/>
  <c r="F30" i="23"/>
  <c r="G30" i="23"/>
  <c r="H30" i="23"/>
  <c r="I30" i="23"/>
  <c r="J30" i="23"/>
  <c r="K30" i="23"/>
  <c r="L30" i="23"/>
  <c r="M30" i="23"/>
  <c r="N30" i="23"/>
  <c r="O30" i="23"/>
  <c r="P30" i="23"/>
  <c r="Q30" i="23"/>
  <c r="R30" i="23"/>
  <c r="S30" i="23"/>
  <c r="T30" i="23"/>
  <c r="U30" i="23"/>
  <c r="V30" i="23"/>
  <c r="W30" i="23"/>
  <c r="X30" i="23"/>
  <c r="Y30" i="23"/>
  <c r="Z30" i="23"/>
  <c r="AA30" i="23"/>
  <c r="AB30" i="23"/>
  <c r="AC30" i="23"/>
  <c r="AD30" i="23"/>
  <c r="AE30" i="23"/>
  <c r="B31" i="23"/>
  <c r="C31" i="23"/>
  <c r="D31" i="23"/>
  <c r="E31" i="23"/>
  <c r="F31" i="23"/>
  <c r="G31" i="23"/>
  <c r="H31" i="23"/>
  <c r="I31" i="23"/>
  <c r="J31" i="23"/>
  <c r="K31" i="23"/>
  <c r="L31" i="23"/>
  <c r="M31" i="23"/>
  <c r="N31" i="23"/>
  <c r="O31" i="23"/>
  <c r="P31" i="23"/>
  <c r="Q31" i="23"/>
  <c r="R31" i="23"/>
  <c r="S31" i="23"/>
  <c r="T31" i="23"/>
  <c r="U31" i="23"/>
  <c r="V31" i="23"/>
  <c r="W31" i="23"/>
  <c r="X31" i="23"/>
  <c r="Y31" i="23"/>
  <c r="Z31" i="23"/>
  <c r="AA31" i="23"/>
  <c r="AB31" i="23"/>
  <c r="AC31" i="23"/>
  <c r="AD31" i="23"/>
  <c r="AE31" i="23"/>
  <c r="C34" i="23"/>
  <c r="C70" i="21" l="1"/>
  <c r="D70" i="21"/>
  <c r="E70" i="21"/>
  <c r="C71" i="21"/>
  <c r="D71" i="21"/>
  <c r="E71" i="21"/>
  <c r="C72" i="21"/>
  <c r="D72" i="21"/>
  <c r="E72" i="21"/>
  <c r="C73" i="21"/>
  <c r="D73" i="21"/>
  <c r="E73" i="21"/>
  <c r="C74" i="21"/>
  <c r="D74" i="21"/>
  <c r="E74" i="21"/>
  <c r="C75" i="21"/>
  <c r="D75" i="21"/>
  <c r="E75" i="21"/>
  <c r="C76" i="21"/>
  <c r="D76" i="21"/>
  <c r="E76" i="21"/>
  <c r="C77" i="21"/>
  <c r="D77" i="21"/>
  <c r="E77" i="21"/>
  <c r="C78" i="21"/>
  <c r="D78" i="21"/>
  <c r="E78" i="21"/>
  <c r="C79" i="21"/>
  <c r="D79" i="21"/>
  <c r="E79" i="21"/>
  <c r="C80" i="21"/>
  <c r="D80" i="21"/>
  <c r="E80" i="21"/>
  <c r="C81" i="21"/>
  <c r="D81" i="21"/>
  <c r="E81" i="21"/>
  <c r="E60" i="21"/>
  <c r="D60" i="21"/>
  <c r="C60" i="21"/>
  <c r="E59" i="21"/>
  <c r="D59" i="21"/>
  <c r="C59" i="21"/>
  <c r="E58" i="21"/>
  <c r="D58" i="21"/>
  <c r="C58" i="21"/>
  <c r="E57" i="21"/>
  <c r="D57" i="21"/>
  <c r="C57" i="21"/>
  <c r="E56" i="21"/>
  <c r="D56" i="21"/>
  <c r="C56" i="21"/>
  <c r="E55" i="21"/>
  <c r="D55" i="21"/>
  <c r="C55" i="21"/>
  <c r="E54" i="21"/>
  <c r="D54" i="21"/>
  <c r="C54" i="21"/>
  <c r="E53" i="21"/>
  <c r="D53" i="21"/>
  <c r="C53" i="21"/>
  <c r="E52" i="21"/>
  <c r="D52" i="21"/>
  <c r="C52" i="21"/>
  <c r="E51" i="21"/>
  <c r="D51" i="21"/>
  <c r="C51" i="21"/>
  <c r="E50" i="21"/>
  <c r="D50" i="21"/>
  <c r="C50" i="21"/>
  <c r="E49" i="21"/>
  <c r="D49" i="21"/>
  <c r="C49" i="21"/>
  <c r="E48" i="21"/>
  <c r="D48" i="21"/>
  <c r="C48" i="21"/>
  <c r="E47" i="21"/>
  <c r="D47" i="21"/>
  <c r="C47" i="21"/>
  <c r="E46" i="21"/>
  <c r="D46" i="21"/>
  <c r="C46" i="21"/>
  <c r="E45" i="21"/>
  <c r="D45" i="21"/>
  <c r="C45" i="21"/>
  <c r="E44" i="21"/>
  <c r="D44" i="21"/>
  <c r="C44" i="21"/>
  <c r="E43" i="21"/>
  <c r="D43" i="21"/>
  <c r="C43" i="21"/>
  <c r="E69" i="21"/>
  <c r="D69" i="21"/>
  <c r="C69" i="21"/>
  <c r="E68" i="21"/>
  <c r="D68" i="21"/>
  <c r="C68" i="21"/>
  <c r="E67" i="21"/>
  <c r="D67" i="21"/>
  <c r="C67" i="21"/>
  <c r="E66" i="21"/>
  <c r="D66" i="21"/>
  <c r="C66" i="21"/>
  <c r="E65" i="21"/>
  <c r="D65" i="21"/>
  <c r="C65" i="21"/>
  <c r="E64" i="21"/>
  <c r="D64" i="21"/>
  <c r="C64" i="21"/>
  <c r="E63" i="21"/>
  <c r="D63" i="21"/>
  <c r="C63" i="21"/>
  <c r="E62" i="21"/>
  <c r="D62" i="21"/>
  <c r="C62" i="21"/>
  <c r="E61" i="21"/>
  <c r="D61" i="21"/>
  <c r="C61" i="21"/>
  <c r="E42" i="21"/>
  <c r="D42" i="21"/>
  <c r="C42" i="21"/>
  <c r="E41" i="21"/>
  <c r="D41" i="21"/>
  <c r="C41" i="21"/>
  <c r="E40" i="21"/>
  <c r="D40" i="21"/>
  <c r="C40" i="21"/>
  <c r="E39" i="21"/>
  <c r="D39" i="21"/>
  <c r="C39" i="21"/>
  <c r="E38" i="21"/>
  <c r="D38" i="21"/>
  <c r="C38" i="21"/>
  <c r="E37" i="21"/>
  <c r="D37" i="21"/>
  <c r="C37" i="21"/>
  <c r="E36" i="21"/>
  <c r="D36" i="21"/>
  <c r="C36" i="21"/>
  <c r="E35" i="21"/>
  <c r="D35" i="21"/>
  <c r="C35" i="21"/>
  <c r="E34" i="21"/>
  <c r="D34" i="21"/>
  <c r="C34" i="21"/>
  <c r="E33" i="21"/>
  <c r="D33" i="21"/>
  <c r="C33" i="21"/>
  <c r="E32" i="21"/>
  <c r="D32" i="21"/>
  <c r="C32" i="21"/>
  <c r="E31" i="21"/>
  <c r="D31" i="21"/>
  <c r="C31" i="21"/>
  <c r="E30" i="21"/>
  <c r="D30" i="21"/>
  <c r="C30" i="21"/>
  <c r="E29" i="21"/>
  <c r="D29" i="21"/>
  <c r="C29" i="21"/>
  <c r="E28" i="21"/>
  <c r="D28" i="21"/>
  <c r="C28" i="21"/>
  <c r="E27" i="21"/>
  <c r="D27" i="21"/>
  <c r="C27" i="21"/>
  <c r="E26" i="21"/>
  <c r="D26" i="21"/>
  <c r="C26" i="21"/>
  <c r="E25" i="21"/>
  <c r="D25" i="21"/>
  <c r="C25" i="21"/>
  <c r="E24" i="21"/>
  <c r="D24" i="21"/>
  <c r="C24" i="21"/>
  <c r="E23" i="21"/>
  <c r="D23" i="21"/>
  <c r="C23" i="21"/>
  <c r="E22" i="21"/>
  <c r="D22" i="21"/>
  <c r="C22" i="21"/>
  <c r="E21" i="21"/>
  <c r="D21" i="21"/>
  <c r="C21" i="21"/>
  <c r="E20" i="21"/>
  <c r="D20" i="21"/>
  <c r="C20" i="21"/>
  <c r="E19" i="21"/>
  <c r="D19" i="21"/>
  <c r="C19" i="21"/>
  <c r="E18" i="21"/>
  <c r="D18" i="21"/>
  <c r="C18" i="21"/>
  <c r="E17" i="21"/>
  <c r="D17" i="21"/>
  <c r="C17" i="21"/>
  <c r="E16" i="21"/>
  <c r="D16" i="21"/>
  <c r="C16" i="21"/>
  <c r="E15" i="21"/>
  <c r="D15" i="21"/>
  <c r="C15" i="21"/>
  <c r="E14" i="21"/>
  <c r="D14" i="21"/>
  <c r="C14" i="21"/>
  <c r="E13" i="21"/>
  <c r="D13" i="21"/>
  <c r="C13" i="21"/>
  <c r="E12" i="21"/>
  <c r="D12" i="21"/>
  <c r="C12" i="21"/>
  <c r="E11" i="21"/>
  <c r="D11" i="21"/>
  <c r="C11" i="21"/>
  <c r="E10" i="21"/>
  <c r="D10" i="21"/>
  <c r="C10" i="21"/>
  <c r="E9" i="21"/>
  <c r="D9" i="21"/>
  <c r="C9" i="21"/>
  <c r="E8" i="21"/>
  <c r="D8" i="21"/>
  <c r="C8" i="21"/>
  <c r="E7" i="21"/>
  <c r="D7" i="21"/>
  <c r="C7" i="21"/>
  <c r="E6" i="21"/>
  <c r="D6" i="21"/>
  <c r="C6" i="21"/>
  <c r="E5" i="21"/>
  <c r="D5" i="21"/>
  <c r="C5" i="21"/>
  <c r="E4" i="21"/>
  <c r="D4" i="21"/>
  <c r="C4" i="21"/>
</calcChain>
</file>

<file path=xl/sharedStrings.xml><?xml version="1.0" encoding="utf-8"?>
<sst xmlns="http://schemas.openxmlformats.org/spreadsheetml/2006/main" count="20070" uniqueCount="451">
  <si>
    <t>第4表　人口動態総覧（実数・率）</t>
    <rPh sb="6" eb="8">
      <t>ドウタイ</t>
    </rPh>
    <rPh sb="8" eb="10">
      <t>ソウラン</t>
    </rPh>
    <rPh sb="11" eb="13">
      <t>ジッスウ</t>
    </rPh>
    <rPh sb="14" eb="15">
      <t>リツ</t>
    </rPh>
    <phoneticPr fontId="5"/>
  </si>
  <si>
    <t>自然増加</t>
    <rPh sb="0" eb="2">
      <t>シゼン</t>
    </rPh>
    <rPh sb="2" eb="4">
      <t>ゾウカ</t>
    </rPh>
    <phoneticPr fontId="5"/>
  </si>
  <si>
    <t>低出生体重児</t>
    <rPh sb="1" eb="3">
      <t>シュッショウ</t>
    </rPh>
    <phoneticPr fontId="5"/>
  </si>
  <si>
    <t>乳児死亡</t>
  </si>
  <si>
    <t>新生児死亡</t>
  </si>
  <si>
    <t>周産期死亡</t>
    <rPh sb="0" eb="3">
      <t>シュウサンキ</t>
    </rPh>
    <rPh sb="3" eb="5">
      <t>シボウ</t>
    </rPh>
    <phoneticPr fontId="5"/>
  </si>
  <si>
    <t>死産</t>
    <rPh sb="0" eb="2">
      <t>シザン</t>
    </rPh>
    <phoneticPr fontId="5"/>
  </si>
  <si>
    <t>離婚</t>
    <rPh sb="0" eb="1">
      <t>ハナレ</t>
    </rPh>
    <rPh sb="1" eb="2">
      <t>コン</t>
    </rPh>
    <phoneticPr fontId="5"/>
  </si>
  <si>
    <t>総数</t>
    <phoneticPr fontId="5"/>
  </si>
  <si>
    <t xml:space="preserve"> 早期新生児死亡</t>
  </si>
  <si>
    <t>自然死産</t>
  </si>
  <si>
    <t>人工死産</t>
  </si>
  <si>
    <t>実数</t>
  </si>
  <si>
    <t>出生
千対</t>
    <rPh sb="0" eb="2">
      <t>シュッショウ</t>
    </rPh>
    <phoneticPr fontId="5"/>
  </si>
  <si>
    <t>全国</t>
  </si>
  <si>
    <t>全道</t>
  </si>
  <si>
    <t>渡島保健所</t>
    <rPh sb="0" eb="2">
      <t>オシマ</t>
    </rPh>
    <rPh sb="2" eb="5">
      <t>ホケンジョ</t>
    </rPh>
    <phoneticPr fontId="6"/>
  </si>
  <si>
    <t>北斗市</t>
    <rPh sb="0" eb="3">
      <t>ホクトシ</t>
    </rPh>
    <phoneticPr fontId="5"/>
  </si>
  <si>
    <t>松前町</t>
    <rPh sb="0" eb="3">
      <t>マツマエチョウ</t>
    </rPh>
    <phoneticPr fontId="5"/>
  </si>
  <si>
    <t>福島町</t>
    <rPh sb="0" eb="3">
      <t>フクシマチョウ</t>
    </rPh>
    <phoneticPr fontId="5"/>
  </si>
  <si>
    <t>知内町</t>
    <rPh sb="0" eb="2">
      <t>シリウチ</t>
    </rPh>
    <rPh sb="2" eb="3">
      <t>チョウ</t>
    </rPh>
    <phoneticPr fontId="5"/>
  </si>
  <si>
    <t>木古内町</t>
    <rPh sb="0" eb="4">
      <t>キコナイチョウ</t>
    </rPh>
    <phoneticPr fontId="5"/>
  </si>
  <si>
    <t>七飯町</t>
    <rPh sb="0" eb="3">
      <t>ナナエチョウ</t>
    </rPh>
    <phoneticPr fontId="5"/>
  </si>
  <si>
    <t>鹿部町</t>
    <rPh sb="0" eb="3">
      <t>シカベチョウ</t>
    </rPh>
    <phoneticPr fontId="5"/>
  </si>
  <si>
    <t>森町</t>
    <rPh sb="0" eb="2">
      <t>モリマチ</t>
    </rPh>
    <phoneticPr fontId="5"/>
  </si>
  <si>
    <t>函館市</t>
    <rPh sb="0" eb="3">
      <t>ハコダテシ</t>
    </rPh>
    <phoneticPr fontId="5"/>
  </si>
  <si>
    <t>江差保健所</t>
    <rPh sb="0" eb="2">
      <t>エサシ</t>
    </rPh>
    <rPh sb="2" eb="5">
      <t>ホケンショ</t>
    </rPh>
    <phoneticPr fontId="6"/>
  </si>
  <si>
    <t>江差町</t>
  </si>
  <si>
    <t>上ノ国町</t>
  </si>
  <si>
    <t>厚沢部町</t>
  </si>
  <si>
    <t>乙部町</t>
  </si>
  <si>
    <t>奥尻町</t>
  </si>
  <si>
    <t>八雲保健所</t>
    <rPh sb="0" eb="2">
      <t>ヤクモ</t>
    </rPh>
    <phoneticPr fontId="6"/>
  </si>
  <si>
    <t>八雲町</t>
    <rPh sb="0" eb="3">
      <t>ヤクモチョウ</t>
    </rPh>
    <phoneticPr fontId="5"/>
  </si>
  <si>
    <t>長万部町</t>
    <rPh sb="0" eb="3">
      <t>オシャマンベ</t>
    </rPh>
    <phoneticPr fontId="5"/>
  </si>
  <si>
    <t>今金町</t>
    <rPh sb="0" eb="2">
      <t>イマカネ</t>
    </rPh>
    <rPh sb="2" eb="3">
      <t>マチ</t>
    </rPh>
    <phoneticPr fontId="5"/>
  </si>
  <si>
    <t>せたな町</t>
    <rPh sb="3" eb="4">
      <t>マチ</t>
    </rPh>
    <phoneticPr fontId="5"/>
  </si>
  <si>
    <t>資料</t>
    <phoneticPr fontId="6"/>
  </si>
  <si>
    <t>平成24年</t>
  </si>
  <si>
    <t>国</t>
  </si>
  <si>
    <t>道</t>
  </si>
  <si>
    <t>圏</t>
  </si>
  <si>
    <t>所</t>
  </si>
  <si>
    <t>市</t>
  </si>
  <si>
    <t>-</t>
  </si>
  <si>
    <t>町</t>
  </si>
  <si>
    <t>第5表　出生数（性・体重別）</t>
    <rPh sb="4" eb="7">
      <t>シュッセイスウ</t>
    </rPh>
    <rPh sb="10" eb="12">
      <t>タイジュウ</t>
    </rPh>
    <phoneticPr fontId="5"/>
  </si>
  <si>
    <t>検索値</t>
    <rPh sb="0" eb="2">
      <t>ケンサク</t>
    </rPh>
    <rPh sb="2" eb="3">
      <t>チ</t>
    </rPh>
    <phoneticPr fontId="5"/>
  </si>
  <si>
    <t>不詳</t>
  </si>
  <si>
    <t>低出生体重児（再掲）</t>
    <rPh sb="1" eb="3">
      <t>シュッショウ</t>
    </rPh>
    <rPh sb="7" eb="9">
      <t>サイケイ</t>
    </rPh>
    <phoneticPr fontId="5"/>
  </si>
  <si>
    <t>全国</t>
    <rPh sb="0" eb="2">
      <t>ゼンコク</t>
    </rPh>
    <phoneticPr fontId="1"/>
  </si>
  <si>
    <t>全国</t>
    <rPh sb="0" eb="2">
      <t>ゼンコク</t>
    </rPh>
    <phoneticPr fontId="5"/>
  </si>
  <si>
    <t>総数</t>
  </si>
  <si>
    <t>男</t>
  </si>
  <si>
    <t>女</t>
  </si>
  <si>
    <t>全道</t>
    <rPh sb="0" eb="1">
      <t>ゼン</t>
    </rPh>
    <rPh sb="1" eb="2">
      <t>ミチ</t>
    </rPh>
    <phoneticPr fontId="1"/>
  </si>
  <si>
    <t>全道</t>
    <rPh sb="0" eb="1">
      <t>ゼン</t>
    </rPh>
    <rPh sb="1" eb="2">
      <t>ミチ</t>
    </rPh>
    <phoneticPr fontId="5"/>
  </si>
  <si>
    <t>渡島保健所</t>
    <rPh sb="0" eb="2">
      <t>オシマ</t>
    </rPh>
    <phoneticPr fontId="1"/>
  </si>
  <si>
    <t>渡島保健所</t>
    <rPh sb="0" eb="2">
      <t>オシマ</t>
    </rPh>
    <phoneticPr fontId="5"/>
  </si>
  <si>
    <t>北斗市</t>
    <rPh sb="0" eb="3">
      <t>ホクトシ</t>
    </rPh>
    <phoneticPr fontId="1"/>
  </si>
  <si>
    <t>松前町</t>
    <rPh sb="0" eb="3">
      <t>マツマエチョウ</t>
    </rPh>
    <phoneticPr fontId="1"/>
  </si>
  <si>
    <t>福島町</t>
    <rPh sb="0" eb="3">
      <t>フクシマチョウ</t>
    </rPh>
    <phoneticPr fontId="1"/>
  </si>
  <si>
    <t>知内町</t>
    <rPh sb="0" eb="3">
      <t>シリウチチョウ</t>
    </rPh>
    <phoneticPr fontId="1"/>
  </si>
  <si>
    <t>知内町</t>
    <rPh sb="0" eb="3">
      <t>シリウチチョウ</t>
    </rPh>
    <phoneticPr fontId="5"/>
  </si>
  <si>
    <t>木古内町</t>
    <rPh sb="0" eb="4">
      <t>キコナイチョウ</t>
    </rPh>
    <phoneticPr fontId="1"/>
  </si>
  <si>
    <t>七飯町</t>
    <rPh sb="0" eb="3">
      <t>ナナエチョウ</t>
    </rPh>
    <phoneticPr fontId="1"/>
  </si>
  <si>
    <t>鹿部町</t>
    <rPh sb="0" eb="3">
      <t>シカベチョウ</t>
    </rPh>
    <phoneticPr fontId="1"/>
  </si>
  <si>
    <t>森町</t>
    <rPh sb="0" eb="2">
      <t>モリマチ</t>
    </rPh>
    <phoneticPr fontId="1"/>
  </si>
  <si>
    <t>函館市</t>
    <rPh sb="0" eb="3">
      <t>ハコダテシ</t>
    </rPh>
    <phoneticPr fontId="1"/>
  </si>
  <si>
    <t>江差保健所</t>
    <rPh sb="0" eb="2">
      <t>エサシ</t>
    </rPh>
    <rPh sb="2" eb="5">
      <t>ホケンジョ</t>
    </rPh>
    <phoneticPr fontId="1"/>
  </si>
  <si>
    <t>江差保健所</t>
    <rPh sb="0" eb="2">
      <t>エサシ</t>
    </rPh>
    <rPh sb="2" eb="5">
      <t>ホケンジョ</t>
    </rPh>
    <phoneticPr fontId="5"/>
  </si>
  <si>
    <t>江差町</t>
    <rPh sb="0" eb="3">
      <t>エサシチョウ</t>
    </rPh>
    <phoneticPr fontId="1"/>
  </si>
  <si>
    <t>江差町</t>
    <rPh sb="0" eb="3">
      <t>エサシチョウ</t>
    </rPh>
    <phoneticPr fontId="5"/>
  </si>
  <si>
    <t>上ノ国町</t>
    <rPh sb="0" eb="1">
      <t>カミ</t>
    </rPh>
    <rPh sb="2" eb="4">
      <t>クニチョウ</t>
    </rPh>
    <phoneticPr fontId="1"/>
  </si>
  <si>
    <t>上ノ国町</t>
    <rPh sb="0" eb="1">
      <t>カミ</t>
    </rPh>
    <rPh sb="2" eb="4">
      <t>クニチョウ</t>
    </rPh>
    <phoneticPr fontId="5"/>
  </si>
  <si>
    <t>厚沢部町</t>
    <rPh sb="0" eb="4">
      <t>アッサブチョウ</t>
    </rPh>
    <phoneticPr fontId="1"/>
  </si>
  <si>
    <t>厚沢部町</t>
    <rPh sb="0" eb="4">
      <t>アッサブチョウ</t>
    </rPh>
    <phoneticPr fontId="5"/>
  </si>
  <si>
    <t>乙部町</t>
    <rPh sb="0" eb="3">
      <t>オトベチョウ</t>
    </rPh>
    <phoneticPr fontId="1"/>
  </si>
  <si>
    <t>乙部町</t>
    <rPh sb="0" eb="3">
      <t>オトベチョウ</t>
    </rPh>
    <phoneticPr fontId="5"/>
  </si>
  <si>
    <t>奥尻町</t>
    <rPh sb="0" eb="3">
      <t>オクシリチョウ</t>
    </rPh>
    <phoneticPr fontId="1"/>
  </si>
  <si>
    <t>奥尻町</t>
    <rPh sb="0" eb="3">
      <t>オクシリチョウ</t>
    </rPh>
    <phoneticPr fontId="5"/>
  </si>
  <si>
    <t>八雲保健所</t>
    <rPh sb="0" eb="2">
      <t>ヤクモ</t>
    </rPh>
    <rPh sb="2" eb="5">
      <t>ホケンジョ</t>
    </rPh>
    <phoneticPr fontId="1"/>
  </si>
  <si>
    <t>八雲保健所</t>
    <rPh sb="0" eb="2">
      <t>ヤクモ</t>
    </rPh>
    <rPh sb="2" eb="5">
      <t>ホケンジョ</t>
    </rPh>
    <phoneticPr fontId="5"/>
  </si>
  <si>
    <t>八雲町</t>
    <rPh sb="0" eb="3">
      <t>ヤクモチョウ</t>
    </rPh>
    <phoneticPr fontId="1"/>
  </si>
  <si>
    <t>長万部町</t>
    <rPh sb="0" eb="4">
      <t>オシャマンベチョウ</t>
    </rPh>
    <phoneticPr fontId="1"/>
  </si>
  <si>
    <t>長万部町</t>
    <rPh sb="0" eb="4">
      <t>オシャマンベチョウ</t>
    </rPh>
    <phoneticPr fontId="5"/>
  </si>
  <si>
    <t>今金町</t>
    <rPh sb="0" eb="3">
      <t>イマカネチョウ</t>
    </rPh>
    <phoneticPr fontId="1"/>
  </si>
  <si>
    <t>今金町</t>
    <rPh sb="0" eb="3">
      <t>イマカネチョウ</t>
    </rPh>
    <phoneticPr fontId="5"/>
  </si>
  <si>
    <t>せたな町</t>
    <rPh sb="3" eb="4">
      <t>チョウ</t>
    </rPh>
    <phoneticPr fontId="1"/>
  </si>
  <si>
    <t>せたな町</t>
    <rPh sb="3" eb="4">
      <t>チョウ</t>
    </rPh>
    <phoneticPr fontId="5"/>
  </si>
  <si>
    <t>資料</t>
    <rPh sb="0" eb="2">
      <t>シリョウ</t>
    </rPh>
    <phoneticPr fontId="5"/>
  </si>
  <si>
    <t>人口動態統計（確定数）</t>
    <rPh sb="0" eb="2">
      <t>ジンコウ</t>
    </rPh>
    <rPh sb="2" eb="4">
      <t>ドウタイ</t>
    </rPh>
    <rPh sb="4" eb="6">
      <t>トウケイ</t>
    </rPh>
    <rPh sb="7" eb="9">
      <t>カクテイ</t>
    </rPh>
    <rPh sb="9" eb="10">
      <t>スウ</t>
    </rPh>
    <phoneticPr fontId="5"/>
  </si>
  <si>
    <t>全国総数</t>
  </si>
  <si>
    <t>全国男</t>
  </si>
  <si>
    <t>全国女</t>
  </si>
  <si>
    <t>全道総数</t>
  </si>
  <si>
    <t>全道男</t>
  </si>
  <si>
    <t>全道女</t>
  </si>
  <si>
    <t>南渡島2次医療圏総数</t>
  </si>
  <si>
    <t>南渡島2次医療圏</t>
  </si>
  <si>
    <t>南渡島2次医療圏男</t>
  </si>
  <si>
    <t>南渡島2次医療圏女</t>
  </si>
  <si>
    <t>渡島保健所総数</t>
  </si>
  <si>
    <t>渡島保健所</t>
  </si>
  <si>
    <t>渡島保健所男</t>
  </si>
  <si>
    <t>渡島保健所女</t>
  </si>
  <si>
    <t>北斗市総数</t>
  </si>
  <si>
    <t>北斗市</t>
  </si>
  <si>
    <t>北斗市男</t>
  </si>
  <si>
    <t>北斗市女</t>
  </si>
  <si>
    <t>松前町総数</t>
  </si>
  <si>
    <t>松前町</t>
  </si>
  <si>
    <t>松前町男</t>
  </si>
  <si>
    <t>松前町女</t>
  </si>
  <si>
    <t>福島町総数</t>
  </si>
  <si>
    <t>福島町</t>
  </si>
  <si>
    <t>福島町男</t>
  </si>
  <si>
    <t>福島町女</t>
  </si>
  <si>
    <t>知内町総数</t>
  </si>
  <si>
    <t>知内町</t>
  </si>
  <si>
    <t>知内町男</t>
  </si>
  <si>
    <t>知内町女</t>
  </si>
  <si>
    <t>木古内町総数</t>
  </si>
  <si>
    <t>木古内町</t>
  </si>
  <si>
    <t>木古内町男</t>
  </si>
  <si>
    <t>木古内町女</t>
  </si>
  <si>
    <t>七飯町総数</t>
  </si>
  <si>
    <t>七飯町</t>
  </si>
  <si>
    <t>七飯町男</t>
  </si>
  <si>
    <t>七飯町女</t>
  </si>
  <si>
    <t>鹿部町総数</t>
  </si>
  <si>
    <t>鹿部町</t>
  </si>
  <si>
    <t>鹿部町男</t>
  </si>
  <si>
    <t>鹿部町女</t>
  </si>
  <si>
    <t>森町総数</t>
  </si>
  <si>
    <t>森町</t>
  </si>
  <si>
    <t>森町男</t>
  </si>
  <si>
    <t>森町女</t>
  </si>
  <si>
    <t>函館市総数</t>
  </si>
  <si>
    <t>函館市</t>
  </si>
  <si>
    <t>函館市男</t>
  </si>
  <si>
    <t>函館市女</t>
  </si>
  <si>
    <t>南檜山2次医療圏総数</t>
  </si>
  <si>
    <t>南檜山2次医療圏</t>
  </si>
  <si>
    <t>南檜山2次医療圏男</t>
  </si>
  <si>
    <t>南檜山2次医療圏女</t>
  </si>
  <si>
    <t>江差保健所総数</t>
  </si>
  <si>
    <t>江差保健所</t>
  </si>
  <si>
    <t>江差保健所男</t>
  </si>
  <si>
    <t>江差保健所女</t>
  </si>
  <si>
    <t>江差町総数</t>
  </si>
  <si>
    <t>江差町男</t>
  </si>
  <si>
    <t>江差町女</t>
  </si>
  <si>
    <t>上ノ国町総数</t>
  </si>
  <si>
    <t>上ノ国町男</t>
  </si>
  <si>
    <t>上ノ国町女</t>
  </si>
  <si>
    <t>厚沢部町総数</t>
  </si>
  <si>
    <t>厚沢部町男</t>
  </si>
  <si>
    <t>厚沢部町女</t>
  </si>
  <si>
    <t>乙部町総数</t>
  </si>
  <si>
    <t>乙部町男</t>
  </si>
  <si>
    <t>乙部町女</t>
  </si>
  <si>
    <t>奥尻町総数</t>
  </si>
  <si>
    <t>奥尻町男</t>
  </si>
  <si>
    <t>奥尻町女</t>
  </si>
  <si>
    <t>北渡島檜山2次医療圏総数</t>
  </si>
  <si>
    <t>北渡島檜山2次医療圏</t>
  </si>
  <si>
    <t>北渡島檜山2次医療圏男</t>
  </si>
  <si>
    <t>北渡島檜山2次医療圏女</t>
  </si>
  <si>
    <t>八雲保健所総数</t>
  </si>
  <si>
    <t>八雲保健所</t>
  </si>
  <si>
    <t>八雲保健所男</t>
  </si>
  <si>
    <t>八雲保健所女</t>
  </si>
  <si>
    <t>八雲町総数</t>
  </si>
  <si>
    <t>八雲町</t>
  </si>
  <si>
    <t>八雲町男</t>
  </si>
  <si>
    <t>八雲町女</t>
  </si>
  <si>
    <t>長万部町総数</t>
  </si>
  <si>
    <t>長万部町</t>
  </si>
  <si>
    <t>長万部町男</t>
  </si>
  <si>
    <t>長万部町女</t>
  </si>
  <si>
    <t>今金町総数</t>
  </si>
  <si>
    <t>今金町</t>
  </si>
  <si>
    <t>今金町男</t>
  </si>
  <si>
    <t>今金町女</t>
  </si>
  <si>
    <t>せたな町総数</t>
  </si>
  <si>
    <t>せたな町</t>
  </si>
  <si>
    <t>せたな町男</t>
  </si>
  <si>
    <t>せたな町女</t>
  </si>
  <si>
    <t>第6表　出生数（母の年齢階級別・出生順位別）及び合計特殊出生率</t>
    <phoneticPr fontId="5"/>
  </si>
  <si>
    <t>総数</t>
    <rPh sb="0" eb="2">
      <t>ソウスウ</t>
    </rPh>
    <phoneticPr fontId="5"/>
  </si>
  <si>
    <t>母の年齢階級別</t>
    <phoneticPr fontId="5"/>
  </si>
  <si>
    <t>合計特殊
出生率</t>
    <rPh sb="0" eb="2">
      <t>ゴウケイ</t>
    </rPh>
    <rPh sb="2" eb="4">
      <t>トクシュ</t>
    </rPh>
    <rPh sb="5" eb="8">
      <t>シュッセイリツ</t>
    </rPh>
    <phoneticPr fontId="5"/>
  </si>
  <si>
    <t>出生順位別</t>
    <phoneticPr fontId="5"/>
  </si>
  <si>
    <t>~14歳</t>
    <rPh sb="3" eb="4">
      <t>サイ</t>
    </rPh>
    <phoneticPr fontId="5"/>
  </si>
  <si>
    <t>15~19歳</t>
    <rPh sb="5" eb="6">
      <t>サイ</t>
    </rPh>
    <phoneticPr fontId="5"/>
  </si>
  <si>
    <t>20~24歳</t>
    <rPh sb="5" eb="6">
      <t>サイ</t>
    </rPh>
    <phoneticPr fontId="5"/>
  </si>
  <si>
    <t>25~29歳</t>
    <rPh sb="5" eb="6">
      <t>サイ</t>
    </rPh>
    <phoneticPr fontId="5"/>
  </si>
  <si>
    <t>30~34歳</t>
    <rPh sb="5" eb="6">
      <t>サイ</t>
    </rPh>
    <phoneticPr fontId="5"/>
  </si>
  <si>
    <t>35~39歳</t>
    <rPh sb="5" eb="6">
      <t>サイ</t>
    </rPh>
    <phoneticPr fontId="5"/>
  </si>
  <si>
    <t>40~44歳</t>
    <rPh sb="5" eb="6">
      <t>サイ</t>
    </rPh>
    <phoneticPr fontId="5"/>
  </si>
  <si>
    <t>45歳~</t>
    <rPh sb="2" eb="3">
      <t>サイ</t>
    </rPh>
    <phoneticPr fontId="5"/>
  </si>
  <si>
    <t>第1子</t>
    <phoneticPr fontId="5"/>
  </si>
  <si>
    <t>第2子</t>
    <phoneticPr fontId="5"/>
  </si>
  <si>
    <t>第3子</t>
    <phoneticPr fontId="5"/>
  </si>
  <si>
    <t>第4子</t>
    <phoneticPr fontId="5"/>
  </si>
  <si>
    <t>第5子以上</t>
    <phoneticPr fontId="5"/>
  </si>
  <si>
    <t>不詳</t>
    <rPh sb="0" eb="2">
      <t>フショウ</t>
    </rPh>
    <phoneticPr fontId="5"/>
  </si>
  <si>
    <t>人口動態統計（確定数）</t>
    <rPh sb="0" eb="2">
      <t>ジンコウ</t>
    </rPh>
    <rPh sb="2" eb="4">
      <t>ゼンジンコウ</t>
    </rPh>
    <phoneticPr fontId="5"/>
  </si>
  <si>
    <t>合計特殊出生率（市町村分）：人口動態統計特殊報告（平成15~19年人口動態保健所・市区町村別統計）</t>
    <rPh sb="0" eb="2">
      <t>ゴウケイ</t>
    </rPh>
    <rPh sb="2" eb="4">
      <t>トクシュ</t>
    </rPh>
    <rPh sb="4" eb="7">
      <t>シュッセイリツ</t>
    </rPh>
    <rPh sb="8" eb="11">
      <t>シチョウソン</t>
    </rPh>
    <rPh sb="11" eb="12">
      <t>ブン</t>
    </rPh>
    <rPh sb="33" eb="35">
      <t>ジンコウ</t>
    </rPh>
    <rPh sb="35" eb="37">
      <t>ドウタイ</t>
    </rPh>
    <rPh sb="37" eb="40">
      <t>ホケンジョ</t>
    </rPh>
    <rPh sb="41" eb="45">
      <t>シクチョウソン</t>
    </rPh>
    <rPh sb="45" eb="46">
      <t>ベツ</t>
    </rPh>
    <rPh sb="46" eb="48">
      <t>トウケイ</t>
    </rPh>
    <phoneticPr fontId="5"/>
  </si>
  <si>
    <t>注1</t>
    <rPh sb="0" eb="1">
      <t>チュウ</t>
    </rPh>
    <phoneticPr fontId="6"/>
  </si>
  <si>
    <t>合計特殊出生率とは、15歳から49歳までの女子の年齢別出生率を合計したもので、1人の女子が仮に年次の年齢別出生率で一生の間に生むとしたときの子どもの数に相当する。</t>
    <rPh sb="0" eb="1">
      <t>ゴウ</t>
    </rPh>
    <rPh sb="1" eb="2">
      <t>ケイ</t>
    </rPh>
    <rPh sb="2" eb="4">
      <t>トクシュ</t>
    </rPh>
    <rPh sb="4" eb="6">
      <t>シュッショウ</t>
    </rPh>
    <rPh sb="6" eb="7">
      <t>リツ</t>
    </rPh>
    <rPh sb="12" eb="13">
      <t>サイ</t>
    </rPh>
    <rPh sb="17" eb="18">
      <t>サイ</t>
    </rPh>
    <rPh sb="21" eb="23">
      <t>ジョシ</t>
    </rPh>
    <rPh sb="24" eb="26">
      <t>ネンレイ</t>
    </rPh>
    <rPh sb="26" eb="27">
      <t>ベツ</t>
    </rPh>
    <rPh sb="27" eb="29">
      <t>シュッショウ</t>
    </rPh>
    <rPh sb="29" eb="30">
      <t>リツ</t>
    </rPh>
    <rPh sb="31" eb="33">
      <t>ゴウケイ</t>
    </rPh>
    <rPh sb="40" eb="41">
      <t>ニン</t>
    </rPh>
    <rPh sb="42" eb="44">
      <t>ジョシ</t>
    </rPh>
    <rPh sb="45" eb="46">
      <t>カリ</t>
    </rPh>
    <rPh sb="47" eb="49">
      <t>ネンジ</t>
    </rPh>
    <rPh sb="50" eb="52">
      <t>ネンレイ</t>
    </rPh>
    <rPh sb="52" eb="53">
      <t>ベツ</t>
    </rPh>
    <rPh sb="53" eb="54">
      <t>デ</t>
    </rPh>
    <rPh sb="54" eb="55">
      <t>ショウ</t>
    </rPh>
    <rPh sb="55" eb="56">
      <t>リツ</t>
    </rPh>
    <rPh sb="57" eb="59">
      <t>イッショウ</t>
    </rPh>
    <rPh sb="60" eb="61">
      <t>アイダ</t>
    </rPh>
    <rPh sb="62" eb="63">
      <t>ウ</t>
    </rPh>
    <rPh sb="70" eb="71">
      <t>コ</t>
    </rPh>
    <rPh sb="74" eb="75">
      <t>カズ</t>
    </rPh>
    <rPh sb="76" eb="78">
      <t>ソウトウ</t>
    </rPh>
    <phoneticPr fontId="5"/>
  </si>
  <si>
    <t>合計特殊出生率の算出には、全国値では各歳別の女子の日本人人口を、全道値では5歳階級別の女子の日本人人口をそれぞれ用いた。</t>
    <rPh sb="0" eb="2">
      <t>ゴウケイ</t>
    </rPh>
    <rPh sb="2" eb="4">
      <t>トクシュ</t>
    </rPh>
    <rPh sb="4" eb="6">
      <t>シュッショウ</t>
    </rPh>
    <rPh sb="6" eb="7">
      <t>リツ</t>
    </rPh>
    <rPh sb="8" eb="10">
      <t>サンシュツ</t>
    </rPh>
    <rPh sb="13" eb="15">
      <t>ゼンコク</t>
    </rPh>
    <rPh sb="15" eb="16">
      <t>アタイ</t>
    </rPh>
    <rPh sb="18" eb="19">
      <t>カク</t>
    </rPh>
    <rPh sb="19" eb="20">
      <t>トシ</t>
    </rPh>
    <rPh sb="20" eb="21">
      <t>ベツ</t>
    </rPh>
    <rPh sb="22" eb="24">
      <t>ジョシ</t>
    </rPh>
    <rPh sb="25" eb="28">
      <t>ニホンジン</t>
    </rPh>
    <rPh sb="28" eb="30">
      <t>ジンコウ</t>
    </rPh>
    <rPh sb="32" eb="33">
      <t>ゼン</t>
    </rPh>
    <rPh sb="33" eb="34">
      <t>ミチ</t>
    </rPh>
    <rPh sb="34" eb="35">
      <t>アタイ</t>
    </rPh>
    <rPh sb="38" eb="39">
      <t>サイ</t>
    </rPh>
    <rPh sb="39" eb="41">
      <t>カイキュウ</t>
    </rPh>
    <rPh sb="41" eb="42">
      <t>ベツ</t>
    </rPh>
    <rPh sb="43" eb="45">
      <t>ジョシ</t>
    </rPh>
    <rPh sb="46" eb="49">
      <t>ニホンジン</t>
    </rPh>
    <rPh sb="49" eb="51">
      <t>ジンコウ</t>
    </rPh>
    <rPh sb="56" eb="57">
      <t>モチ</t>
    </rPh>
    <phoneticPr fontId="5"/>
  </si>
  <si>
    <t>合計特殊出生率のうち圏域及び（総合）振興局の値については、資料にないためN/Aと表記した（ただし、ひとつの保健所からなる場合には保健所の値に等しい）。</t>
    <rPh sb="0" eb="2">
      <t>ゴウケイ</t>
    </rPh>
    <rPh sb="2" eb="4">
      <t>トクシュ</t>
    </rPh>
    <rPh sb="4" eb="7">
      <t>シュッセイリツ</t>
    </rPh>
    <rPh sb="10" eb="12">
      <t>ケンイキ</t>
    </rPh>
    <rPh sb="12" eb="13">
      <t>オヨ</t>
    </rPh>
    <rPh sb="15" eb="17">
      <t>ソウゴウ</t>
    </rPh>
    <rPh sb="18" eb="21">
      <t>シンコウキョク</t>
    </rPh>
    <rPh sb="22" eb="23">
      <t>アタイ</t>
    </rPh>
    <rPh sb="29" eb="31">
      <t>シリョウ</t>
    </rPh>
    <rPh sb="40" eb="42">
      <t>ヒョウキ</t>
    </rPh>
    <rPh sb="53" eb="56">
      <t>ホケンジョ</t>
    </rPh>
    <rPh sb="60" eb="62">
      <t>バアイ</t>
    </rPh>
    <rPh sb="64" eb="67">
      <t>ホケンジョ</t>
    </rPh>
    <rPh sb="68" eb="69">
      <t>アタイ</t>
    </rPh>
    <rPh sb="70" eb="71">
      <t>ヒト</t>
    </rPh>
    <phoneticPr fontId="5"/>
  </si>
  <si>
    <t>合計特殊出生率のうち市町村値については、単年で算出すると数値が安定しないため、上記資料から、二次医療圏を事前分布の決定地域としたベイズ推定値を示した。</t>
    <rPh sb="10" eb="13">
      <t>シチョウソン</t>
    </rPh>
    <rPh sb="13" eb="14">
      <t>アタイ</t>
    </rPh>
    <rPh sb="20" eb="22">
      <t>タンネン</t>
    </rPh>
    <rPh sb="23" eb="25">
      <t>サンシュツ</t>
    </rPh>
    <rPh sb="28" eb="30">
      <t>スウチ</t>
    </rPh>
    <rPh sb="31" eb="33">
      <t>アンテイ</t>
    </rPh>
    <rPh sb="39" eb="41">
      <t>ジョウキ</t>
    </rPh>
    <rPh sb="41" eb="43">
      <t>シリョウ</t>
    </rPh>
    <rPh sb="71" eb="72">
      <t>シメ</t>
    </rPh>
    <phoneticPr fontId="5"/>
  </si>
  <si>
    <t>合計特殊出生率のベイズ推定の詳細については、下記の厚労省Webページ、もしくは佐伯則英ら: 厚生の指標. 1999; 46(10): 3-10などを参照のこと。</t>
    <rPh sb="0" eb="2">
      <t>ゴウケイ</t>
    </rPh>
    <rPh sb="2" eb="4">
      <t>トクシュ</t>
    </rPh>
    <rPh sb="4" eb="7">
      <t>シュッセイリツ</t>
    </rPh>
    <rPh sb="11" eb="13">
      <t>スイテイ</t>
    </rPh>
    <rPh sb="14" eb="16">
      <t>ショウサイ</t>
    </rPh>
    <rPh sb="22" eb="24">
      <t>カキ</t>
    </rPh>
    <rPh sb="25" eb="28">
      <t>コウロウショウ</t>
    </rPh>
    <rPh sb="74" eb="76">
      <t>サンショウ</t>
    </rPh>
    <phoneticPr fontId="5"/>
  </si>
  <si>
    <t>N/A</t>
  </si>
  <si>
    <t>第7-1表　死亡数（性・年齢階級別）</t>
    <rPh sb="6" eb="9">
      <t>シボウスウ</t>
    </rPh>
    <rPh sb="12" eb="14">
      <t>ネンレイ</t>
    </rPh>
    <rPh sb="14" eb="16">
      <t>カイキュウ</t>
    </rPh>
    <rPh sb="16" eb="17">
      <t>ベツ</t>
    </rPh>
    <phoneticPr fontId="1"/>
  </si>
  <si>
    <t>0~4</t>
    <phoneticPr fontId="3"/>
  </si>
  <si>
    <t>5~9</t>
    <phoneticPr fontId="3"/>
  </si>
  <si>
    <t>10~14</t>
    <phoneticPr fontId="3"/>
  </si>
  <si>
    <t>15~19</t>
  </si>
  <si>
    <t>20~24</t>
  </si>
  <si>
    <t>25~29</t>
  </si>
  <si>
    <t>30~34</t>
  </si>
  <si>
    <t>35~39</t>
  </si>
  <si>
    <t>40~44</t>
  </si>
  <si>
    <t>45~49</t>
  </si>
  <si>
    <t>50~54</t>
  </si>
  <si>
    <t>55~59</t>
  </si>
  <si>
    <t>60~64</t>
  </si>
  <si>
    <t>65~69</t>
  </si>
  <si>
    <t>70~74</t>
  </si>
  <si>
    <t>75~79</t>
  </si>
  <si>
    <t>80~84</t>
  </si>
  <si>
    <t>85~89</t>
  </si>
  <si>
    <t>90~94</t>
  </si>
  <si>
    <t>95~99</t>
  </si>
  <si>
    <t>100~</t>
  </si>
  <si>
    <t>国勢調査人口（総人口確定数）</t>
    <rPh sb="0" eb="2">
      <t>コクセイ</t>
    </rPh>
    <rPh sb="2" eb="4">
      <t>チョウサ</t>
    </rPh>
    <rPh sb="4" eb="6">
      <t>ジンコウ</t>
    </rPh>
    <rPh sb="7" eb="10">
      <t>ソウジンコウ</t>
    </rPh>
    <rPh sb="10" eb="12">
      <t>カクテイ</t>
    </rPh>
    <rPh sb="12" eb="13">
      <t>スウ</t>
    </rPh>
    <phoneticPr fontId="5"/>
  </si>
  <si>
    <t>検索値</t>
    <rPh sb="0" eb="2">
      <t>ケンサク</t>
    </rPh>
    <rPh sb="2" eb="3">
      <t>チ</t>
    </rPh>
    <phoneticPr fontId="3"/>
  </si>
  <si>
    <t>病院</t>
    <rPh sb="0" eb="2">
      <t>ビョウイン</t>
    </rPh>
    <phoneticPr fontId="5"/>
  </si>
  <si>
    <t>診療所</t>
    <rPh sb="0" eb="3">
      <t>シンリョウショ</t>
    </rPh>
    <phoneticPr fontId="5"/>
  </si>
  <si>
    <t>介護老人
保健施設</t>
    <rPh sb="0" eb="2">
      <t>カイゴ</t>
    </rPh>
    <rPh sb="2" eb="4">
      <t>ロウジン</t>
    </rPh>
    <rPh sb="5" eb="7">
      <t>ホケン</t>
    </rPh>
    <rPh sb="7" eb="9">
      <t>シセツ</t>
    </rPh>
    <phoneticPr fontId="5"/>
  </si>
  <si>
    <t>助産所</t>
    <rPh sb="0" eb="2">
      <t>ジョサン</t>
    </rPh>
    <rPh sb="2" eb="3">
      <t>ジョ</t>
    </rPh>
    <phoneticPr fontId="5"/>
  </si>
  <si>
    <t>老人ホーム</t>
    <rPh sb="0" eb="2">
      <t>ロウジン</t>
    </rPh>
    <phoneticPr fontId="5"/>
  </si>
  <si>
    <t>自宅</t>
    <rPh sb="0" eb="2">
      <t>ジタク</t>
    </rPh>
    <phoneticPr fontId="5"/>
  </si>
  <si>
    <t>その他</t>
    <rPh sb="2" eb="3">
      <t>タ</t>
    </rPh>
    <phoneticPr fontId="5"/>
  </si>
  <si>
    <t>総数</t>
    <rPh sb="0" eb="2">
      <t>ソウスウ</t>
    </rPh>
    <phoneticPr fontId="3"/>
  </si>
  <si>
    <t>（再掲）3大死因</t>
    <rPh sb="1" eb="3">
      <t>サイケイ</t>
    </rPh>
    <rPh sb="5" eb="6">
      <t>ダイ</t>
    </rPh>
    <rPh sb="6" eb="8">
      <t>シイン</t>
    </rPh>
    <phoneticPr fontId="3"/>
  </si>
  <si>
    <t>悪性新生物</t>
    <rPh sb="0" eb="2">
      <t>アクセイ</t>
    </rPh>
    <rPh sb="2" eb="5">
      <t>シンセイブツ</t>
    </rPh>
    <phoneticPr fontId="5"/>
  </si>
  <si>
    <t>心疾患</t>
    <rPh sb="0" eb="3">
      <t>シンシッカン</t>
    </rPh>
    <phoneticPr fontId="5"/>
  </si>
  <si>
    <t>脳血管疾患</t>
    <rPh sb="0" eb="1">
      <t>ノウ</t>
    </rPh>
    <rPh sb="1" eb="3">
      <t>ケッカン</t>
    </rPh>
    <rPh sb="3" eb="5">
      <t>シッカン</t>
    </rPh>
    <phoneticPr fontId="5"/>
  </si>
  <si>
    <t>男</t>
    <rPh sb="0" eb="1">
      <t>オトコ</t>
    </rPh>
    <phoneticPr fontId="5"/>
  </si>
  <si>
    <t>女</t>
    <rPh sb="0" eb="1">
      <t>オンナ</t>
    </rPh>
    <phoneticPr fontId="5"/>
  </si>
  <si>
    <t>全道</t>
    <rPh sb="0" eb="2">
      <t>ゼンドウ</t>
    </rPh>
    <phoneticPr fontId="5"/>
  </si>
  <si>
    <t>渡島保健所</t>
    <rPh sb="0" eb="2">
      <t>オシマ</t>
    </rPh>
    <rPh sb="2" eb="5">
      <t>ホケンジョ</t>
    </rPh>
    <phoneticPr fontId="5"/>
  </si>
  <si>
    <t>市立函館保健所</t>
    <rPh sb="0" eb="2">
      <t>シリツ</t>
    </rPh>
    <rPh sb="2" eb="4">
      <t>ハコダテ</t>
    </rPh>
    <rPh sb="4" eb="7">
      <t>ホケンジョ</t>
    </rPh>
    <phoneticPr fontId="5"/>
  </si>
  <si>
    <t>全国総数総数</t>
  </si>
  <si>
    <t>－</t>
  </si>
  <si>
    <t>全国総数悪性新生物</t>
  </si>
  <si>
    <t>全国総数心疾患</t>
  </si>
  <si>
    <t>全国総数脳血管疾患</t>
  </si>
  <si>
    <t>全国男総数</t>
  </si>
  <si>
    <t>全国男悪性新生物</t>
  </si>
  <si>
    <t>全国男心疾患</t>
  </si>
  <si>
    <t>全国男脳血管疾患</t>
  </si>
  <si>
    <t>全国女総数</t>
  </si>
  <si>
    <t>全国女悪性新生物</t>
  </si>
  <si>
    <t>全国女心疾患</t>
  </si>
  <si>
    <t>全国女脳血管疾患</t>
  </si>
  <si>
    <t>全道総数総数</t>
  </si>
  <si>
    <t>全道総数悪性新生物</t>
  </si>
  <si>
    <t>全道総数心疾患</t>
  </si>
  <si>
    <t>全道総数脳血管疾患</t>
  </si>
  <si>
    <t>全道男総数</t>
  </si>
  <si>
    <t>全道男悪性新生物</t>
  </si>
  <si>
    <t>全道男心疾患</t>
  </si>
  <si>
    <t>全道男脳血管疾患</t>
  </si>
  <si>
    <t>全道女総数</t>
  </si>
  <si>
    <t>全道女悪性新生物</t>
  </si>
  <si>
    <t>全道女心疾患</t>
  </si>
  <si>
    <t>全道女脳血管疾患</t>
  </si>
  <si>
    <t>渡島保健所総数総数</t>
  </si>
  <si>
    <t>渡島保健所総数悪性新生物</t>
  </si>
  <si>
    <t>渡島保健所総数心疾患</t>
  </si>
  <si>
    <t>渡島保健所総数脳血管疾患</t>
  </si>
  <si>
    <t>渡島保健所男総数</t>
  </si>
  <si>
    <t>渡島保健所男悪性新生物</t>
  </si>
  <si>
    <t>渡島保健所男心疾患</t>
  </si>
  <si>
    <t>渡島保健所男脳血管疾患</t>
  </si>
  <si>
    <t>渡島保健所女総数</t>
  </si>
  <si>
    <t>渡島保健所女悪性新生物</t>
  </si>
  <si>
    <t>渡島保健所女心疾患</t>
  </si>
  <si>
    <t>渡島保健所女脳血管疾患</t>
  </si>
  <si>
    <t>市立函館保健所</t>
  </si>
  <si>
    <t>市立函館保健所総数総数</t>
  </si>
  <si>
    <t>市立函館保健所総数悪性新生物</t>
  </si>
  <si>
    <t>市立函館保健所総数心疾患</t>
  </si>
  <si>
    <t>市立函館保健所総数脳血管疾患</t>
  </si>
  <si>
    <t>市立函館保健所男総数</t>
  </si>
  <si>
    <t>市立函館保健所男悪性新生物</t>
  </si>
  <si>
    <t>市立函館保健所男心疾患</t>
  </si>
  <si>
    <t>市立函館保健所男脳血管疾患</t>
  </si>
  <si>
    <t>市立函館保健所女総数</t>
  </si>
  <si>
    <t>市立函館保健所女悪性新生物</t>
  </si>
  <si>
    <t>市立函館保健所女心疾患</t>
  </si>
  <si>
    <t>市立函館保健所女脳血管疾患</t>
  </si>
  <si>
    <t>江差保健所総数総数</t>
  </si>
  <si>
    <t>江差保健所総数悪性新生物</t>
  </si>
  <si>
    <t>江差保健所総数心疾患</t>
  </si>
  <si>
    <t>江差保健所総数脳血管疾患</t>
  </si>
  <si>
    <t>江差保健所男総数</t>
  </si>
  <si>
    <t>江差保健所男悪性新生物</t>
  </si>
  <si>
    <t>江差保健所男心疾患</t>
  </si>
  <si>
    <t>江差保健所男脳血管疾患</t>
  </si>
  <si>
    <t>江差保健所女総数</t>
  </si>
  <si>
    <t>江差保健所女悪性新生物</t>
  </si>
  <si>
    <t>江差保健所女心疾患</t>
  </si>
  <si>
    <t>江差保健所女脳血管疾患</t>
  </si>
  <si>
    <t>八雲保健所総数総数</t>
  </si>
  <si>
    <t>八雲保健所総数悪性新生物</t>
  </si>
  <si>
    <t>八雲保健所総数心疾患</t>
  </si>
  <si>
    <t>八雲保健所総数脳血管疾患</t>
  </si>
  <si>
    <t>八雲保健所男総数</t>
  </si>
  <si>
    <t>八雲保健所男悪性新生物</t>
  </si>
  <si>
    <t>八雲保健所男心疾患</t>
  </si>
  <si>
    <t>八雲保健所男脳血管疾患</t>
  </si>
  <si>
    <t>八雲保健所女総数</t>
  </si>
  <si>
    <t>八雲保健所女悪性新生物</t>
  </si>
  <si>
    <t>八雲保健所女心疾患</t>
  </si>
  <si>
    <t>八雲保健所女脳血管疾患</t>
  </si>
  <si>
    <t>死亡総数</t>
  </si>
  <si>
    <t>20101
交通事故（再掲）</t>
    <rPh sb="11" eb="12">
      <t>サイ</t>
    </rPh>
    <rPh sb="12" eb="13">
      <t>ケイ</t>
    </rPh>
    <phoneticPr fontId="5"/>
  </si>
  <si>
    <t>率</t>
  </si>
  <si>
    <t>注1</t>
    <rPh sb="0" eb="1">
      <t>チュウ</t>
    </rPh>
    <phoneticPr fontId="2"/>
  </si>
  <si>
    <t>「率」は平成24年9月末日現在の住民基本台帳人口を用いて算出しているため、第4表の「人口千対」と数値は一致しない。</t>
  </si>
  <si>
    <t>全国の「率」は、平成24年10月1日現在人口（日本人人口）を用いて算出した。</t>
  </si>
  <si>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</si>
  <si>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</si>
  <si>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</si>
  <si>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</si>
  <si>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</si>
  <si>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</si>
  <si>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</si>
  <si>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</si>
  <si>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</si>
  <si>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</si>
  <si>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</si>
  <si>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</si>
  <si>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</si>
  <si>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</si>
  <si>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</si>
  <si>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</si>
  <si>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</si>
  <si>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</si>
  <si>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</si>
  <si>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</si>
  <si>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</si>
  <si>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第11表　心疾患死亡数（性・年齢階級別）</t>
    <rPh sb="5" eb="8">
      <t>シンシッカン</t>
    </rPh>
    <phoneticPr fontId="5"/>
  </si>
  <si>
    <t>第12-1表　心疾患死亡数（性・病類別）</t>
    <rPh sb="7" eb="10">
      <t>シンシッカン</t>
    </rPh>
    <rPh sb="16" eb="17">
      <t>ビョウ</t>
    </rPh>
    <rPh sb="17" eb="18">
      <t>ルイ</t>
    </rPh>
    <phoneticPr fontId="5"/>
  </si>
  <si>
    <t>09201
慢性リウマチ性心疾患</t>
  </si>
  <si>
    <t>09202
急性心筋梗塞</t>
  </si>
  <si>
    <t>09203
その他の虚血性心疾患</t>
  </si>
  <si>
    <t>09204
慢性非リウマチ性心内膜疾患</t>
  </si>
  <si>
    <t>09205
心筋症</t>
  </si>
  <si>
    <t>09206
不整脈及び伝導障害</t>
  </si>
  <si>
    <t>09207
心不全</t>
  </si>
  <si>
    <t>09208
その他の心疾患</t>
  </si>
  <si>
    <t>第12-2表　急性心筋梗塞死亡数（性・年齢階級別）</t>
    <rPh sb="7" eb="9">
      <t>キュウセイ</t>
    </rPh>
    <rPh sb="9" eb="11">
      <t>シンキン</t>
    </rPh>
    <rPh sb="11" eb="13">
      <t>コウソク</t>
    </rPh>
    <phoneticPr fontId="5"/>
  </si>
  <si>
    <t>第12-3表　その他の虚血性心疾患死亡数（性・年齢階級別）</t>
    <rPh sb="9" eb="10">
      <t>タ</t>
    </rPh>
    <rPh sb="11" eb="14">
      <t>キョケツセイ</t>
    </rPh>
    <rPh sb="14" eb="17">
      <t>シンシッカン</t>
    </rPh>
    <phoneticPr fontId="5"/>
  </si>
  <si>
    <t>第13表　脳血管疾患死亡数（性・年齢階級別）</t>
    <rPh sb="5" eb="8">
      <t>ノウケッカン</t>
    </rPh>
    <rPh sb="8" eb="10">
      <t>シッカン</t>
    </rPh>
    <phoneticPr fontId="5"/>
  </si>
  <si>
    <t>第14-1表　脳血管疾患死亡数（性・病類別）</t>
    <rPh sb="7" eb="10">
      <t>ノウケッカン</t>
    </rPh>
    <rPh sb="10" eb="12">
      <t>シッカン</t>
    </rPh>
    <rPh sb="18" eb="19">
      <t>ビョウ</t>
    </rPh>
    <rPh sb="19" eb="20">
      <t>ルイ</t>
    </rPh>
    <phoneticPr fontId="5"/>
  </si>
  <si>
    <t>09301
くも膜下出血</t>
  </si>
  <si>
    <t>09302
脳内出血</t>
  </si>
  <si>
    <t>09303
脳梗塞</t>
  </si>
  <si>
    <t>09304
その他の脳血管疾患</t>
  </si>
  <si>
    <t>第14-2表　脳内出血死亡数（性・年齢階級別）</t>
    <rPh sb="7" eb="9">
      <t>ノウナイ</t>
    </rPh>
    <rPh sb="9" eb="11">
      <t>シュッケツ</t>
    </rPh>
    <phoneticPr fontId="5"/>
  </si>
  <si>
    <t>第14-3表　脳梗塞死亡数（性・年齢階級別）</t>
    <rPh sb="7" eb="10">
      <t>ノウコウソク</t>
    </rPh>
    <phoneticPr fontId="5"/>
  </si>
  <si>
    <t>第15表　肺炎死亡数（性・年齢階級別）</t>
    <rPh sb="5" eb="7">
      <t>ハイエン</t>
    </rPh>
    <phoneticPr fontId="5"/>
  </si>
  <si>
    <t>第16表　不慮の事故死亡数（性・年齢階級別）</t>
    <rPh sb="5" eb="7">
      <t>フリョ</t>
    </rPh>
    <rPh sb="8" eb="10">
      <t>ジコ</t>
    </rPh>
    <phoneticPr fontId="5"/>
  </si>
  <si>
    <t>第17表　自殺死亡数（性・年齢階級別）</t>
    <rPh sb="5" eb="7">
      <t>ジサツ</t>
    </rPh>
    <rPh sb="7" eb="10">
      <t>シボウスウ</t>
    </rPh>
    <phoneticPr fontId="5"/>
  </si>
  <si>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5"/>
  </si>
  <si>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5"/>
  </si>
  <si>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5"/>
  </si>
  <si>
    <t>資料</t>
    <phoneticPr fontId="6"/>
  </si>
  <si>
    <t>http://www.mhlw.go.jp/toukei/saikin/hw/jinkou/tokusyu/hoken04/5.html</t>
    <phoneticPr fontId="5"/>
  </si>
  <si>
    <t>南渡島2次保健福祉医療圏</t>
    <rPh sb="0" eb="1">
      <t>ミナミ</t>
    </rPh>
    <rPh sb="1" eb="3">
      <t>オシマ</t>
    </rPh>
    <rPh sb="4" eb="5">
      <t>ジ</t>
    </rPh>
    <rPh sb="5" eb="7">
      <t>ホケン</t>
    </rPh>
    <rPh sb="7" eb="9">
      <t>フクシ</t>
    </rPh>
    <rPh sb="9" eb="12">
      <t>イリョウケン</t>
    </rPh>
    <phoneticPr fontId="1"/>
  </si>
  <si>
    <t>南檜山2次保健福祉医療圏</t>
    <rPh sb="0" eb="1">
      <t>ミナミ</t>
    </rPh>
    <rPh sb="1" eb="3">
      <t>ヒヤマ</t>
    </rPh>
    <rPh sb="4" eb="5">
      <t>ジ</t>
    </rPh>
    <rPh sb="5" eb="7">
      <t>ホケン</t>
    </rPh>
    <rPh sb="7" eb="9">
      <t>フクシ</t>
    </rPh>
    <rPh sb="9" eb="12">
      <t>イリョウケン</t>
    </rPh>
    <phoneticPr fontId="1"/>
  </si>
  <si>
    <t>北渡島檜山2次保健福祉医療圏</t>
    <rPh sb="0" eb="1">
      <t>キタ</t>
    </rPh>
    <rPh sb="1" eb="3">
      <t>オシマ</t>
    </rPh>
    <rPh sb="3" eb="5">
      <t>ヒヤマ</t>
    </rPh>
    <rPh sb="6" eb="7">
      <t>ジ</t>
    </rPh>
    <rPh sb="11" eb="14">
      <t>イリョウケン</t>
    </rPh>
    <phoneticPr fontId="1"/>
  </si>
  <si>
    <t>第7-2表　死亡数（死亡場所別）</t>
    <phoneticPr fontId="5"/>
  </si>
  <si>
    <t>北渡島檜山2次保健福祉医療圏</t>
    <rPh sb="0" eb="1">
      <t>キタ</t>
    </rPh>
    <rPh sb="1" eb="3">
      <t>オシマ</t>
    </rPh>
    <rPh sb="3" eb="5">
      <t>ヒヤマ</t>
    </rPh>
    <rPh sb="6" eb="7">
      <t>ジ</t>
    </rPh>
    <rPh sb="7" eb="9">
      <t>ホケン</t>
    </rPh>
    <rPh sb="9" eb="11">
      <t>フクシ</t>
    </rPh>
    <rPh sb="11" eb="14">
      <t>イリョウケン</t>
    </rPh>
    <phoneticPr fontId="1"/>
  </si>
  <si>
    <t>01200
結核</t>
    <phoneticPr fontId="5"/>
  </si>
  <si>
    <t>02100
悪性新生物</t>
    <phoneticPr fontId="5"/>
  </si>
  <si>
    <t>04100
糖尿病</t>
    <phoneticPr fontId="5"/>
  </si>
  <si>
    <t>09100
高血圧性疾患</t>
    <phoneticPr fontId="5"/>
  </si>
  <si>
    <t>09300
脳血管疾患</t>
    <phoneticPr fontId="5"/>
  </si>
  <si>
    <t>10200
肺炎</t>
    <phoneticPr fontId="5"/>
  </si>
  <si>
    <t>11300
肝疾患</t>
    <phoneticPr fontId="5"/>
  </si>
  <si>
    <t>14200
腎不全</t>
    <phoneticPr fontId="5"/>
  </si>
  <si>
    <t>18100
老衰</t>
    <phoneticPr fontId="5"/>
  </si>
  <si>
    <t>20100
不慮の事故</t>
    <phoneticPr fontId="5"/>
  </si>
  <si>
    <t>20200
自殺</t>
    <phoneticPr fontId="5"/>
  </si>
  <si>
    <t>第8表　死亡数（主な死因年次推移分類）及び死亡率（人口10万対）</t>
    <phoneticPr fontId="5"/>
  </si>
  <si>
    <r>
      <t xml:space="preserve">09200
心疾患
</t>
    </r>
    <r>
      <rPr>
        <sz val="9"/>
        <color indexed="8"/>
        <rFont val="メイリオ"/>
        <family val="3"/>
        <charset val="128"/>
      </rPr>
      <t>（高血圧性を除く）</t>
    </r>
    <rPh sb="11" eb="14">
      <t>コウケツアツ</t>
    </rPh>
    <rPh sb="14" eb="15">
      <t>セイ</t>
    </rPh>
    <rPh sb="16" eb="17">
      <t>ノゾ</t>
    </rPh>
    <phoneticPr fontId="5"/>
  </si>
  <si>
    <t>第9表　悪性新生物死亡数（性・年齢階級別）</t>
    <phoneticPr fontId="5"/>
  </si>
  <si>
    <t>第10表　悪性新生物死亡数（性・主要部位別）</t>
    <phoneticPr fontId="5"/>
  </si>
  <si>
    <r>
      <t xml:space="preserve">02101
</t>
    </r>
    <r>
      <rPr>
        <sz val="9"/>
        <color indexed="8"/>
        <rFont val="メイリオ"/>
        <family val="3"/>
        <charset val="128"/>
      </rPr>
      <t>口唇、口腔及び咽頭</t>
    </r>
    <phoneticPr fontId="5"/>
  </si>
  <si>
    <t>02102
食道</t>
    <phoneticPr fontId="5"/>
  </si>
  <si>
    <t>02103
胃</t>
    <phoneticPr fontId="5"/>
  </si>
  <si>
    <t>02104
結腸</t>
    <phoneticPr fontId="5"/>
  </si>
  <si>
    <r>
      <t xml:space="preserve">02105
</t>
    </r>
    <r>
      <rPr>
        <sz val="9"/>
        <color indexed="8"/>
        <rFont val="メイリオ"/>
        <family val="3"/>
        <charset val="128"/>
      </rPr>
      <t>直腸S状結腸移行部及び直腸</t>
    </r>
    <phoneticPr fontId="5"/>
  </si>
  <si>
    <r>
      <t xml:space="preserve">02106
</t>
    </r>
    <r>
      <rPr>
        <sz val="9"/>
        <color indexed="8"/>
        <rFont val="メイリオ"/>
        <family val="3"/>
        <charset val="128"/>
      </rPr>
      <t>肝及び肝内胆管</t>
    </r>
    <phoneticPr fontId="5"/>
  </si>
  <si>
    <r>
      <t xml:space="preserve">02107
</t>
    </r>
    <r>
      <rPr>
        <sz val="9"/>
        <color indexed="8"/>
        <rFont val="メイリオ"/>
        <family val="3"/>
        <charset val="128"/>
      </rPr>
      <t>胆のう及びその他の胆道</t>
    </r>
    <phoneticPr fontId="5"/>
  </si>
  <si>
    <t>02108
膵</t>
    <phoneticPr fontId="5"/>
  </si>
  <si>
    <t>02109
喉頭</t>
    <phoneticPr fontId="5"/>
  </si>
  <si>
    <r>
      <t xml:space="preserve">02110
</t>
    </r>
    <r>
      <rPr>
        <sz val="9"/>
        <color indexed="8"/>
        <rFont val="メイリオ"/>
        <family val="3"/>
        <charset val="128"/>
      </rPr>
      <t>気管、気管支及び肺</t>
    </r>
    <phoneticPr fontId="5"/>
  </si>
  <si>
    <t>02111
皮膚</t>
    <phoneticPr fontId="5"/>
  </si>
  <si>
    <t>02112
乳房</t>
    <phoneticPr fontId="5"/>
  </si>
  <si>
    <t>02113
子宮</t>
    <phoneticPr fontId="5"/>
  </si>
  <si>
    <t>02114
卵巣</t>
    <phoneticPr fontId="5"/>
  </si>
  <si>
    <t>02115
前立腺</t>
    <phoneticPr fontId="5"/>
  </si>
  <si>
    <t>02116
膀胱</t>
    <phoneticPr fontId="5"/>
  </si>
  <si>
    <t>02117
中枢神経系</t>
    <phoneticPr fontId="5"/>
  </si>
  <si>
    <t>02118
悪性リンパ腫</t>
    <phoneticPr fontId="5"/>
  </si>
  <si>
    <t>02119
白血病</t>
    <phoneticPr fontId="5"/>
  </si>
  <si>
    <r>
      <t xml:space="preserve">02120
</t>
    </r>
    <r>
      <rPr>
        <sz val="9"/>
        <color indexed="8"/>
        <rFont val="メイリオ"/>
        <family val="3"/>
        <charset val="128"/>
      </rPr>
      <t>その他のリンパ組織、造血組織及び関連組織</t>
    </r>
    <phoneticPr fontId="5"/>
  </si>
  <si>
    <t>02121
その他</t>
    <phoneticPr fontId="5"/>
  </si>
  <si>
    <t>注</t>
    <rPh sb="0" eb="1">
      <t>チュウ</t>
    </rPh>
    <phoneticPr fontId="6"/>
  </si>
  <si>
    <t>人口動態統計（確定数）</t>
    <phoneticPr fontId="5"/>
  </si>
  <si>
    <t>資料</t>
    <phoneticPr fontId="6"/>
  </si>
  <si>
    <t>北渡島檜山2次医療圏</t>
    <rPh sb="0" eb="1">
      <t>キタ</t>
    </rPh>
    <rPh sb="1" eb="3">
      <t>オシマ</t>
    </rPh>
    <rPh sb="3" eb="5">
      <t>ヒヤマ</t>
    </rPh>
    <rPh sb="6" eb="7">
      <t>ジ</t>
    </rPh>
    <rPh sb="7" eb="10">
      <t>イリョウケン</t>
    </rPh>
    <phoneticPr fontId="5"/>
  </si>
  <si>
    <t>南檜山2次医療圏</t>
    <rPh sb="0" eb="1">
      <t>ミナミ</t>
    </rPh>
    <rPh sb="1" eb="3">
      <t>ヒヤマ</t>
    </rPh>
    <rPh sb="4" eb="5">
      <t>ジ</t>
    </rPh>
    <rPh sb="5" eb="8">
      <t>イリョウケン</t>
    </rPh>
    <phoneticPr fontId="5"/>
  </si>
  <si>
    <t>南渡島2次医療圏</t>
    <rPh sb="0" eb="1">
      <t>ミナミ</t>
    </rPh>
    <rPh sb="1" eb="3">
      <t>オシマ</t>
    </rPh>
    <rPh sb="4" eb="5">
      <t>ジ</t>
    </rPh>
    <rPh sb="5" eb="8">
      <t>イリョウケン</t>
    </rPh>
    <phoneticPr fontId="5"/>
  </si>
  <si>
    <t>人口
千対</t>
    <phoneticPr fontId="5"/>
  </si>
  <si>
    <t>出産
千対</t>
    <phoneticPr fontId="5"/>
  </si>
  <si>
    <t>出生
千対</t>
    <phoneticPr fontId="5"/>
  </si>
  <si>
    <t>総数</t>
    <phoneticPr fontId="5"/>
  </si>
  <si>
    <t>妊娠満22週以後の
死産</t>
    <phoneticPr fontId="5"/>
  </si>
  <si>
    <t>婚姻</t>
    <phoneticPr fontId="5"/>
  </si>
  <si>
    <t>死亡</t>
    <phoneticPr fontId="5"/>
  </si>
  <si>
    <t>出生</t>
    <phoneticPr fontId="5"/>
  </si>
  <si>
    <t>低出生体重児とは、出生時体重が2,500g未満の児をいう。</t>
    <rPh sb="0" eb="1">
      <t>テイ</t>
    </rPh>
    <rPh sb="1" eb="3">
      <t>シュッセイ</t>
    </rPh>
    <rPh sb="3" eb="6">
      <t>タイジュウジ</t>
    </rPh>
    <rPh sb="9" eb="11">
      <t>シュッショウ</t>
    </rPh>
    <rPh sb="11" eb="12">
      <t>ジ</t>
    </rPh>
    <rPh sb="12" eb="14">
      <t>タイジュウ</t>
    </rPh>
    <rPh sb="21" eb="23">
      <t>ミマン</t>
    </rPh>
    <rPh sb="24" eb="25">
      <t>ジ</t>
    </rPh>
    <phoneticPr fontId="5"/>
  </si>
  <si>
    <t>注</t>
    <rPh sb="0" eb="1">
      <t>チュウ</t>
    </rPh>
    <phoneticPr fontId="5"/>
  </si>
  <si>
    <t>4,000g以上</t>
    <phoneticPr fontId="5"/>
  </si>
  <si>
    <t>2,500g以上
4,000g未満</t>
    <phoneticPr fontId="5"/>
  </si>
  <si>
    <t>2,000g以上
2,500g未満</t>
    <phoneticPr fontId="5"/>
  </si>
  <si>
    <t>1,500g以上
2,000g未満</t>
    <phoneticPr fontId="5"/>
  </si>
  <si>
    <t>1,000g以上
1,500g未満</t>
    <phoneticPr fontId="5"/>
  </si>
  <si>
    <t>1,000g
未満</t>
    <phoneticPr fontId="5"/>
  </si>
  <si>
    <t>総数</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</si>
</sst>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 &quot;#,##0"/>
    <numFmt numFmtId="177" formatCode="#,##0.0;&quot;△ &quot;#,##0.0"/>
    <numFmt numFmtId="178" formatCode="#,##0.00;&quot;△ &quot;#,##0.00"/>
  </numFmts>
  <fonts count="16">
    <font>
      <sz val="11"/>
      <color theme="1"/>
      <name val="ＭＳ Ｐゴシック"/>
      <family val="2"/>
      <charset val="128"/>
      <scheme val="minor"/>
    </font>
    <font>
      <sz val="11"/>
      <color theme="1"/>
      <name val="ＭＳ Ｐゴシック"/>
      <family val="2"/>
      <charset val="128"/>
      <scheme val="minor"/>
    </font>
    <font>
      <b/>
      <sz val="11"/>
      <color rgb="FFFA7D0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6"/>
      <name val="ＭＳ Ｐゴシック"/>
      <family val="3"/>
      <charset val="128"/>
    </font>
    <font>
      <b/>
      <sz val="18"/>
      <color indexed="56"/>
      <name val="ＭＳ Ｐゴシック"/>
      <family val="3"/>
      <charset val="128"/>
    </font>
    <font>
      <sz val="11"/>
      <name val="ＭＳ Ｐゴシック"/>
      <family val="3"/>
      <charset val="128"/>
    </font>
    <font>
      <u/>
      <sz val="11"/>
      <color theme="10"/>
      <name val="ＭＳ Ｐゴシック"/>
      <family val="3"/>
      <charset val="128"/>
    </font>
    <font>
      <sz val="9"/>
      <color indexed="8"/>
      <name val="メイリオ"/>
      <family val="3"/>
      <charset val="128"/>
    </font>
    <font>
      <sz val="9"/>
      <color theme="1"/>
      <name val="メイリオ"/>
      <family val="3"/>
      <charset val="128"/>
    </font>
    <font>
      <sz val="11"/>
      <color theme="1"/>
      <name val="メイリオ"/>
      <family val="3"/>
      <charset val="128"/>
    </font>
    <font>
      <sz val="9"/>
      <name val="メイリオ"/>
      <family val="3"/>
      <charset val="128"/>
    </font>
    <font>
      <u/>
      <sz val="9"/>
      <color theme="10"/>
      <name val="メイリオ"/>
      <family val="3"/>
      <charset val="128"/>
    </font>
    <font>
      <sz val="9"/>
      <color theme="1"/>
      <name val="ＭＳ Ｐゴシック"/>
      <family val="2"/>
      <charset val="128"/>
      <scheme val="minor"/>
    </font>
    <font>
      <sz val="10"/>
      <color theme="1"/>
      <name val="メイリオ"/>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8" tint="0.59996337778862885"/>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s>
  <cellStyleXfs count="6">
    <xf numFmtId="0" fontId="0" fillId="0" borderId="0">
      <alignment vertical="center"/>
    </xf>
    <xf numFmtId="0" fontId="4" fillId="0" borderId="0">
      <alignment vertical="center"/>
    </xf>
    <xf numFmtId="38" fontId="7" fillId="0" borderId="0" applyFont="0" applyFill="0" applyBorder="0" applyAlignment="0" applyProtection="0"/>
    <xf numFmtId="0" fontId="7" fillId="0" borderId="0"/>
    <xf numFmtId="0" fontId="8"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162">
    <xf numFmtId="0" fontId="0" fillId="0" borderId="0" xfId="0">
      <alignment vertical="center"/>
    </xf>
    <xf numFmtId="0" fontId="10" fillId="0" borderId="0" xfId="1" applyFont="1">
      <alignment vertical="center"/>
    </xf>
    <xf numFmtId="0" fontId="10" fillId="0" borderId="0" xfId="1" applyFont="1" applyAlignment="1">
      <alignment vertical="center"/>
    </xf>
    <xf numFmtId="0" fontId="10" fillId="0" borderId="0" xfId="1" applyFont="1" applyAlignment="1">
      <alignment horizontal="center" vertical="center"/>
    </xf>
    <xf numFmtId="0" fontId="10" fillId="0" borderId="0" xfId="1" applyFont="1" applyAlignment="1">
      <alignment horizontal="right" vertical="center" indent="1"/>
    </xf>
    <xf numFmtId="0" fontId="11" fillId="0" borderId="0" xfId="1" applyFont="1" applyAlignment="1">
      <alignment vertical="top"/>
    </xf>
    <xf numFmtId="0" fontId="11" fillId="0" borderId="0" xfId="1" applyFont="1" applyAlignment="1">
      <alignment horizontal="right" vertical="top"/>
    </xf>
    <xf numFmtId="38" fontId="12" fillId="4" borderId="1" xfId="5" applyFont="1" applyFill="1" applyBorder="1" applyAlignment="1">
      <alignment horizontal="left" vertical="center" wrapText="1"/>
    </xf>
    <xf numFmtId="0" fontId="10" fillId="0" borderId="1" xfId="1" applyFont="1" applyBorder="1" applyAlignment="1">
      <alignment horizontal="center" vertical="center" wrapText="1"/>
    </xf>
    <xf numFmtId="0" fontId="10" fillId="0" borderId="1" xfId="1" applyFont="1" applyBorder="1" applyAlignment="1">
      <alignment horizontal="center" vertical="center"/>
    </xf>
    <xf numFmtId="176" fontId="10" fillId="2" borderId="1" xfId="1" applyNumberFormat="1" applyFont="1" applyFill="1" applyBorder="1" applyAlignment="1">
      <alignment horizontal="right" vertical="center"/>
    </xf>
    <xf numFmtId="178" fontId="10" fillId="2" borderId="1" xfId="1" applyNumberFormat="1" applyFont="1" applyFill="1" applyBorder="1" applyAlignment="1">
      <alignment horizontal="right" vertical="center"/>
    </xf>
    <xf numFmtId="176" fontId="10" fillId="2" borderId="3" xfId="1" applyNumberFormat="1" applyFont="1" applyFill="1" applyBorder="1" applyAlignment="1">
      <alignment horizontal="right" vertical="center"/>
    </xf>
    <xf numFmtId="178" fontId="10" fillId="2" borderId="3" xfId="1" applyNumberFormat="1" applyFont="1" applyFill="1" applyBorder="1" applyAlignment="1">
      <alignment horizontal="right" vertical="center"/>
    </xf>
    <xf numFmtId="176" fontId="10" fillId="2" borderId="4" xfId="1" applyNumberFormat="1" applyFont="1" applyFill="1" applyBorder="1" applyAlignment="1">
      <alignment horizontal="right" vertical="center"/>
    </xf>
    <xf numFmtId="178" fontId="10" fillId="2" borderId="4" xfId="1" applyNumberFormat="1" applyFont="1" applyFill="1" applyBorder="1" applyAlignment="1">
      <alignment horizontal="right" vertical="center"/>
    </xf>
    <xf numFmtId="176" fontId="10" fillId="2" borderId="2" xfId="1" applyNumberFormat="1" applyFont="1" applyFill="1" applyBorder="1" applyAlignment="1">
      <alignment horizontal="right" vertical="center"/>
    </xf>
    <xf numFmtId="178" fontId="10" fillId="2" borderId="2" xfId="1" applyNumberFormat="1" applyFont="1" applyFill="1" applyBorder="1" applyAlignment="1">
      <alignment horizontal="right" vertical="center"/>
    </xf>
    <xf numFmtId="38" fontId="12" fillId="0" borderId="0" xfId="2" applyFont="1" applyAlignment="1">
      <alignment horizontal="left"/>
    </xf>
    <xf numFmtId="0" fontId="12" fillId="0" borderId="0" xfId="3" applyFont="1" applyAlignment="1"/>
    <xf numFmtId="0" fontId="10" fillId="0" borderId="0" xfId="1" quotePrefix="1" applyFont="1" applyAlignment="1">
      <alignment horizontal="right" vertical="center" indent="1"/>
    </xf>
    <xf numFmtId="38" fontId="12" fillId="0" borderId="0" xfId="2" applyFont="1" applyAlignment="1">
      <alignment horizontal="left" vertical="top"/>
    </xf>
    <xf numFmtId="0" fontId="12" fillId="0" borderId="0" xfId="3" applyFont="1" applyAlignment="1">
      <alignment vertical="top"/>
    </xf>
    <xf numFmtId="176" fontId="10" fillId="2" borderId="1" xfId="1" applyNumberFormat="1" applyFont="1" applyFill="1" applyBorder="1" applyAlignment="1">
      <alignment horizontal="left" vertical="center"/>
    </xf>
    <xf numFmtId="176" fontId="10" fillId="2" borderId="3" xfId="1" applyNumberFormat="1" applyFont="1" applyFill="1" applyBorder="1" applyAlignment="1">
      <alignment horizontal="left" vertical="center"/>
    </xf>
    <xf numFmtId="176" fontId="10" fillId="2" borderId="4" xfId="1" applyNumberFormat="1" applyFont="1" applyFill="1" applyBorder="1" applyAlignment="1">
      <alignment horizontal="left" vertical="center"/>
    </xf>
    <xf numFmtId="176" fontId="10" fillId="2" borderId="2" xfId="1" applyNumberFormat="1" applyFont="1" applyFill="1" applyBorder="1" applyAlignment="1">
      <alignment horizontal="lef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right" vertical="center"/>
    </xf>
    <xf numFmtId="0" fontId="10" fillId="0" borderId="0" xfId="0" applyFont="1" applyAlignment="1">
      <alignment horizontal="right" vertical="center" indent="1"/>
    </xf>
    <xf numFmtId="0" fontId="11" fillId="0" borderId="0" xfId="0" applyFont="1" applyAlignment="1">
      <alignment vertical="top"/>
    </xf>
    <xf numFmtId="0" fontId="11" fillId="0" borderId="0" xfId="0" applyFont="1" applyAlignment="1">
      <alignment horizontal="center" vertical="top"/>
    </xf>
    <xf numFmtId="0" fontId="11" fillId="0" borderId="0" xfId="0" applyFont="1" applyAlignment="1">
      <alignment horizontal="right" vertical="top"/>
    </xf>
    <xf numFmtId="0" fontId="10" fillId="0" borderId="14" xfId="0" applyFont="1" applyBorder="1" applyAlignment="1">
      <alignment horizontal="center"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176" fontId="10" fillId="3" borderId="4" xfId="0" applyNumberFormat="1" applyFont="1" applyFill="1" applyBorder="1" applyAlignment="1">
      <alignment horizontal="right" vertical="center"/>
    </xf>
    <xf numFmtId="176" fontId="10" fillId="3" borderId="2" xfId="0" applyNumberFormat="1" applyFont="1" applyFill="1" applyBorder="1" applyAlignment="1">
      <alignment horizontal="right" vertical="center"/>
    </xf>
    <xf numFmtId="176" fontId="10" fillId="3" borderId="9" xfId="0" applyNumberFormat="1" applyFont="1" applyFill="1" applyBorder="1">
      <alignment vertical="center"/>
    </xf>
    <xf numFmtId="0" fontId="10" fillId="0" borderId="10" xfId="0" applyFont="1" applyBorder="1">
      <alignment vertical="center"/>
    </xf>
    <xf numFmtId="176" fontId="10" fillId="3" borderId="10" xfId="0" applyNumberFormat="1" applyFont="1" applyFill="1" applyBorder="1" applyAlignment="1">
      <alignment horizontal="center" vertical="center"/>
    </xf>
    <xf numFmtId="176" fontId="10" fillId="3" borderId="3" xfId="0" applyNumberFormat="1" applyFont="1" applyFill="1" applyBorder="1" applyAlignment="1">
      <alignment horizontal="right" vertical="center"/>
    </xf>
    <xf numFmtId="176" fontId="10" fillId="3" borderId="10" xfId="0" applyNumberFormat="1" applyFont="1" applyFill="1" applyBorder="1" applyAlignment="1">
      <alignment horizontal="right" vertical="center"/>
    </xf>
    <xf numFmtId="176" fontId="10" fillId="3" borderId="8" xfId="0" applyNumberFormat="1" applyFont="1" applyFill="1" applyBorder="1" applyAlignment="1">
      <alignment horizontal="right" vertical="center"/>
    </xf>
    <xf numFmtId="176" fontId="10" fillId="3" borderId="6" xfId="0" applyNumberFormat="1" applyFont="1" applyFill="1" applyBorder="1">
      <alignment vertical="center"/>
    </xf>
    <xf numFmtId="0" fontId="10" fillId="0" borderId="0" xfId="0" applyFont="1" applyBorder="1">
      <alignment vertical="center"/>
    </xf>
    <xf numFmtId="176" fontId="10" fillId="3" borderId="0" xfId="0" applyNumberFormat="1" applyFont="1" applyFill="1" applyBorder="1" applyAlignment="1">
      <alignment horizontal="center" vertical="center"/>
    </xf>
    <xf numFmtId="176" fontId="10" fillId="3" borderId="0" xfId="0" applyNumberFormat="1" applyFont="1" applyFill="1" applyBorder="1" applyAlignment="1">
      <alignment horizontal="right" vertical="center"/>
    </xf>
    <xf numFmtId="176" fontId="10" fillId="3" borderId="15" xfId="0" applyNumberFormat="1" applyFont="1" applyFill="1" applyBorder="1" applyAlignment="1">
      <alignment horizontal="right" vertical="center"/>
    </xf>
    <xf numFmtId="176" fontId="10" fillId="3" borderId="7" xfId="0" applyNumberFormat="1" applyFont="1" applyFill="1" applyBorder="1">
      <alignment vertical="center"/>
    </xf>
    <xf numFmtId="0" fontId="10" fillId="0" borderId="11" xfId="0" applyFont="1" applyBorder="1">
      <alignment vertical="center"/>
    </xf>
    <xf numFmtId="176" fontId="10" fillId="3" borderId="11" xfId="0" applyNumberFormat="1" applyFont="1" applyFill="1" applyBorder="1" applyAlignment="1">
      <alignment horizontal="right" vertical="center"/>
    </xf>
    <xf numFmtId="176" fontId="10" fillId="3" borderId="12" xfId="0" applyNumberFormat="1" applyFont="1" applyFill="1" applyBorder="1" applyAlignment="1">
      <alignment horizontal="right" vertical="center"/>
    </xf>
    <xf numFmtId="176" fontId="10" fillId="3" borderId="0" xfId="0" applyNumberFormat="1" applyFont="1" applyFill="1" applyBorder="1">
      <alignment vertical="center"/>
    </xf>
    <xf numFmtId="176" fontId="10" fillId="3" borderId="3" xfId="0" applyNumberFormat="1" applyFont="1" applyFill="1" applyBorder="1" applyAlignment="1">
      <alignment horizontal="center" vertical="center"/>
    </xf>
    <xf numFmtId="176" fontId="10" fillId="3" borderId="4" xfId="0" applyNumberFormat="1" applyFont="1" applyFill="1" applyBorder="1" applyAlignment="1">
      <alignment horizontal="center" vertical="center"/>
    </xf>
    <xf numFmtId="176" fontId="10" fillId="3" borderId="2" xfId="0" applyNumberFormat="1" applyFont="1" applyFill="1" applyBorder="1" applyAlignment="1">
      <alignment horizontal="center" vertical="center"/>
    </xf>
    <xf numFmtId="0" fontId="10"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0" borderId="8" xfId="0" applyFont="1" applyBorder="1" applyAlignment="1">
      <alignment horizontal="center" vertical="center"/>
    </xf>
    <xf numFmtId="0" fontId="10" fillId="2" borderId="6" xfId="0" applyFont="1" applyFill="1" applyBorder="1">
      <alignment vertical="center"/>
    </xf>
    <xf numFmtId="176" fontId="10" fillId="2" borderId="0" xfId="0" applyNumberFormat="1" applyFont="1" applyFill="1" applyBorder="1" applyAlignment="1">
      <alignment horizontal="center" vertical="center"/>
    </xf>
    <xf numFmtId="0" fontId="10" fillId="2" borderId="0" xfId="0" applyFont="1" applyFill="1" applyBorder="1" applyAlignment="1">
      <alignment vertical="center"/>
    </xf>
    <xf numFmtId="176" fontId="10" fillId="2" borderId="0" xfId="0" applyNumberFormat="1" applyFont="1" applyFill="1" applyBorder="1" applyAlignment="1">
      <alignment vertical="center"/>
    </xf>
    <xf numFmtId="176" fontId="10" fillId="2" borderId="0" xfId="0" applyNumberFormat="1" applyFont="1" applyFill="1" applyBorder="1">
      <alignment vertical="center"/>
    </xf>
    <xf numFmtId="176" fontId="10" fillId="2" borderId="0" xfId="0" applyNumberFormat="1" applyFont="1" applyFill="1" applyBorder="1" applyAlignment="1">
      <alignment horizontal="right" vertical="center"/>
    </xf>
    <xf numFmtId="176" fontId="10" fillId="2" borderId="15" xfId="0" applyNumberFormat="1" applyFont="1" applyFill="1" applyBorder="1" applyAlignment="1">
      <alignment horizontal="right" vertical="center"/>
    </xf>
    <xf numFmtId="0" fontId="10" fillId="0" borderId="0" xfId="0" applyFont="1" applyBorder="1" applyAlignment="1">
      <alignment vertical="center"/>
    </xf>
    <xf numFmtId="0" fontId="10" fillId="2" borderId="7" xfId="0" applyFont="1" applyFill="1" applyBorder="1">
      <alignment vertical="center"/>
    </xf>
    <xf numFmtId="176" fontId="10" fillId="2" borderId="11" xfId="0" applyNumberFormat="1" applyFont="1" applyFill="1" applyBorder="1" applyAlignment="1">
      <alignment horizontal="center" vertical="center"/>
    </xf>
    <xf numFmtId="0" fontId="10" fillId="2" borderId="11" xfId="0" applyFont="1" applyFill="1" applyBorder="1" applyAlignment="1">
      <alignment vertical="center"/>
    </xf>
    <xf numFmtId="0" fontId="10" fillId="0" borderId="11" xfId="0" applyFont="1" applyBorder="1" applyAlignment="1">
      <alignment vertical="center"/>
    </xf>
    <xf numFmtId="176" fontId="10" fillId="2" borderId="11" xfId="0" applyNumberFormat="1" applyFont="1" applyFill="1" applyBorder="1" applyAlignment="1">
      <alignment vertical="center"/>
    </xf>
    <xf numFmtId="176" fontId="10" fillId="2" borderId="11" xfId="0" applyNumberFormat="1" applyFont="1" applyFill="1" applyBorder="1">
      <alignment vertical="center"/>
    </xf>
    <xf numFmtId="176" fontId="10" fillId="2" borderId="11" xfId="0" applyNumberFormat="1" applyFont="1" applyFill="1" applyBorder="1" applyAlignment="1">
      <alignment horizontal="right" vertical="center"/>
    </xf>
    <xf numFmtId="176" fontId="10" fillId="2" borderId="12" xfId="0" applyNumberFormat="1" applyFont="1" applyFill="1" applyBorder="1" applyAlignment="1">
      <alignment horizontal="right" vertical="center"/>
    </xf>
    <xf numFmtId="0" fontId="10" fillId="0" borderId="14" xfId="0" applyFont="1" applyBorder="1" applyAlignment="1">
      <alignment horizontal="center" vertical="center" wrapText="1"/>
    </xf>
    <xf numFmtId="0" fontId="10" fillId="0" borderId="1" xfId="0" applyFont="1" applyBorder="1" applyAlignment="1">
      <alignment horizontal="center" vertical="center" wrapText="1"/>
    </xf>
    <xf numFmtId="176" fontId="10" fillId="2" borderId="4" xfId="0" applyNumberFormat="1" applyFont="1" applyFill="1" applyBorder="1" applyAlignment="1">
      <alignment horizontal="right" vertical="center"/>
    </xf>
    <xf numFmtId="176" fontId="10" fillId="2" borderId="2" xfId="0" applyNumberFormat="1" applyFont="1" applyFill="1" applyBorder="1" applyAlignment="1">
      <alignment horizontal="right" vertical="center"/>
    </xf>
    <xf numFmtId="0" fontId="10" fillId="2" borderId="9" xfId="0" applyFont="1" applyFill="1" applyBorder="1">
      <alignment vertical="center"/>
    </xf>
    <xf numFmtId="176" fontId="10" fillId="2" borderId="10" xfId="0" applyNumberFormat="1" applyFont="1" applyFill="1" applyBorder="1" applyAlignment="1">
      <alignment horizontal="center" vertical="center"/>
    </xf>
    <xf numFmtId="0" fontId="10" fillId="0" borderId="15" xfId="0" applyFont="1" applyBorder="1" applyAlignment="1">
      <alignment vertical="center"/>
    </xf>
    <xf numFmtId="176" fontId="10" fillId="2" borderId="3" xfId="0" applyNumberFormat="1" applyFont="1" applyFill="1" applyBorder="1" applyAlignment="1">
      <alignment horizontal="right" vertical="center"/>
    </xf>
    <xf numFmtId="176" fontId="10" fillId="2" borderId="10" xfId="0" applyNumberFormat="1" applyFont="1" applyFill="1" applyBorder="1" applyAlignment="1">
      <alignment horizontal="right" vertical="center"/>
    </xf>
    <xf numFmtId="176" fontId="10" fillId="2" borderId="8" xfId="0" applyNumberFormat="1" applyFont="1" applyFill="1" applyBorder="1" applyAlignment="1">
      <alignment horizontal="right" vertical="center"/>
    </xf>
    <xf numFmtId="0" fontId="10" fillId="2" borderId="10" xfId="0" applyFont="1" applyFill="1" applyBorder="1" applyAlignment="1">
      <alignment vertical="center"/>
    </xf>
    <xf numFmtId="176" fontId="10" fillId="2" borderId="10" xfId="0" applyNumberFormat="1" applyFont="1" applyFill="1" applyBorder="1" applyAlignment="1">
      <alignment vertical="center"/>
    </xf>
    <xf numFmtId="176" fontId="10" fillId="2" borderId="10" xfId="0" applyNumberFormat="1" applyFont="1" applyFill="1" applyBorder="1">
      <alignment vertical="center"/>
    </xf>
    <xf numFmtId="0" fontId="12" fillId="0" borderId="0" xfId="0" applyFont="1" applyAlignment="1">
      <alignment horizontal="right" vertical="center" indent="1"/>
    </xf>
    <xf numFmtId="0" fontId="12" fillId="0" borderId="0" xfId="0" applyFont="1">
      <alignment vertical="center"/>
    </xf>
    <xf numFmtId="0" fontId="10" fillId="0" borderId="10" xfId="0" applyFont="1" applyBorder="1" applyAlignment="1">
      <alignment vertical="center"/>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15" xfId="0" applyFont="1" applyBorder="1" applyAlignment="1">
      <alignment horizontal="center" vertical="center"/>
    </xf>
    <xf numFmtId="0" fontId="10" fillId="3" borderId="6" xfId="0" applyFont="1" applyFill="1" applyBorder="1">
      <alignment vertical="center"/>
    </xf>
    <xf numFmtId="177" fontId="10" fillId="3" borderId="0" xfId="0" applyNumberFormat="1" applyFont="1" applyFill="1" applyBorder="1" applyAlignment="1">
      <alignment horizontal="right" vertical="center"/>
    </xf>
    <xf numFmtId="177" fontId="10" fillId="3" borderId="15" xfId="0" applyNumberFormat="1" applyFont="1" applyFill="1" applyBorder="1" applyAlignment="1">
      <alignment horizontal="right" vertical="center"/>
    </xf>
    <xf numFmtId="0" fontId="10" fillId="3" borderId="7" xfId="0" applyFont="1" applyFill="1" applyBorder="1">
      <alignment vertical="center"/>
    </xf>
    <xf numFmtId="176" fontId="10" fillId="3" borderId="11" xfId="0" applyNumberFormat="1" applyFont="1" applyFill="1" applyBorder="1">
      <alignment vertical="center"/>
    </xf>
    <xf numFmtId="177" fontId="10" fillId="3" borderId="11" xfId="0" applyNumberFormat="1" applyFont="1" applyFill="1" applyBorder="1" applyAlignment="1">
      <alignment horizontal="right" vertical="center"/>
    </xf>
    <xf numFmtId="177" fontId="10" fillId="3" borderId="12" xfId="0" applyNumberFormat="1" applyFont="1" applyFill="1" applyBorder="1" applyAlignment="1">
      <alignment horizontal="right" vertical="center"/>
    </xf>
    <xf numFmtId="176" fontId="10" fillId="3" borderId="6" xfId="0" applyNumberFormat="1" applyFont="1" applyFill="1" applyBorder="1" applyAlignment="1">
      <alignment horizontal="right" vertical="center"/>
    </xf>
    <xf numFmtId="176" fontId="10" fillId="3" borderId="7" xfId="0" applyNumberFormat="1" applyFont="1" applyFill="1" applyBorder="1" applyAlignment="1">
      <alignment horizontal="right" vertical="center"/>
    </xf>
    <xf numFmtId="0" fontId="10" fillId="0" borderId="6" xfId="0" applyFont="1" applyBorder="1" applyAlignment="1">
      <alignment horizontal="center" vertical="center" wrapText="1"/>
    </xf>
    <xf numFmtId="0" fontId="10" fillId="0" borderId="15" xfId="0" applyFont="1" applyBorder="1" applyAlignment="1">
      <alignment horizontal="center" vertical="center" wrapText="1"/>
    </xf>
    <xf numFmtId="0" fontId="10" fillId="3" borderId="9" xfId="0" applyFont="1" applyFill="1" applyBorder="1">
      <alignment vertical="center"/>
    </xf>
    <xf numFmtId="176" fontId="10" fillId="3" borderId="10" xfId="0" applyNumberFormat="1" applyFont="1" applyFill="1" applyBorder="1">
      <alignment vertical="center"/>
    </xf>
    <xf numFmtId="176" fontId="10" fillId="3" borderId="9" xfId="0" applyNumberFormat="1" applyFont="1" applyFill="1" applyBorder="1" applyAlignment="1">
      <alignment horizontal="right" vertical="center"/>
    </xf>
    <xf numFmtId="177" fontId="10" fillId="3" borderId="8" xfId="0" applyNumberFormat="1" applyFont="1" applyFill="1" applyBorder="1" applyAlignment="1">
      <alignment horizontal="right" vertical="center"/>
    </xf>
    <xf numFmtId="177" fontId="10" fillId="3" borderId="10" xfId="0" applyNumberFormat="1" applyFont="1" applyFill="1" applyBorder="1" applyAlignment="1">
      <alignment horizontal="right" vertical="center"/>
    </xf>
    <xf numFmtId="0" fontId="14" fillId="0" borderId="0" xfId="0" applyFont="1">
      <alignment vertical="center"/>
    </xf>
    <xf numFmtId="0" fontId="14" fillId="0" borderId="0" xfId="0" applyFont="1" applyAlignment="1">
      <alignment horizontal="center" vertical="center"/>
    </xf>
    <xf numFmtId="0" fontId="0" fillId="0" borderId="0" xfId="0" applyFont="1" applyAlignment="1">
      <alignment vertical="top"/>
    </xf>
    <xf numFmtId="0" fontId="10" fillId="0" borderId="9" xfId="0" applyFont="1" applyBorder="1" applyAlignment="1">
      <alignment horizontal="center" vertical="center"/>
    </xf>
    <xf numFmtId="0" fontId="10" fillId="0" borderId="3" xfId="0" applyFont="1" applyBorder="1" applyAlignment="1">
      <alignment horizontal="center" vertical="center" wrapText="1"/>
    </xf>
    <xf numFmtId="0" fontId="10" fillId="0" borderId="10" xfId="0" applyFont="1" applyBorder="1" applyAlignment="1">
      <alignment vertical="top" wrapText="1"/>
    </xf>
    <xf numFmtId="0" fontId="10" fillId="0" borderId="8" xfId="0" applyFont="1" applyBorder="1" applyAlignment="1">
      <alignment vertical="top" wrapText="1"/>
    </xf>
    <xf numFmtId="0" fontId="10" fillId="0" borderId="3" xfId="0" applyFont="1" applyBorder="1" applyAlignment="1">
      <alignment horizontal="center" vertical="center"/>
    </xf>
    <xf numFmtId="0" fontId="10" fillId="0" borderId="10" xfId="0" applyFont="1" applyBorder="1" applyAlignment="1">
      <alignment horizontal="center" vertical="top" wrapText="1"/>
    </xf>
    <xf numFmtId="0" fontId="10" fillId="0" borderId="8" xfId="0" applyFont="1" applyBorder="1" applyAlignment="1">
      <alignment horizontal="center" vertical="top" wrapText="1"/>
    </xf>
    <xf numFmtId="176" fontId="14" fillId="0" borderId="0" xfId="0" applyNumberFormat="1" applyFont="1">
      <alignment vertical="center"/>
    </xf>
    <xf numFmtId="0" fontId="15" fillId="0" borderId="0" xfId="1" applyFont="1">
      <alignment vertical="center"/>
    </xf>
    <xf numFmtId="176" fontId="15" fillId="0" borderId="0" xfId="1" applyNumberFormat="1" applyFont="1">
      <alignment vertical="center"/>
    </xf>
    <xf numFmtId="0" fontId="15" fillId="0" borderId="0" xfId="1" applyFont="1" applyAlignment="1">
      <alignment horizontal="right" vertical="center" indent="1"/>
    </xf>
    <xf numFmtId="178" fontId="15" fillId="2" borderId="0" xfId="1" applyNumberFormat="1" applyFont="1" applyFill="1" applyAlignment="1">
      <alignment horizontal="right" vertical="center"/>
    </xf>
    <xf numFmtId="176" fontId="15" fillId="2" borderId="0" xfId="1" applyNumberFormat="1" applyFont="1" applyFill="1" applyAlignment="1">
      <alignment horizontal="right" vertical="center"/>
    </xf>
    <xf numFmtId="177" fontId="15" fillId="2" borderId="0" xfId="1" applyNumberFormat="1" applyFont="1" applyFill="1" applyAlignment="1">
      <alignment horizontal="right" vertical="center"/>
    </xf>
    <xf numFmtId="0" fontId="15" fillId="2" borderId="0" xfId="1" applyFont="1" applyFill="1">
      <alignment vertical="center"/>
    </xf>
    <xf numFmtId="0" fontId="15" fillId="0" borderId="0" xfId="1" applyFont="1" applyAlignment="1">
      <alignment horizontal="center" vertical="center"/>
    </xf>
    <xf numFmtId="0" fontId="15" fillId="0" borderId="0" xfId="1" applyFont="1" applyAlignment="1">
      <alignment horizontal="center" vertical="center" wrapText="1"/>
    </xf>
    <xf numFmtId="0" fontId="15" fillId="0" borderId="0" xfId="1" applyFont="1" applyAlignment="1">
      <alignment vertical="center"/>
    </xf>
    <xf numFmtId="0" fontId="15" fillId="0" borderId="0" xfId="1" applyFont="1" applyAlignment="1">
      <alignment horizontal="right" vertical="center"/>
    </xf>
    <xf numFmtId="176" fontId="15" fillId="3" borderId="0" xfId="1" applyNumberFormat="1" applyFont="1" applyFill="1" applyAlignment="1">
      <alignment horizontal="right" vertical="center"/>
    </xf>
    <xf numFmtId="176" fontId="15" fillId="3" borderId="0" xfId="1" applyNumberFormat="1" applyFont="1" applyFill="1">
      <alignment vertical="center"/>
    </xf>
    <xf numFmtId="0" fontId="15" fillId="3" borderId="0" xfId="1" applyFont="1" applyFill="1">
      <alignment vertical="center"/>
    </xf>
    <xf numFmtId="0" fontId="10" fillId="0" borderId="1" xfId="1" applyFont="1" applyBorder="1" applyAlignment="1">
      <alignment horizontal="center" vertical="center" wrapText="1"/>
    </xf>
    <xf numFmtId="0" fontId="10" fillId="0" borderId="9" xfId="0" applyFont="1" applyBorder="1" applyAlignment="1">
      <alignment vertical="center"/>
    </xf>
    <xf numFmtId="0" fontId="10" fillId="0" borderId="6" xfId="0" applyFont="1" applyBorder="1" applyAlignment="1">
      <alignment vertical="center"/>
    </xf>
    <xf numFmtId="0" fontId="15" fillId="0" borderId="0" xfId="1" applyFont="1" applyAlignment="1">
      <alignment horizontal="center" vertical="center"/>
    </xf>
    <xf numFmtId="0" fontId="4" fillId="0" borderId="0" xfId="1" applyAlignment="1">
      <alignment vertical="center"/>
    </xf>
    <xf numFmtId="0" fontId="15" fillId="0" borderId="0" xfId="1" applyFont="1" applyAlignment="1">
      <alignment horizontal="center" vertical="center" wrapText="1"/>
    </xf>
    <xf numFmtId="0" fontId="15" fillId="0" borderId="0" xfId="1" applyFont="1" applyAlignment="1">
      <alignment vertical="center"/>
    </xf>
    <xf numFmtId="0" fontId="10" fillId="0" borderId="1" xfId="1" applyFont="1" applyBorder="1" applyAlignment="1">
      <alignment horizontal="center" vertical="center"/>
    </xf>
    <xf numFmtId="0" fontId="13" fillId="0" borderId="0" xfId="4" applyFont="1" applyAlignment="1" applyProtection="1">
      <alignment vertical="center"/>
    </xf>
    <xf numFmtId="0" fontId="10" fillId="0" borderId="1" xfId="1" applyFont="1" applyBorder="1" applyAlignment="1">
      <alignment vertical="center"/>
    </xf>
    <xf numFmtId="0" fontId="10" fillId="0" borderId="0" xfId="0" applyFont="1" applyAlignment="1">
      <alignment vertical="center"/>
    </xf>
    <xf numFmtId="0" fontId="10" fillId="0" borderId="13" xfId="0" applyFont="1" applyBorder="1" applyAlignment="1">
      <alignment vertical="center"/>
    </xf>
    <xf numFmtId="0" fontId="10" fillId="0" borderId="14" xfId="0" applyFont="1" applyBorder="1" applyAlignment="1">
      <alignment vertical="center"/>
    </xf>
    <xf numFmtId="0" fontId="10" fillId="2" borderId="0" xfId="0" applyFont="1" applyFill="1" applyBorder="1" applyAlignment="1">
      <alignment vertical="center"/>
    </xf>
    <xf numFmtId="0" fontId="10" fillId="2" borderId="10" xfId="0" applyFont="1" applyFill="1" applyBorder="1" applyAlignment="1">
      <alignment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2" borderId="8" xfId="0" applyFont="1" applyFill="1" applyBorder="1" applyAlignment="1">
      <alignment vertical="center"/>
    </xf>
    <xf numFmtId="0" fontId="10" fillId="2" borderId="15" xfId="0" applyFont="1" applyFill="1" applyBorder="1" applyAlignment="1">
      <alignment vertical="center"/>
    </xf>
    <xf numFmtId="0" fontId="10" fillId="0" borderId="1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8" xfId="0" applyFont="1" applyBorder="1" applyAlignment="1">
      <alignment vertical="center"/>
    </xf>
    <xf numFmtId="0" fontId="10" fillId="0" borderId="15" xfId="0" applyFont="1" applyBorder="1" applyAlignment="1">
      <alignment vertical="center"/>
    </xf>
    <xf numFmtId="0" fontId="10" fillId="0" borderId="9" xfId="0" applyFont="1" applyBorder="1" applyAlignment="1">
      <alignment horizontal="center" vertical="center"/>
    </xf>
    <xf numFmtId="0" fontId="10" fillId="0" borderId="8" xfId="0" applyFont="1" applyBorder="1" applyAlignment="1">
      <alignment horizontal="center" vertical="center"/>
    </xf>
  </cellXfs>
  <cellStyles count="6">
    <cellStyle name="ハイパーリンク" xfId="4" builtinId="8"/>
    <cellStyle name="桁区切り" xfId="5" builtinId="6"/>
    <cellStyle name="桁区切り 2" xfId="2"/>
    <cellStyle name="標準" xfId="0" builtinId="0"/>
    <cellStyle name="標準 2" xfId="1"/>
    <cellStyle name="標準 3" xfId="3"/>
  </cellStyles>
  <dxfs count="5198">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3" Type="http://schemas.openxmlformats.org/officeDocument/2006/relationships/worksheet" Target="worksheets/sheet3.xml" />
  <Relationship Id="rId21" Type="http://schemas.openxmlformats.org/officeDocument/2006/relationships/externalLink" Target="externalLinks/externalLink2.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sharedStrings" Target="sharedStrings.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styles" Target="styles.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theme" Target="theme/theme1.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2313_&#22320;&#22495;&#20445;&#20581;&#24180;&#22577;&#12395;&#38306;&#12377;&#12427;&#12371;&#12392;/&#25285;&#24403;&#32773;&#29992;&#65288;&#20316;&#25104;&#35201;&#38936;&#31561;&#65289;/H25&#24180;&#24230;_&#36947;&#21335;&#22320;&#22495;&#20445;&#20581;&#24773;&#22577;&#24180;&#22577;&#38306;&#36899;/25&#24180;&#29256;_&#28193;&#23798;&#20445;&#20581;&#25152;_&#24180;&#22577;/25&#24180;&#29256;_&#36947;&#21335;&#22320;&#22495;&#20445;&#20581;&#24773;&#22577;&#24180;&#22577;&#21407;&#31295;_1-17/&#31532;4&#34920;(H29.9.14&#35330;&#27491;&#9679;&#65289;.xlsx"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2313_&#22320;&#22495;&#20445;&#20581;&#24180;&#22577;&#12395;&#38306;&#12377;&#12427;&#12371;&#12392;/&#25285;&#24403;&#32773;&#29992;&#65288;&#20316;&#25104;&#35201;&#38936;&#31561;&#65289;/H25&#24180;&#24230;_&#36947;&#21335;&#22320;&#22495;&#20445;&#20581;&#24773;&#22577;&#24180;&#22577;&#38306;&#36899;/25&#24180;&#29256;_&#28193;&#23798;&#20445;&#20581;&#25152;_&#24180;&#22577;/25&#24180;&#29256;_&#36947;&#21335;&#22320;&#22495;&#20445;&#20581;&#24773;&#22577;&#24180;&#22577;&#21407;&#31295;_1-17/&#31532;5&#34920;&#65288;H29.9.14&#35330;&#27491;&#9679;&#65289;.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業用1"/>
      <sheetName val="作業用2"/>
    </sheetNames>
    <sheetDataSet>
      <sheetData sheetId="0">
        <row r="2">
          <cell r="B2">
            <v>2012</v>
          </cell>
        </row>
        <row r="24">
          <cell r="A24" t="str">
            <v>全国</v>
          </cell>
          <cell r="B24">
            <v>1037231</v>
          </cell>
          <cell r="C24">
            <v>99311</v>
          </cell>
          <cell r="D24">
            <v>1256359</v>
          </cell>
          <cell r="E24">
            <v>2299</v>
          </cell>
          <cell r="F24">
            <v>1065</v>
          </cell>
          <cell r="G24">
            <v>11448</v>
          </cell>
          <cell r="H24">
            <v>13352</v>
          </cell>
          <cell r="I24">
            <v>4133</v>
          </cell>
          <cell r="J24">
            <v>3343</v>
          </cell>
          <cell r="K24">
            <v>790</v>
          </cell>
          <cell r="L24">
            <v>668869</v>
          </cell>
          <cell r="M24">
            <v>235406</v>
          </cell>
          <cell r="N24">
            <v>125957000</v>
          </cell>
          <cell r="O24">
            <v>125957000</v>
          </cell>
          <cell r="P24">
            <v>1037231</v>
          </cell>
          <cell r="Q24">
            <v>8.2348023531840226</v>
          </cell>
          <cell r="R24">
            <v>1256359</v>
          </cell>
          <cell r="S24">
            <v>9.9745071730828769</v>
          </cell>
          <cell r="T24">
            <v>-219128</v>
          </cell>
          <cell r="U24">
            <v>-1.7397048198988545</v>
          </cell>
          <cell r="V24">
            <v>99311</v>
          </cell>
          <cell r="W24">
            <v>95.746270599316844</v>
          </cell>
          <cell r="X24">
            <v>2299</v>
          </cell>
          <cell r="Y24">
            <v>2.2164782965414647</v>
          </cell>
          <cell r="Z24">
            <v>1065</v>
          </cell>
          <cell r="AA24">
            <v>1.0267722426344759</v>
          </cell>
          <cell r="AB24">
            <v>4133</v>
          </cell>
          <cell r="AC24">
            <v>3.9718463079031383</v>
          </cell>
          <cell r="AD24">
            <v>3343</v>
          </cell>
          <cell r="AE24">
            <v>3.2126499412824074</v>
          </cell>
          <cell r="AF24">
            <v>790</v>
          </cell>
          <cell r="AG24">
            <v>0.7616432597945878</v>
          </cell>
          <cell r="AH24">
            <v>24800</v>
          </cell>
          <cell r="AI24">
            <v>23.351484090389079</v>
          </cell>
          <cell r="AJ24">
            <v>11448</v>
          </cell>
          <cell r="AK24">
            <v>10.779346365595732</v>
          </cell>
          <cell r="AL24">
            <v>13352</v>
          </cell>
          <cell r="AM24">
            <v>12.572137724793343</v>
          </cell>
          <cell r="AN24">
            <v>668869</v>
          </cell>
          <cell r="AO24">
            <v>5.3102963709837478</v>
          </cell>
          <cell r="AP24">
            <v>235406</v>
          </cell>
          <cell r="AQ24">
            <v>1.8689393999539525</v>
          </cell>
        </row>
        <row r="25">
          <cell r="A25" t="str">
            <v>全道</v>
          </cell>
          <cell r="B25">
            <v>38686</v>
          </cell>
          <cell r="C25">
            <v>3764</v>
          </cell>
          <cell r="D25">
            <v>58066</v>
          </cell>
          <cell r="E25">
            <v>88</v>
          </cell>
          <cell r="F25">
            <v>43</v>
          </cell>
          <cell r="G25">
            <v>473</v>
          </cell>
          <cell r="H25">
            <v>704</v>
          </cell>
          <cell r="I25">
            <v>160</v>
          </cell>
          <cell r="J25">
            <v>130</v>
          </cell>
          <cell r="K25">
            <v>30</v>
          </cell>
          <cell r="L25">
            <v>26538</v>
          </cell>
          <cell r="M25">
            <v>11593</v>
          </cell>
          <cell r="N25">
            <v>5442000</v>
          </cell>
          <cell r="O25">
            <v>5442000</v>
          </cell>
          <cell r="P25">
            <v>38686</v>
          </cell>
          <cell r="Q25">
            <v>7.1087835354649025</v>
          </cell>
          <cell r="R25">
            <v>58066</v>
          </cell>
          <cell r="S25">
            <v>10.669974274163911</v>
          </cell>
          <cell r="T25">
            <v>-19380</v>
          </cell>
          <cell r="U25">
            <v>-3.561190738699008</v>
          </cell>
          <cell r="V25">
            <v>3764</v>
          </cell>
          <cell r="W25">
            <v>97.296179496458663</v>
          </cell>
          <cell r="X25">
            <v>88</v>
          </cell>
          <cell r="Y25">
            <v>2.2747247066122109</v>
          </cell>
          <cell r="Z25">
            <v>43</v>
          </cell>
          <cell r="AA25">
            <v>1.111513208912785</v>
          </cell>
          <cell r="AB25">
            <v>160</v>
          </cell>
          <cell r="AC25">
            <v>4.1220115416323164</v>
          </cell>
          <cell r="AD25">
            <v>130</v>
          </cell>
          <cell r="AE25">
            <v>3.3491343775762572</v>
          </cell>
          <cell r="AF25">
            <v>30</v>
          </cell>
          <cell r="AG25">
            <v>0.77547433179961744</v>
          </cell>
          <cell r="AH25">
            <v>1177</v>
          </cell>
          <cell r="AI25">
            <v>29.526126984923362</v>
          </cell>
          <cell r="AJ25">
            <v>473</v>
          </cell>
          <cell r="AK25">
            <v>11.86563981637107</v>
          </cell>
          <cell r="AL25">
            <v>704</v>
          </cell>
          <cell r="AM25">
            <v>17.660487168552294</v>
          </cell>
          <cell r="AN25">
            <v>26538</v>
          </cell>
          <cell r="AO25">
            <v>4.8765159867695704</v>
          </cell>
          <cell r="AP25">
            <v>11593</v>
          </cell>
          <cell r="AQ25">
            <v>2.1302829841969864</v>
          </cell>
        </row>
        <row r="26">
          <cell r="A26" t="str">
            <v>札幌市</v>
          </cell>
          <cell r="B26">
            <v>14487</v>
          </cell>
          <cell r="C26">
            <v>1379</v>
          </cell>
          <cell r="D26">
            <v>16228</v>
          </cell>
          <cell r="E26">
            <v>34</v>
          </cell>
          <cell r="F26">
            <v>13</v>
          </cell>
          <cell r="G26">
            <v>180</v>
          </cell>
          <cell r="H26">
            <v>266</v>
          </cell>
          <cell r="I26">
            <v>67</v>
          </cell>
          <cell r="J26">
            <v>56</v>
          </cell>
          <cell r="K26">
            <v>11</v>
          </cell>
          <cell r="L26">
            <v>10859</v>
          </cell>
          <cell r="M26">
            <v>4555</v>
          </cell>
          <cell r="N26">
            <v>1914100</v>
          </cell>
          <cell r="O26">
            <v>1914100</v>
          </cell>
          <cell r="P26">
            <v>14487</v>
          </cell>
          <cell r="Q26">
            <v>7.5685700851575151</v>
          </cell>
          <cell r="R26">
            <v>16228</v>
          </cell>
          <cell r="S26">
            <v>8.4781359385612038</v>
          </cell>
          <cell r="T26">
            <v>-1741</v>
          </cell>
          <cell r="U26">
            <v>-0.90956585340368845</v>
          </cell>
          <cell r="V26">
            <v>1379</v>
          </cell>
          <cell r="W26">
            <v>95.188789949609998</v>
          </cell>
          <cell r="X26">
            <v>34</v>
          </cell>
          <cell r="Y26">
            <v>2.3469317318975635</v>
          </cell>
          <cell r="Z26">
            <v>13</v>
          </cell>
          <cell r="AA26">
            <v>0.8973562504314212</v>
          </cell>
          <cell r="AB26">
            <v>67</v>
          </cell>
          <cell r="AC26">
            <v>4.6070274358798047</v>
          </cell>
          <cell r="AD26">
            <v>56</v>
          </cell>
          <cell r="AE26">
            <v>3.8506497971532694</v>
          </cell>
          <cell r="AF26">
            <v>11</v>
          </cell>
          <cell r="AG26">
            <v>0.75930144267274113</v>
          </cell>
          <cell r="AH26">
            <v>446</v>
          </cell>
          <cell r="AI26">
            <v>29.866738096832517</v>
          </cell>
          <cell r="AJ26">
            <v>180</v>
          </cell>
          <cell r="AK26">
            <v>12.053840487510882</v>
          </cell>
          <cell r="AL26">
            <v>266</v>
          </cell>
          <cell r="AM26">
            <v>17.812897609321634</v>
          </cell>
          <cell r="AN26">
            <v>10859</v>
          </cell>
          <cell r="AO26">
            <v>5.6731623217177791</v>
          </cell>
          <cell r="AP26">
            <v>4555</v>
          </cell>
          <cell r="AQ26">
            <v>2.3797084791808158</v>
          </cell>
        </row>
        <row r="27">
          <cell r="A27" t="str">
            <v>その他の市</v>
          </cell>
          <cell r="B27">
            <v>17242</v>
          </cell>
          <cell r="C27">
            <v>1752</v>
          </cell>
          <cell r="D27">
            <v>28373</v>
          </cell>
          <cell r="E27">
            <v>37</v>
          </cell>
          <cell r="F27">
            <v>19</v>
          </cell>
          <cell r="G27">
            <v>207</v>
          </cell>
          <cell r="H27">
            <v>329</v>
          </cell>
          <cell r="I27">
            <v>64</v>
          </cell>
          <cell r="J27">
            <v>51</v>
          </cell>
          <cell r="K27">
            <v>13</v>
          </cell>
          <cell r="L27">
            <v>11617</v>
          </cell>
          <cell r="M27">
            <v>5256</v>
          </cell>
          <cell r="N27" t="e">
            <v>#N/A</v>
          </cell>
          <cell r="O27">
            <v>1</v>
          </cell>
          <cell r="P27">
            <v>17242</v>
          </cell>
          <cell r="Q27">
            <v>17242000</v>
          </cell>
          <cell r="R27">
            <v>28373</v>
          </cell>
          <cell r="S27">
            <v>28373000</v>
          </cell>
          <cell r="T27">
            <v>-11131</v>
          </cell>
          <cell r="U27">
            <v>-11131000</v>
          </cell>
          <cell r="V27">
            <v>1752</v>
          </cell>
          <cell r="W27">
            <v>101.61234195568959</v>
          </cell>
          <cell r="X27">
            <v>37</v>
          </cell>
          <cell r="Y27">
            <v>2.1459227467811157</v>
          </cell>
          <cell r="Z27">
            <v>19</v>
          </cell>
          <cell r="AA27">
            <v>1.1019603294281406</v>
          </cell>
          <cell r="AB27">
            <v>64</v>
          </cell>
          <cell r="AC27">
            <v>3.7009194471751576</v>
          </cell>
          <cell r="AD27">
            <v>51</v>
          </cell>
          <cell r="AE27">
            <v>2.9491701844677038</v>
          </cell>
          <cell r="AF27">
            <v>13</v>
          </cell>
          <cell r="AG27">
            <v>0.75397285697714889</v>
          </cell>
          <cell r="AH27">
            <v>536</v>
          </cell>
          <cell r="AI27">
            <v>30.149623129710879</v>
          </cell>
          <cell r="AJ27">
            <v>207</v>
          </cell>
          <cell r="AK27">
            <v>11.643604454944313</v>
          </cell>
          <cell r="AL27">
            <v>329</v>
          </cell>
          <cell r="AM27">
            <v>18.506018674766565</v>
          </cell>
          <cell r="AN27">
            <v>11617</v>
          </cell>
          <cell r="AO27">
            <v>11617000</v>
          </cell>
          <cell r="AP27">
            <v>5256</v>
          </cell>
          <cell r="AQ27">
            <v>5256000</v>
          </cell>
        </row>
        <row r="28">
          <cell r="A28" t="str">
            <v>郡部</v>
          </cell>
          <cell r="B28">
            <v>6957</v>
          </cell>
          <cell r="C28">
            <v>633</v>
          </cell>
          <cell r="D28">
            <v>13465</v>
          </cell>
          <cell r="E28">
            <v>17</v>
          </cell>
          <cell r="F28">
            <v>11</v>
          </cell>
          <cell r="G28">
            <v>86</v>
          </cell>
          <cell r="H28">
            <v>109</v>
          </cell>
          <cell r="I28">
            <v>29</v>
          </cell>
          <cell r="J28">
            <v>23</v>
          </cell>
          <cell r="K28">
            <v>6</v>
          </cell>
          <cell r="L28">
            <v>4062</v>
          </cell>
          <cell r="M28">
            <v>1782</v>
          </cell>
          <cell r="N28" t="e">
            <v>#N/A</v>
          </cell>
          <cell r="O28">
            <v>1</v>
          </cell>
          <cell r="P28">
            <v>6957</v>
          </cell>
          <cell r="Q28">
            <v>6957000</v>
          </cell>
          <cell r="R28">
            <v>13465</v>
          </cell>
          <cell r="S28">
            <v>13465000</v>
          </cell>
          <cell r="T28">
            <v>-6508</v>
          </cell>
          <cell r="U28">
            <v>-6508000</v>
          </cell>
          <cell r="V28">
            <v>633</v>
          </cell>
          <cell r="W28">
            <v>90.987494609745582</v>
          </cell>
          <cell r="X28">
            <v>17</v>
          </cell>
          <cell r="Y28">
            <v>2.4435820037372427</v>
          </cell>
          <cell r="Z28">
            <v>11</v>
          </cell>
          <cell r="AA28">
            <v>1.5811412965358633</v>
          </cell>
          <cell r="AB28">
            <v>29</v>
          </cell>
          <cell r="AC28">
            <v>4.1547277936962752</v>
          </cell>
          <cell r="AD28">
            <v>23</v>
          </cell>
          <cell r="AE28">
            <v>3.2951289398280803</v>
          </cell>
          <cell r="AF28">
            <v>6</v>
          </cell>
          <cell r="AG28">
            <v>0.86244070720137989</v>
          </cell>
          <cell r="AH28">
            <v>195</v>
          </cell>
          <cell r="AI28">
            <v>27.265100671140939</v>
          </cell>
          <cell r="AJ28">
            <v>86</v>
          </cell>
          <cell r="AK28">
            <v>12.024608501118568</v>
          </cell>
          <cell r="AL28">
            <v>109</v>
          </cell>
          <cell r="AM28">
            <v>15.240492170022371</v>
          </cell>
          <cell r="AN28">
            <v>4062</v>
          </cell>
          <cell r="AO28">
            <v>4062000</v>
          </cell>
          <cell r="AP28">
            <v>1782</v>
          </cell>
          <cell r="AQ28">
            <v>1782000</v>
          </cell>
        </row>
        <row r="29">
          <cell r="A29" t="str">
            <v>札幌市保健所　</v>
          </cell>
          <cell r="B29">
            <v>14487</v>
          </cell>
          <cell r="C29">
            <v>1379</v>
          </cell>
          <cell r="D29">
            <v>16228</v>
          </cell>
          <cell r="E29">
            <v>34</v>
          </cell>
          <cell r="F29">
            <v>13</v>
          </cell>
          <cell r="G29">
            <v>180</v>
          </cell>
          <cell r="H29">
            <v>266</v>
          </cell>
          <cell r="I29">
            <v>67</v>
          </cell>
          <cell r="J29">
            <v>56</v>
          </cell>
          <cell r="K29">
            <v>11</v>
          </cell>
          <cell r="L29" t="str">
            <v>　　　　...</v>
          </cell>
          <cell r="M29" t="str">
            <v>　　　　...</v>
          </cell>
          <cell r="N29" t="e">
            <v>#N/A</v>
          </cell>
          <cell r="O29">
            <v>1</v>
          </cell>
          <cell r="P29">
            <v>14487</v>
          </cell>
          <cell r="Q29">
            <v>14487000</v>
          </cell>
          <cell r="R29">
            <v>16228</v>
          </cell>
          <cell r="S29">
            <v>16228000</v>
          </cell>
          <cell r="T29">
            <v>-1741</v>
          </cell>
          <cell r="U29">
            <v>-1741000</v>
          </cell>
          <cell r="V29">
            <v>1379</v>
          </cell>
          <cell r="W29">
            <v>95.188789949609998</v>
          </cell>
          <cell r="X29">
            <v>34</v>
          </cell>
          <cell r="Y29">
            <v>2.3469317318975635</v>
          </cell>
          <cell r="Z29">
            <v>13</v>
          </cell>
          <cell r="AA29">
            <v>0.8973562504314212</v>
          </cell>
          <cell r="AB29">
            <v>67</v>
          </cell>
          <cell r="AC29">
            <v>4.6070274358798047</v>
          </cell>
          <cell r="AD29">
            <v>56</v>
          </cell>
          <cell r="AE29">
            <v>3.8506497971532694</v>
          </cell>
          <cell r="AF29">
            <v>11</v>
          </cell>
          <cell r="AG29">
            <v>0.75930144267274113</v>
          </cell>
          <cell r="AH29">
            <v>446</v>
          </cell>
          <cell r="AI29">
            <v>29.866738096832517</v>
          </cell>
          <cell r="AJ29">
            <v>180</v>
          </cell>
          <cell r="AK29">
            <v>12.053840487510882</v>
          </cell>
          <cell r="AL29">
            <v>266</v>
          </cell>
          <cell r="AM29">
            <v>17.812897609321634</v>
          </cell>
          <cell r="AN29">
            <v>0</v>
          </cell>
          <cell r="AO29">
            <v>0</v>
          </cell>
          <cell r="AP29">
            <v>0</v>
          </cell>
          <cell r="AQ29">
            <v>0</v>
          </cell>
        </row>
        <row r="30">
          <cell r="A30" t="str">
            <v>小樽市保健所　</v>
          </cell>
          <cell r="B30">
            <v>646</v>
          </cell>
          <cell r="C30">
            <v>60</v>
          </cell>
          <cell r="D30">
            <v>1903</v>
          </cell>
          <cell r="E30">
            <v>1</v>
          </cell>
          <cell r="F30">
            <v>1</v>
          </cell>
          <cell r="G30">
            <v>6</v>
          </cell>
          <cell r="H30">
            <v>14</v>
          </cell>
          <cell r="I30">
            <v>2</v>
          </cell>
          <cell r="J30">
            <v>2</v>
          </cell>
          <cell r="K30" t="str">
            <v>-</v>
          </cell>
          <cell r="L30" t="str">
            <v>　　　　...</v>
          </cell>
          <cell r="M30" t="str">
            <v>　　　　...</v>
          </cell>
          <cell r="N30" t="e">
            <v>#N/A</v>
          </cell>
          <cell r="O30">
            <v>1</v>
          </cell>
          <cell r="P30">
            <v>646</v>
          </cell>
          <cell r="Q30">
            <v>646000</v>
          </cell>
          <cell r="R30">
            <v>1903</v>
          </cell>
          <cell r="S30">
            <v>1903000</v>
          </cell>
          <cell r="T30">
            <v>-1257</v>
          </cell>
          <cell r="U30">
            <v>-1257000</v>
          </cell>
          <cell r="V30">
            <v>60</v>
          </cell>
          <cell r="W30">
            <v>92.879256965944279</v>
          </cell>
          <cell r="X30">
            <v>1</v>
          </cell>
          <cell r="Y30">
            <v>1.5479876160990713</v>
          </cell>
          <cell r="Z30">
            <v>1</v>
          </cell>
          <cell r="AA30">
            <v>1.5479876160990713</v>
          </cell>
          <cell r="AB30">
            <v>2</v>
          </cell>
          <cell r="AC30">
            <v>3.0864197530864197</v>
          </cell>
          <cell r="AD30">
            <v>2</v>
          </cell>
          <cell r="AE30">
            <v>3.0864197530864197</v>
          </cell>
          <cell r="AF30">
            <v>0</v>
          </cell>
          <cell r="AG30">
            <v>0</v>
          </cell>
          <cell r="AH30">
            <v>20</v>
          </cell>
          <cell r="AI30">
            <v>30.03003003003003</v>
          </cell>
          <cell r="AJ30">
            <v>6</v>
          </cell>
          <cell r="AK30">
            <v>9.0090090090090094</v>
          </cell>
          <cell r="AL30">
            <v>14</v>
          </cell>
          <cell r="AM30">
            <v>21.021021021021024</v>
          </cell>
          <cell r="AN30">
            <v>0</v>
          </cell>
          <cell r="AO30">
            <v>0</v>
          </cell>
          <cell r="AP30">
            <v>0</v>
          </cell>
          <cell r="AQ30">
            <v>0</v>
          </cell>
        </row>
        <row r="31">
          <cell r="A31" t="str">
            <v>市立函館保健所　</v>
          </cell>
          <cell r="B31">
            <v>1697</v>
          </cell>
          <cell r="C31">
            <v>168</v>
          </cell>
          <cell r="D31">
            <v>3528</v>
          </cell>
          <cell r="E31">
            <v>2</v>
          </cell>
          <cell r="F31" t="str">
            <v>-</v>
          </cell>
          <cell r="G31">
            <v>18</v>
          </cell>
          <cell r="H31">
            <v>40</v>
          </cell>
          <cell r="I31">
            <v>7</v>
          </cell>
          <cell r="J31">
            <v>7</v>
          </cell>
          <cell r="K31" t="str">
            <v>-</v>
          </cell>
          <cell r="L31" t="str">
            <v>　　　　...</v>
          </cell>
          <cell r="M31" t="str">
            <v>　　　　...</v>
          </cell>
          <cell r="N31" t="e">
            <v>#N/A</v>
          </cell>
          <cell r="O31">
            <v>1</v>
          </cell>
          <cell r="P31">
            <v>1697</v>
          </cell>
          <cell r="Q31">
            <v>1697000</v>
          </cell>
          <cell r="R31">
            <v>3528</v>
          </cell>
          <cell r="S31">
            <v>3528000</v>
          </cell>
          <cell r="T31">
            <v>-1831</v>
          </cell>
          <cell r="U31">
            <v>-1831000</v>
          </cell>
          <cell r="V31">
            <v>168</v>
          </cell>
          <cell r="W31">
            <v>98.998232174425453</v>
          </cell>
          <cell r="X31">
            <v>2</v>
          </cell>
          <cell r="Y31">
            <v>1.1785503830288744</v>
          </cell>
          <cell r="Z31">
            <v>0</v>
          </cell>
          <cell r="AA31">
            <v>0</v>
          </cell>
          <cell r="AB31">
            <v>7</v>
          </cell>
          <cell r="AC31">
            <v>4.107981220657277</v>
          </cell>
          <cell r="AD31">
            <v>7</v>
          </cell>
          <cell r="AE31">
            <v>4.107981220657277</v>
          </cell>
          <cell r="AF31">
            <v>0</v>
          </cell>
          <cell r="AG31">
            <v>0</v>
          </cell>
          <cell r="AH31">
            <v>58</v>
          </cell>
          <cell r="AI31">
            <v>33.048433048433054</v>
          </cell>
          <cell r="AJ31">
            <v>18</v>
          </cell>
          <cell r="AK31">
            <v>10.256410256410257</v>
          </cell>
          <cell r="AL31">
            <v>40</v>
          </cell>
          <cell r="AM31">
            <v>22.792022792022792</v>
          </cell>
          <cell r="AN31">
            <v>0</v>
          </cell>
          <cell r="AO31">
            <v>0</v>
          </cell>
          <cell r="AP31">
            <v>0</v>
          </cell>
          <cell r="AQ31">
            <v>0</v>
          </cell>
        </row>
        <row r="32">
          <cell r="A32" t="str">
            <v>旭川市保健所　</v>
          </cell>
          <cell r="B32">
            <v>2449</v>
          </cell>
          <cell r="C32">
            <v>249</v>
          </cell>
          <cell r="D32">
            <v>3820</v>
          </cell>
          <cell r="E32">
            <v>6</v>
          </cell>
          <cell r="F32">
            <v>3</v>
          </cell>
          <cell r="G32">
            <v>30</v>
          </cell>
          <cell r="H32">
            <v>76</v>
          </cell>
          <cell r="I32">
            <v>7</v>
          </cell>
          <cell r="J32">
            <v>5</v>
          </cell>
          <cell r="K32">
            <v>2</v>
          </cell>
          <cell r="L32" t="str">
            <v>　　　　...</v>
          </cell>
          <cell r="M32" t="str">
            <v>　　　　...</v>
          </cell>
          <cell r="N32" t="e">
            <v>#N/A</v>
          </cell>
          <cell r="O32">
            <v>1</v>
          </cell>
          <cell r="P32">
            <v>2449</v>
          </cell>
          <cell r="Q32">
            <v>2449000</v>
          </cell>
          <cell r="R32">
            <v>3820</v>
          </cell>
          <cell r="S32">
            <v>3820000</v>
          </cell>
          <cell r="T32">
            <v>-1371</v>
          </cell>
          <cell r="U32">
            <v>-1371000</v>
          </cell>
          <cell r="V32">
            <v>249</v>
          </cell>
          <cell r="W32">
            <v>101.67415271539404</v>
          </cell>
          <cell r="X32">
            <v>6</v>
          </cell>
          <cell r="Y32">
            <v>2.4499795835034708</v>
          </cell>
          <cell r="Z32">
            <v>3</v>
          </cell>
          <cell r="AA32">
            <v>1.2249897917517354</v>
          </cell>
          <cell r="AB32">
            <v>7</v>
          </cell>
          <cell r="AC32">
            <v>2.8524857375713122</v>
          </cell>
          <cell r="AD32">
            <v>5</v>
          </cell>
          <cell r="AE32">
            <v>2.0374898125509371</v>
          </cell>
          <cell r="AF32">
            <v>2</v>
          </cell>
          <cell r="AG32">
            <v>0.81665986116782363</v>
          </cell>
          <cell r="AH32">
            <v>106</v>
          </cell>
          <cell r="AI32">
            <v>41.487279843444227</v>
          </cell>
          <cell r="AJ32">
            <v>30</v>
          </cell>
          <cell r="AK32">
            <v>11.741682974559687</v>
          </cell>
          <cell r="AL32">
            <v>76</v>
          </cell>
          <cell r="AM32">
            <v>29.74559686888454</v>
          </cell>
          <cell r="AN32">
            <v>0</v>
          </cell>
          <cell r="AO32">
            <v>0</v>
          </cell>
          <cell r="AP32">
            <v>0</v>
          </cell>
          <cell r="AQ32">
            <v>0</v>
          </cell>
        </row>
        <row r="33">
          <cell r="A33" t="str">
            <v>江別保健所　</v>
          </cell>
          <cell r="B33">
            <v>1142</v>
          </cell>
          <cell r="C33">
            <v>104</v>
          </cell>
          <cell r="D33">
            <v>1892</v>
          </cell>
          <cell r="E33">
            <v>2</v>
          </cell>
          <cell r="F33">
            <v>1</v>
          </cell>
          <cell r="G33">
            <v>14</v>
          </cell>
          <cell r="H33">
            <v>18</v>
          </cell>
          <cell r="I33">
            <v>2</v>
          </cell>
          <cell r="J33">
            <v>2</v>
          </cell>
          <cell r="K33" t="str">
            <v>-</v>
          </cell>
          <cell r="L33" t="str">
            <v>　　　　...</v>
          </cell>
          <cell r="M33" t="str">
            <v>　　　　...</v>
          </cell>
          <cell r="N33" t="e">
            <v>#N/A</v>
          </cell>
          <cell r="O33">
            <v>1</v>
          </cell>
          <cell r="P33">
            <v>1142</v>
          </cell>
          <cell r="Q33">
            <v>1142000</v>
          </cell>
          <cell r="R33">
            <v>1892</v>
          </cell>
          <cell r="S33">
            <v>1892000</v>
          </cell>
          <cell r="T33">
            <v>-750</v>
          </cell>
          <cell r="U33">
            <v>-750000</v>
          </cell>
          <cell r="V33">
            <v>104</v>
          </cell>
          <cell r="W33">
            <v>91.068301225919441</v>
          </cell>
          <cell r="X33">
            <v>2</v>
          </cell>
          <cell r="Y33">
            <v>1.7513134851138354</v>
          </cell>
          <cell r="Z33">
            <v>1</v>
          </cell>
          <cell r="AA33">
            <v>0.87565674255691772</v>
          </cell>
          <cell r="AB33">
            <v>2</v>
          </cell>
          <cell r="AC33">
            <v>1.7482517482517483</v>
          </cell>
          <cell r="AD33">
            <v>2</v>
          </cell>
          <cell r="AE33">
            <v>1.7482517482517483</v>
          </cell>
          <cell r="AF33">
            <v>0</v>
          </cell>
          <cell r="AG33">
            <v>0</v>
          </cell>
          <cell r="AH33">
            <v>32</v>
          </cell>
          <cell r="AI33">
            <v>27.257240204429301</v>
          </cell>
          <cell r="AJ33">
            <v>14</v>
          </cell>
          <cell r="AK33">
            <v>11.925042589437821</v>
          </cell>
          <cell r="AL33">
            <v>18</v>
          </cell>
          <cell r="AM33">
            <v>15.332197614991482</v>
          </cell>
          <cell r="AN33">
            <v>0</v>
          </cell>
          <cell r="AO33">
            <v>0</v>
          </cell>
          <cell r="AP33">
            <v>0</v>
          </cell>
          <cell r="AQ33">
            <v>0</v>
          </cell>
        </row>
        <row r="34">
          <cell r="A34" t="str">
            <v>千歳保健所　</v>
          </cell>
          <cell r="B34">
            <v>1751</v>
          </cell>
          <cell r="C34">
            <v>166</v>
          </cell>
          <cell r="D34">
            <v>1754</v>
          </cell>
          <cell r="E34">
            <v>4</v>
          </cell>
          <cell r="F34">
            <v>4</v>
          </cell>
          <cell r="G34">
            <v>16</v>
          </cell>
          <cell r="H34">
            <v>41</v>
          </cell>
          <cell r="I34">
            <v>8</v>
          </cell>
          <cell r="J34">
            <v>5</v>
          </cell>
          <cell r="K34">
            <v>3</v>
          </cell>
          <cell r="L34" t="str">
            <v>　　　　...</v>
          </cell>
          <cell r="M34" t="str">
            <v>　　　　...</v>
          </cell>
          <cell r="N34" t="e">
            <v>#N/A</v>
          </cell>
          <cell r="O34">
            <v>1</v>
          </cell>
          <cell r="P34">
            <v>1751</v>
          </cell>
          <cell r="Q34">
            <v>1751000</v>
          </cell>
          <cell r="R34">
            <v>1754</v>
          </cell>
          <cell r="S34">
            <v>1754000</v>
          </cell>
          <cell r="T34">
            <v>-3</v>
          </cell>
          <cell r="U34">
            <v>-3000</v>
          </cell>
          <cell r="V34">
            <v>166</v>
          </cell>
          <cell r="W34">
            <v>94.802969731581953</v>
          </cell>
          <cell r="X34">
            <v>4</v>
          </cell>
          <cell r="Y34">
            <v>2.2844089091947457</v>
          </cell>
          <cell r="Z34">
            <v>4</v>
          </cell>
          <cell r="AA34">
            <v>2.2844089091947457</v>
          </cell>
          <cell r="AB34">
            <v>8</v>
          </cell>
          <cell r="AC34">
            <v>4.5558086560364464</v>
          </cell>
          <cell r="AD34">
            <v>5</v>
          </cell>
          <cell r="AE34">
            <v>2.8473804100227791</v>
          </cell>
          <cell r="AF34">
            <v>3</v>
          </cell>
          <cell r="AG34">
            <v>1.7133066818960594</v>
          </cell>
          <cell r="AH34">
            <v>57</v>
          </cell>
          <cell r="AI34">
            <v>31.526548672566371</v>
          </cell>
          <cell r="AJ34">
            <v>16</v>
          </cell>
          <cell r="AK34">
            <v>8.8495575221238933</v>
          </cell>
          <cell r="AL34">
            <v>41</v>
          </cell>
          <cell r="AM34">
            <v>22.676991150442479</v>
          </cell>
          <cell r="AN34">
            <v>0</v>
          </cell>
          <cell r="AO34">
            <v>0</v>
          </cell>
          <cell r="AP34">
            <v>0</v>
          </cell>
          <cell r="AQ34">
            <v>0</v>
          </cell>
        </row>
        <row r="35">
          <cell r="A35" t="str">
            <v>岩見沢保健所　</v>
          </cell>
          <cell r="B35">
            <v>989</v>
          </cell>
          <cell r="C35">
            <v>102</v>
          </cell>
          <cell r="D35">
            <v>2469</v>
          </cell>
          <cell r="E35">
            <v>6</v>
          </cell>
          <cell r="F35">
            <v>4</v>
          </cell>
          <cell r="G35">
            <v>8</v>
          </cell>
          <cell r="H35">
            <v>13</v>
          </cell>
          <cell r="I35">
            <v>6</v>
          </cell>
          <cell r="J35">
            <v>3</v>
          </cell>
          <cell r="K35">
            <v>3</v>
          </cell>
          <cell r="L35" t="str">
            <v>　　　　...</v>
          </cell>
          <cell r="M35" t="str">
            <v>　　　　...</v>
          </cell>
          <cell r="N35" t="e">
            <v>#N/A</v>
          </cell>
          <cell r="O35">
            <v>1</v>
          </cell>
          <cell r="P35">
            <v>989</v>
          </cell>
          <cell r="Q35">
            <v>989000</v>
          </cell>
          <cell r="R35">
            <v>2469</v>
          </cell>
          <cell r="S35">
            <v>2469000</v>
          </cell>
          <cell r="T35">
            <v>-1480</v>
          </cell>
          <cell r="U35">
            <v>-1480000</v>
          </cell>
          <cell r="V35">
            <v>102</v>
          </cell>
          <cell r="W35">
            <v>103.13447927199192</v>
          </cell>
          <cell r="X35">
            <v>6</v>
          </cell>
          <cell r="Y35">
            <v>6.0667340748230538</v>
          </cell>
          <cell r="Z35">
            <v>4</v>
          </cell>
          <cell r="AA35">
            <v>4.0444893832153692</v>
          </cell>
          <cell r="AB35">
            <v>6</v>
          </cell>
          <cell r="AC35">
            <v>6.0483870967741931</v>
          </cell>
          <cell r="AD35">
            <v>3</v>
          </cell>
          <cell r="AE35">
            <v>3.0241935483870965</v>
          </cell>
          <cell r="AF35">
            <v>3</v>
          </cell>
          <cell r="AG35">
            <v>3.0333670374115269</v>
          </cell>
          <cell r="AH35">
            <v>21</v>
          </cell>
          <cell r="AI35">
            <v>20.792079207920793</v>
          </cell>
          <cell r="AJ35">
            <v>8</v>
          </cell>
          <cell r="AK35">
            <v>7.9207920792079207</v>
          </cell>
          <cell r="AL35">
            <v>13</v>
          </cell>
          <cell r="AM35">
            <v>12.87128712871287</v>
          </cell>
          <cell r="AN35">
            <v>0</v>
          </cell>
          <cell r="AO35">
            <v>0</v>
          </cell>
          <cell r="AP35">
            <v>0</v>
          </cell>
          <cell r="AQ35">
            <v>0</v>
          </cell>
        </row>
        <row r="36">
          <cell r="A36" t="str">
            <v>滝川保健所　</v>
          </cell>
          <cell r="B36">
            <v>576</v>
          </cell>
          <cell r="C36">
            <v>65</v>
          </cell>
          <cell r="D36">
            <v>1663</v>
          </cell>
          <cell r="E36">
            <v>2</v>
          </cell>
          <cell r="F36">
            <v>2</v>
          </cell>
          <cell r="G36">
            <v>11</v>
          </cell>
          <cell r="H36">
            <v>7</v>
          </cell>
          <cell r="I36">
            <v>6</v>
          </cell>
          <cell r="J36">
            <v>5</v>
          </cell>
          <cell r="K36">
            <v>1</v>
          </cell>
          <cell r="L36" t="str">
            <v>　　　　...</v>
          </cell>
          <cell r="M36" t="str">
            <v>　　　　...</v>
          </cell>
          <cell r="N36" t="e">
            <v>#N/A</v>
          </cell>
          <cell r="O36">
            <v>1</v>
          </cell>
          <cell r="P36">
            <v>576</v>
          </cell>
          <cell r="Q36">
            <v>576000</v>
          </cell>
          <cell r="R36">
            <v>1663</v>
          </cell>
          <cell r="S36">
            <v>1663000</v>
          </cell>
          <cell r="T36">
            <v>-1087</v>
          </cell>
          <cell r="U36">
            <v>-1087000</v>
          </cell>
          <cell r="V36">
            <v>65</v>
          </cell>
          <cell r="W36">
            <v>112.84722222222223</v>
          </cell>
          <cell r="X36">
            <v>2</v>
          </cell>
          <cell r="Y36">
            <v>3.4722222222222219</v>
          </cell>
          <cell r="Z36">
            <v>2</v>
          </cell>
          <cell r="AA36">
            <v>3.4722222222222219</v>
          </cell>
          <cell r="AB36">
            <v>6</v>
          </cell>
          <cell r="AC36">
            <v>10.327022375215147</v>
          </cell>
          <cell r="AD36">
            <v>5</v>
          </cell>
          <cell r="AE36">
            <v>8.6058519793459549</v>
          </cell>
          <cell r="AF36">
            <v>1</v>
          </cell>
          <cell r="AG36">
            <v>1.7361111111111109</v>
          </cell>
          <cell r="AH36">
            <v>18</v>
          </cell>
          <cell r="AI36">
            <v>30.303030303030305</v>
          </cell>
          <cell r="AJ36">
            <v>11</v>
          </cell>
          <cell r="AK36">
            <v>18.518518518518519</v>
          </cell>
          <cell r="AL36">
            <v>7</v>
          </cell>
          <cell r="AM36">
            <v>11.784511784511785</v>
          </cell>
          <cell r="AN36">
            <v>0</v>
          </cell>
          <cell r="AO36">
            <v>0</v>
          </cell>
          <cell r="AP36">
            <v>0</v>
          </cell>
          <cell r="AQ36">
            <v>0</v>
          </cell>
        </row>
        <row r="37">
          <cell r="A37" t="str">
            <v>深川保健所　</v>
          </cell>
          <cell r="B37">
            <v>167</v>
          </cell>
          <cell r="C37">
            <v>22</v>
          </cell>
          <cell r="D37">
            <v>565</v>
          </cell>
          <cell r="E37" t="str">
            <v>-</v>
          </cell>
          <cell r="F37" t="str">
            <v>-</v>
          </cell>
          <cell r="G37">
            <v>6</v>
          </cell>
          <cell r="H37">
            <v>1</v>
          </cell>
          <cell r="I37" t="str">
            <v>-</v>
          </cell>
          <cell r="J37" t="str">
            <v>-</v>
          </cell>
          <cell r="K37" t="str">
            <v>-</v>
          </cell>
          <cell r="L37" t="str">
            <v>　　　　...</v>
          </cell>
          <cell r="M37" t="str">
            <v>　　　　...</v>
          </cell>
          <cell r="N37" t="e">
            <v>#N/A</v>
          </cell>
          <cell r="O37">
            <v>1</v>
          </cell>
          <cell r="P37">
            <v>167</v>
          </cell>
          <cell r="Q37">
            <v>167000</v>
          </cell>
          <cell r="R37">
            <v>565</v>
          </cell>
          <cell r="S37">
            <v>565000</v>
          </cell>
          <cell r="T37">
            <v>-398</v>
          </cell>
          <cell r="U37">
            <v>-398000</v>
          </cell>
          <cell r="V37">
            <v>22</v>
          </cell>
          <cell r="W37">
            <v>131.7365269461078</v>
          </cell>
          <cell r="X37">
            <v>0</v>
          </cell>
          <cell r="Y37">
            <v>0</v>
          </cell>
          <cell r="Z37">
            <v>0</v>
          </cell>
          <cell r="AA37">
            <v>0</v>
          </cell>
          <cell r="AB37">
            <v>0</v>
          </cell>
          <cell r="AC37">
            <v>0</v>
          </cell>
          <cell r="AD37">
            <v>0</v>
          </cell>
          <cell r="AE37">
            <v>0</v>
          </cell>
          <cell r="AF37">
            <v>0</v>
          </cell>
          <cell r="AG37">
            <v>0</v>
          </cell>
          <cell r="AH37">
            <v>7</v>
          </cell>
          <cell r="AI37">
            <v>40.229885057471265</v>
          </cell>
          <cell r="AJ37">
            <v>6</v>
          </cell>
          <cell r="AK37">
            <v>34.482758620689651</v>
          </cell>
          <cell r="AL37">
            <v>1</v>
          </cell>
          <cell r="AM37">
            <v>5.7471264367816088</v>
          </cell>
          <cell r="AN37">
            <v>0</v>
          </cell>
          <cell r="AO37">
            <v>0</v>
          </cell>
          <cell r="AP37">
            <v>0</v>
          </cell>
          <cell r="AQ37">
            <v>0</v>
          </cell>
        </row>
        <row r="38">
          <cell r="A38" t="str">
            <v>富良野保健所　</v>
          </cell>
          <cell r="B38">
            <v>354</v>
          </cell>
          <cell r="C38">
            <v>33</v>
          </cell>
          <cell r="D38">
            <v>459</v>
          </cell>
          <cell r="E38" t="str">
            <v>-</v>
          </cell>
          <cell r="F38" t="str">
            <v>-</v>
          </cell>
          <cell r="G38">
            <v>2</v>
          </cell>
          <cell r="H38">
            <v>8</v>
          </cell>
          <cell r="I38">
            <v>1</v>
          </cell>
          <cell r="J38">
            <v>1</v>
          </cell>
          <cell r="K38" t="str">
            <v>-</v>
          </cell>
          <cell r="L38" t="str">
            <v>　　　　...</v>
          </cell>
          <cell r="M38" t="str">
            <v>　　　　...</v>
          </cell>
          <cell r="N38" t="e">
            <v>#N/A</v>
          </cell>
          <cell r="O38">
            <v>1</v>
          </cell>
          <cell r="P38">
            <v>354</v>
          </cell>
          <cell r="Q38">
            <v>354000</v>
          </cell>
          <cell r="R38">
            <v>459</v>
          </cell>
          <cell r="S38">
            <v>459000</v>
          </cell>
          <cell r="T38">
            <v>-105</v>
          </cell>
          <cell r="U38">
            <v>-105000</v>
          </cell>
          <cell r="V38">
            <v>33</v>
          </cell>
          <cell r="W38">
            <v>93.220338983050851</v>
          </cell>
          <cell r="X38">
            <v>0</v>
          </cell>
          <cell r="Y38">
            <v>0</v>
          </cell>
          <cell r="Z38">
            <v>0</v>
          </cell>
          <cell r="AA38">
            <v>0</v>
          </cell>
          <cell r="AB38">
            <v>1</v>
          </cell>
          <cell r="AC38">
            <v>2.8169014084507045</v>
          </cell>
          <cell r="AD38">
            <v>1</v>
          </cell>
          <cell r="AE38">
            <v>2.8169014084507045</v>
          </cell>
          <cell r="AF38">
            <v>0</v>
          </cell>
          <cell r="AG38">
            <v>0</v>
          </cell>
          <cell r="AH38">
            <v>10</v>
          </cell>
          <cell r="AI38">
            <v>27.472527472527471</v>
          </cell>
          <cell r="AJ38">
            <v>2</v>
          </cell>
          <cell r="AK38">
            <v>5.4945054945054945</v>
          </cell>
          <cell r="AL38">
            <v>8</v>
          </cell>
          <cell r="AM38">
            <v>21.978021978021978</v>
          </cell>
          <cell r="AN38">
            <v>0</v>
          </cell>
          <cell r="AO38">
            <v>0</v>
          </cell>
          <cell r="AP38">
            <v>0</v>
          </cell>
          <cell r="AQ38">
            <v>0</v>
          </cell>
        </row>
        <row r="39">
          <cell r="A39" t="str">
            <v>名寄保健所　</v>
          </cell>
          <cell r="B39">
            <v>492</v>
          </cell>
          <cell r="C39">
            <v>53</v>
          </cell>
          <cell r="D39">
            <v>884</v>
          </cell>
          <cell r="E39">
            <v>1</v>
          </cell>
          <cell r="F39" t="str">
            <v>-</v>
          </cell>
          <cell r="G39">
            <v>5</v>
          </cell>
          <cell r="H39">
            <v>11</v>
          </cell>
          <cell r="I39" t="str">
            <v>-</v>
          </cell>
          <cell r="J39" t="str">
            <v>-</v>
          </cell>
          <cell r="K39" t="str">
            <v>-</v>
          </cell>
          <cell r="L39" t="str">
            <v>　　　　...</v>
          </cell>
          <cell r="M39" t="str">
            <v>　　　　...</v>
          </cell>
          <cell r="N39" t="e">
            <v>#N/A</v>
          </cell>
          <cell r="O39">
            <v>1</v>
          </cell>
          <cell r="P39">
            <v>492</v>
          </cell>
          <cell r="Q39">
            <v>492000</v>
          </cell>
          <cell r="R39">
            <v>884</v>
          </cell>
          <cell r="S39">
            <v>884000</v>
          </cell>
          <cell r="T39">
            <v>-392</v>
          </cell>
          <cell r="U39">
            <v>-392000</v>
          </cell>
          <cell r="V39">
            <v>53</v>
          </cell>
          <cell r="W39">
            <v>107.72357723577237</v>
          </cell>
          <cell r="X39">
            <v>1</v>
          </cell>
          <cell r="Y39">
            <v>2.0325203252032522</v>
          </cell>
          <cell r="Z39">
            <v>0</v>
          </cell>
          <cell r="AA39">
            <v>0</v>
          </cell>
          <cell r="AB39">
            <v>0</v>
          </cell>
          <cell r="AC39">
            <v>0</v>
          </cell>
          <cell r="AD39">
            <v>0</v>
          </cell>
          <cell r="AE39">
            <v>0</v>
          </cell>
          <cell r="AF39">
            <v>0</v>
          </cell>
          <cell r="AG39">
            <v>0</v>
          </cell>
          <cell r="AH39">
            <v>16</v>
          </cell>
          <cell r="AI39">
            <v>31.496062992125985</v>
          </cell>
          <cell r="AJ39">
            <v>5</v>
          </cell>
          <cell r="AK39">
            <v>9.8425196850393704</v>
          </cell>
          <cell r="AL39">
            <v>11</v>
          </cell>
          <cell r="AM39">
            <v>21.653543307086615</v>
          </cell>
          <cell r="AN39">
            <v>0</v>
          </cell>
          <cell r="AO39">
            <v>0</v>
          </cell>
          <cell r="AP39">
            <v>0</v>
          </cell>
          <cell r="AQ39">
            <v>0</v>
          </cell>
        </row>
        <row r="40">
          <cell r="A40" t="str">
            <v>岩内保健所　</v>
          </cell>
          <cell r="B40">
            <v>165</v>
          </cell>
          <cell r="C40">
            <v>9</v>
          </cell>
          <cell r="D40">
            <v>344</v>
          </cell>
          <cell r="E40" t="str">
            <v>-</v>
          </cell>
          <cell r="F40" t="str">
            <v>-</v>
          </cell>
          <cell r="G40">
            <v>5</v>
          </cell>
          <cell r="H40">
            <v>4</v>
          </cell>
          <cell r="I40">
            <v>2</v>
          </cell>
          <cell r="J40">
            <v>2</v>
          </cell>
          <cell r="K40" t="str">
            <v>-</v>
          </cell>
          <cell r="L40" t="str">
            <v>　　　　...</v>
          </cell>
          <cell r="M40" t="str">
            <v>　　　　...</v>
          </cell>
          <cell r="N40" t="e">
            <v>#N/A</v>
          </cell>
          <cell r="O40">
            <v>1</v>
          </cell>
          <cell r="P40">
            <v>165</v>
          </cell>
          <cell r="Q40">
            <v>165000</v>
          </cell>
          <cell r="R40">
            <v>344</v>
          </cell>
          <cell r="S40">
            <v>344000</v>
          </cell>
          <cell r="T40">
            <v>-179</v>
          </cell>
          <cell r="U40">
            <v>-179000</v>
          </cell>
          <cell r="V40">
            <v>9</v>
          </cell>
          <cell r="W40">
            <v>54.54545454545454</v>
          </cell>
          <cell r="X40">
            <v>0</v>
          </cell>
          <cell r="Y40">
            <v>0</v>
          </cell>
          <cell r="Z40">
            <v>0</v>
          </cell>
          <cell r="AA40">
            <v>0</v>
          </cell>
          <cell r="AB40">
            <v>2</v>
          </cell>
          <cell r="AC40">
            <v>11.976047904191617</v>
          </cell>
          <cell r="AD40">
            <v>2</v>
          </cell>
          <cell r="AE40">
            <v>11.976047904191617</v>
          </cell>
          <cell r="AF40">
            <v>0</v>
          </cell>
          <cell r="AG40">
            <v>0</v>
          </cell>
          <cell r="AH40">
            <v>9</v>
          </cell>
          <cell r="AI40">
            <v>51.724137931034484</v>
          </cell>
          <cell r="AJ40">
            <v>5</v>
          </cell>
          <cell r="AK40">
            <v>28.735632183908045</v>
          </cell>
          <cell r="AL40">
            <v>4</v>
          </cell>
          <cell r="AM40">
            <v>22.988505747126435</v>
          </cell>
          <cell r="AN40">
            <v>0</v>
          </cell>
          <cell r="AO40">
            <v>0</v>
          </cell>
          <cell r="AP40">
            <v>0</v>
          </cell>
          <cell r="AQ40">
            <v>0</v>
          </cell>
        </row>
        <row r="41">
          <cell r="A41" t="str">
            <v>倶知安保健所　</v>
          </cell>
          <cell r="B41">
            <v>552</v>
          </cell>
          <cell r="C41">
            <v>50</v>
          </cell>
          <cell r="D41">
            <v>1054</v>
          </cell>
          <cell r="E41">
            <v>3</v>
          </cell>
          <cell r="F41">
            <v>2</v>
          </cell>
          <cell r="G41">
            <v>6</v>
          </cell>
          <cell r="H41">
            <v>16</v>
          </cell>
          <cell r="I41">
            <v>4</v>
          </cell>
          <cell r="J41">
            <v>2</v>
          </cell>
          <cell r="K41">
            <v>2</v>
          </cell>
          <cell r="L41" t="str">
            <v>　　　　...</v>
          </cell>
          <cell r="M41" t="str">
            <v>　　　　...</v>
          </cell>
          <cell r="N41" t="e">
            <v>#N/A</v>
          </cell>
          <cell r="O41">
            <v>1</v>
          </cell>
          <cell r="P41">
            <v>552</v>
          </cell>
          <cell r="Q41">
            <v>552000</v>
          </cell>
          <cell r="R41">
            <v>1054</v>
          </cell>
          <cell r="S41">
            <v>1054000</v>
          </cell>
          <cell r="T41">
            <v>-502</v>
          </cell>
          <cell r="U41">
            <v>-502000</v>
          </cell>
          <cell r="V41">
            <v>50</v>
          </cell>
          <cell r="W41">
            <v>90.579710144927532</v>
          </cell>
          <cell r="X41">
            <v>3</v>
          </cell>
          <cell r="Y41">
            <v>5.4347826086956523</v>
          </cell>
          <cell r="Z41">
            <v>2</v>
          </cell>
          <cell r="AA41">
            <v>3.6231884057971016</v>
          </cell>
          <cell r="AB41">
            <v>4</v>
          </cell>
          <cell r="AC41">
            <v>7.2202166064981954</v>
          </cell>
          <cell r="AD41">
            <v>2</v>
          </cell>
          <cell r="AE41">
            <v>3.6101083032490977</v>
          </cell>
          <cell r="AF41">
            <v>2</v>
          </cell>
          <cell r="AG41">
            <v>3.6231884057971016</v>
          </cell>
          <cell r="AH41">
            <v>22</v>
          </cell>
          <cell r="AI41">
            <v>38.327526132404181</v>
          </cell>
          <cell r="AJ41">
            <v>6</v>
          </cell>
          <cell r="AK41">
            <v>10.452961672473869</v>
          </cell>
          <cell r="AL41">
            <v>16</v>
          </cell>
          <cell r="AM41">
            <v>27.874564459930312</v>
          </cell>
          <cell r="AN41">
            <v>0</v>
          </cell>
          <cell r="AO41">
            <v>0</v>
          </cell>
          <cell r="AP41">
            <v>0</v>
          </cell>
          <cell r="AQ41">
            <v>0</v>
          </cell>
        </row>
        <row r="42">
          <cell r="A42" t="str">
            <v>江差保健所　</v>
          </cell>
          <cell r="B42">
            <v>135</v>
          </cell>
          <cell r="C42">
            <v>15</v>
          </cell>
          <cell r="D42">
            <v>358</v>
          </cell>
          <cell r="E42" t="str">
            <v>-</v>
          </cell>
          <cell r="F42" t="str">
            <v>-</v>
          </cell>
          <cell r="G42">
            <v>1</v>
          </cell>
          <cell r="H42">
            <v>3</v>
          </cell>
          <cell r="I42" t="str">
            <v>-</v>
          </cell>
          <cell r="J42" t="str">
            <v>-</v>
          </cell>
          <cell r="K42" t="str">
            <v>-</v>
          </cell>
          <cell r="L42" t="str">
            <v>　　　　...</v>
          </cell>
          <cell r="M42" t="str">
            <v>　　　　...</v>
          </cell>
          <cell r="N42" t="e">
            <v>#N/A</v>
          </cell>
          <cell r="O42">
            <v>1</v>
          </cell>
          <cell r="P42">
            <v>135</v>
          </cell>
          <cell r="Q42">
            <v>135000</v>
          </cell>
          <cell r="R42">
            <v>358</v>
          </cell>
          <cell r="S42">
            <v>358000</v>
          </cell>
          <cell r="T42">
            <v>-223</v>
          </cell>
          <cell r="U42">
            <v>-223000</v>
          </cell>
          <cell r="V42">
            <v>15</v>
          </cell>
          <cell r="W42">
            <v>111.1111111111111</v>
          </cell>
          <cell r="X42">
            <v>0</v>
          </cell>
          <cell r="Y42">
            <v>0</v>
          </cell>
          <cell r="Z42">
            <v>0</v>
          </cell>
          <cell r="AA42">
            <v>0</v>
          </cell>
          <cell r="AB42">
            <v>0</v>
          </cell>
          <cell r="AC42">
            <v>0</v>
          </cell>
          <cell r="AD42">
            <v>0</v>
          </cell>
          <cell r="AE42">
            <v>0</v>
          </cell>
          <cell r="AF42">
            <v>0</v>
          </cell>
          <cell r="AG42">
            <v>0</v>
          </cell>
          <cell r="AH42">
            <v>4</v>
          </cell>
          <cell r="AI42">
            <v>28.776978417266189</v>
          </cell>
          <cell r="AJ42">
            <v>1</v>
          </cell>
          <cell r="AK42">
            <v>7.1942446043165473</v>
          </cell>
          <cell r="AL42">
            <v>3</v>
          </cell>
          <cell r="AM42">
            <v>21.582733812949641</v>
          </cell>
          <cell r="AN42">
            <v>0</v>
          </cell>
          <cell r="AO42">
            <v>0</v>
          </cell>
          <cell r="AP42">
            <v>0</v>
          </cell>
          <cell r="AQ42">
            <v>0</v>
          </cell>
        </row>
        <row r="43">
          <cell r="A43" t="str">
            <v>渡島保健所　</v>
          </cell>
          <cell r="B43">
            <v>748</v>
          </cell>
          <cell r="C43">
            <v>77</v>
          </cell>
          <cell r="D43">
            <v>1516</v>
          </cell>
          <cell r="E43">
            <v>2</v>
          </cell>
          <cell r="F43">
            <v>1</v>
          </cell>
          <cell r="G43">
            <v>4</v>
          </cell>
          <cell r="H43">
            <v>14</v>
          </cell>
          <cell r="I43">
            <v>3</v>
          </cell>
          <cell r="J43">
            <v>2</v>
          </cell>
          <cell r="K43">
            <v>1</v>
          </cell>
          <cell r="L43" t="str">
            <v>　　　　...</v>
          </cell>
          <cell r="M43" t="str">
            <v>　　　　...</v>
          </cell>
          <cell r="N43" t="e">
            <v>#N/A</v>
          </cell>
          <cell r="O43">
            <v>1</v>
          </cell>
          <cell r="P43">
            <v>748</v>
          </cell>
          <cell r="Q43">
            <v>748000</v>
          </cell>
          <cell r="R43">
            <v>1516</v>
          </cell>
          <cell r="S43">
            <v>1516000</v>
          </cell>
          <cell r="T43">
            <v>-768</v>
          </cell>
          <cell r="U43">
            <v>-768000</v>
          </cell>
          <cell r="V43">
            <v>77</v>
          </cell>
          <cell r="W43">
            <v>102.94117647058823</v>
          </cell>
          <cell r="X43">
            <v>2</v>
          </cell>
          <cell r="Y43">
            <v>2.6737967914438503</v>
          </cell>
          <cell r="Z43">
            <v>1</v>
          </cell>
          <cell r="AA43">
            <v>1.3368983957219251</v>
          </cell>
          <cell r="AB43">
            <v>3</v>
          </cell>
          <cell r="AC43">
            <v>4</v>
          </cell>
          <cell r="AD43">
            <v>2</v>
          </cell>
          <cell r="AE43">
            <v>2.6666666666666665</v>
          </cell>
          <cell r="AF43">
            <v>1</v>
          </cell>
          <cell r="AG43">
            <v>1.3368983957219251</v>
          </cell>
          <cell r="AH43">
            <v>18</v>
          </cell>
          <cell r="AI43">
            <v>23.49869451697128</v>
          </cell>
          <cell r="AJ43">
            <v>4</v>
          </cell>
          <cell r="AK43">
            <v>5.2219321148825069</v>
          </cell>
          <cell r="AL43">
            <v>14</v>
          </cell>
          <cell r="AM43">
            <v>18.276762402088774</v>
          </cell>
          <cell r="AN43">
            <v>0</v>
          </cell>
          <cell r="AO43">
            <v>0</v>
          </cell>
          <cell r="AP43">
            <v>0</v>
          </cell>
          <cell r="AQ43">
            <v>0</v>
          </cell>
        </row>
        <row r="44">
          <cell r="A44" t="str">
            <v>八雲保健所　</v>
          </cell>
          <cell r="B44">
            <v>256</v>
          </cell>
          <cell r="C44">
            <v>19</v>
          </cell>
          <cell r="D44">
            <v>564</v>
          </cell>
          <cell r="E44" t="str">
            <v>-</v>
          </cell>
          <cell r="F44" t="str">
            <v>-</v>
          </cell>
          <cell r="G44">
            <v>5</v>
          </cell>
          <cell r="H44">
            <v>3</v>
          </cell>
          <cell r="I44">
            <v>1</v>
          </cell>
          <cell r="J44">
            <v>1</v>
          </cell>
          <cell r="K44" t="str">
            <v>-</v>
          </cell>
          <cell r="L44" t="str">
            <v>　　　　...</v>
          </cell>
          <cell r="M44" t="str">
            <v>　　　　...</v>
          </cell>
          <cell r="N44" t="e">
            <v>#N/A</v>
          </cell>
          <cell r="O44">
            <v>1</v>
          </cell>
          <cell r="P44">
            <v>256</v>
          </cell>
          <cell r="Q44">
            <v>256000</v>
          </cell>
          <cell r="R44">
            <v>564</v>
          </cell>
          <cell r="S44">
            <v>564000</v>
          </cell>
          <cell r="T44">
            <v>-308</v>
          </cell>
          <cell r="U44">
            <v>-308000</v>
          </cell>
          <cell r="V44">
            <v>19</v>
          </cell>
          <cell r="W44">
            <v>74.21875</v>
          </cell>
          <cell r="X44">
            <v>0</v>
          </cell>
          <cell r="Y44">
            <v>0</v>
          </cell>
          <cell r="Z44">
            <v>0</v>
          </cell>
          <cell r="AA44">
            <v>0</v>
          </cell>
          <cell r="AB44">
            <v>1</v>
          </cell>
          <cell r="AC44">
            <v>3.8910505836575875</v>
          </cell>
          <cell r="AD44">
            <v>1</v>
          </cell>
          <cell r="AE44">
            <v>3.8910505836575875</v>
          </cell>
          <cell r="AF44">
            <v>0</v>
          </cell>
          <cell r="AG44">
            <v>0</v>
          </cell>
          <cell r="AH44">
            <v>8</v>
          </cell>
          <cell r="AI44">
            <v>30.303030303030305</v>
          </cell>
          <cell r="AJ44">
            <v>5</v>
          </cell>
          <cell r="AK44">
            <v>18.939393939393941</v>
          </cell>
          <cell r="AL44">
            <v>3</v>
          </cell>
          <cell r="AM44">
            <v>11.363636363636363</v>
          </cell>
          <cell r="AN44">
            <v>0</v>
          </cell>
          <cell r="AO44">
            <v>0</v>
          </cell>
          <cell r="AP44">
            <v>0</v>
          </cell>
          <cell r="AQ44">
            <v>0</v>
          </cell>
        </row>
        <row r="45">
          <cell r="A45" t="str">
            <v>室蘭保健所　</v>
          </cell>
          <cell r="B45">
            <v>1302</v>
          </cell>
          <cell r="C45">
            <v>143</v>
          </cell>
          <cell r="D45">
            <v>2689</v>
          </cell>
          <cell r="E45">
            <v>3</v>
          </cell>
          <cell r="F45">
            <v>1</v>
          </cell>
          <cell r="G45">
            <v>11</v>
          </cell>
          <cell r="H45">
            <v>21</v>
          </cell>
          <cell r="I45">
            <v>3</v>
          </cell>
          <cell r="J45">
            <v>3</v>
          </cell>
          <cell r="K45" t="str">
            <v>-</v>
          </cell>
          <cell r="L45" t="str">
            <v>　　　　...</v>
          </cell>
          <cell r="M45" t="str">
            <v>　　　　...</v>
          </cell>
          <cell r="N45" t="e">
            <v>#N/A</v>
          </cell>
          <cell r="O45">
            <v>1</v>
          </cell>
          <cell r="P45">
            <v>1302</v>
          </cell>
          <cell r="Q45">
            <v>1302000</v>
          </cell>
          <cell r="R45">
            <v>2689</v>
          </cell>
          <cell r="S45">
            <v>2689000</v>
          </cell>
          <cell r="T45">
            <v>-1387</v>
          </cell>
          <cell r="U45">
            <v>-1387000</v>
          </cell>
          <cell r="V45">
            <v>143</v>
          </cell>
          <cell r="W45">
            <v>109.83102918586791</v>
          </cell>
          <cell r="X45">
            <v>3</v>
          </cell>
          <cell r="Y45">
            <v>2.3041474654377878</v>
          </cell>
          <cell r="Z45">
            <v>1</v>
          </cell>
          <cell r="AA45">
            <v>0.76804915514592931</v>
          </cell>
          <cell r="AB45">
            <v>3</v>
          </cell>
          <cell r="AC45">
            <v>2.2988505747126435</v>
          </cell>
          <cell r="AD45">
            <v>3</v>
          </cell>
          <cell r="AE45">
            <v>2.2988505747126435</v>
          </cell>
          <cell r="AF45">
            <v>0</v>
          </cell>
          <cell r="AG45">
            <v>0</v>
          </cell>
          <cell r="AH45">
            <v>32</v>
          </cell>
          <cell r="AI45">
            <v>23.988005997001498</v>
          </cell>
          <cell r="AJ45">
            <v>11</v>
          </cell>
          <cell r="AK45">
            <v>8.2458770614692654</v>
          </cell>
          <cell r="AL45">
            <v>21</v>
          </cell>
          <cell r="AM45">
            <v>15.742128935532232</v>
          </cell>
          <cell r="AN45">
            <v>0</v>
          </cell>
          <cell r="AO45">
            <v>0</v>
          </cell>
          <cell r="AP45">
            <v>0</v>
          </cell>
          <cell r="AQ45">
            <v>0</v>
          </cell>
        </row>
        <row r="46">
          <cell r="A46" t="str">
            <v>苫小牧保健所　</v>
          </cell>
          <cell r="B46">
            <v>1707</v>
          </cell>
          <cell r="C46">
            <v>150</v>
          </cell>
          <cell r="D46">
            <v>2265</v>
          </cell>
          <cell r="E46">
            <v>8</v>
          </cell>
          <cell r="F46">
            <v>2</v>
          </cell>
          <cell r="G46">
            <v>22</v>
          </cell>
          <cell r="H46">
            <v>33</v>
          </cell>
          <cell r="I46">
            <v>10</v>
          </cell>
          <cell r="J46">
            <v>9</v>
          </cell>
          <cell r="K46">
            <v>1</v>
          </cell>
          <cell r="L46" t="str">
            <v>　　　　...</v>
          </cell>
          <cell r="M46" t="str">
            <v>　　　　...</v>
          </cell>
          <cell r="N46" t="e">
            <v>#N/A</v>
          </cell>
          <cell r="O46">
            <v>1</v>
          </cell>
          <cell r="P46">
            <v>1707</v>
          </cell>
          <cell r="Q46">
            <v>1707000</v>
          </cell>
          <cell r="R46">
            <v>2265</v>
          </cell>
          <cell r="S46">
            <v>2265000</v>
          </cell>
          <cell r="T46">
            <v>-558</v>
          </cell>
          <cell r="U46">
            <v>-558000</v>
          </cell>
          <cell r="V46">
            <v>150</v>
          </cell>
          <cell r="W46">
            <v>87.873462214411248</v>
          </cell>
          <cell r="X46">
            <v>8</v>
          </cell>
          <cell r="Y46">
            <v>4.6865846514352665</v>
          </cell>
          <cell r="Z46">
            <v>2</v>
          </cell>
          <cell r="AA46">
            <v>1.1716461628588166</v>
          </cell>
          <cell r="AB46">
            <v>10</v>
          </cell>
          <cell r="AC46">
            <v>5.8275058275058278</v>
          </cell>
          <cell r="AD46">
            <v>9</v>
          </cell>
          <cell r="AE46">
            <v>5.244755244755245</v>
          </cell>
          <cell r="AF46">
            <v>1</v>
          </cell>
          <cell r="AG46">
            <v>0.58582308142940831</v>
          </cell>
          <cell r="AH46">
            <v>55</v>
          </cell>
          <cell r="AI46">
            <v>31.214528944381385</v>
          </cell>
          <cell r="AJ46">
            <v>22</v>
          </cell>
          <cell r="AK46">
            <v>12.485811577752553</v>
          </cell>
          <cell r="AL46">
            <v>33</v>
          </cell>
          <cell r="AM46">
            <v>18.728717366628832</v>
          </cell>
          <cell r="AN46">
            <v>0</v>
          </cell>
          <cell r="AO46">
            <v>0</v>
          </cell>
          <cell r="AP46">
            <v>0</v>
          </cell>
          <cell r="AQ46">
            <v>0</v>
          </cell>
        </row>
        <row r="47">
          <cell r="A47" t="str">
            <v>浦河保健所　</v>
          </cell>
          <cell r="B47">
            <v>164</v>
          </cell>
          <cell r="C47">
            <v>13</v>
          </cell>
          <cell r="D47">
            <v>294</v>
          </cell>
          <cell r="E47" t="str">
            <v>-</v>
          </cell>
          <cell r="F47" t="str">
            <v>-</v>
          </cell>
          <cell r="G47">
            <v>4</v>
          </cell>
          <cell r="H47">
            <v>3</v>
          </cell>
          <cell r="I47" t="str">
            <v>-</v>
          </cell>
          <cell r="J47" t="str">
            <v>-</v>
          </cell>
          <cell r="K47" t="str">
            <v>-</v>
          </cell>
          <cell r="L47" t="str">
            <v>　　　　...</v>
          </cell>
          <cell r="M47" t="str">
            <v>　　　　...</v>
          </cell>
          <cell r="N47" t="e">
            <v>#N/A</v>
          </cell>
          <cell r="O47">
            <v>1</v>
          </cell>
          <cell r="P47">
            <v>164</v>
          </cell>
          <cell r="Q47">
            <v>164000</v>
          </cell>
          <cell r="R47">
            <v>294</v>
          </cell>
          <cell r="S47">
            <v>294000</v>
          </cell>
          <cell r="T47">
            <v>-130</v>
          </cell>
          <cell r="U47">
            <v>-130000</v>
          </cell>
          <cell r="V47">
            <v>13</v>
          </cell>
          <cell r="W47">
            <v>79.268292682926827</v>
          </cell>
          <cell r="X47">
            <v>0</v>
          </cell>
          <cell r="Y47">
            <v>0</v>
          </cell>
          <cell r="Z47">
            <v>0</v>
          </cell>
          <cell r="AA47">
            <v>0</v>
          </cell>
          <cell r="AB47">
            <v>0</v>
          </cell>
          <cell r="AC47">
            <v>0</v>
          </cell>
          <cell r="AD47">
            <v>0</v>
          </cell>
          <cell r="AE47">
            <v>0</v>
          </cell>
          <cell r="AF47">
            <v>0</v>
          </cell>
          <cell r="AG47">
            <v>0</v>
          </cell>
          <cell r="AH47">
            <v>7</v>
          </cell>
          <cell r="AI47">
            <v>40.935672514619881</v>
          </cell>
          <cell r="AJ47">
            <v>4</v>
          </cell>
          <cell r="AK47">
            <v>23.391812865497073</v>
          </cell>
          <cell r="AL47">
            <v>3</v>
          </cell>
          <cell r="AM47">
            <v>17.543859649122805</v>
          </cell>
          <cell r="AN47">
            <v>0</v>
          </cell>
          <cell r="AO47">
            <v>0</v>
          </cell>
          <cell r="AP47">
            <v>0</v>
          </cell>
          <cell r="AQ47">
            <v>0</v>
          </cell>
        </row>
        <row r="48">
          <cell r="A48" t="str">
            <v>静内保健所　</v>
          </cell>
          <cell r="B48">
            <v>409</v>
          </cell>
          <cell r="C48">
            <v>32</v>
          </cell>
          <cell r="D48">
            <v>682</v>
          </cell>
          <cell r="E48">
            <v>1</v>
          </cell>
          <cell r="F48">
            <v>1</v>
          </cell>
          <cell r="G48">
            <v>6</v>
          </cell>
          <cell r="H48">
            <v>10</v>
          </cell>
          <cell r="I48">
            <v>3</v>
          </cell>
          <cell r="J48">
            <v>2</v>
          </cell>
          <cell r="K48">
            <v>1</v>
          </cell>
          <cell r="L48" t="str">
            <v>　　　　...</v>
          </cell>
          <cell r="M48" t="str">
            <v>　　　　...</v>
          </cell>
          <cell r="N48" t="e">
            <v>#N/A</v>
          </cell>
          <cell r="O48">
            <v>1</v>
          </cell>
          <cell r="P48">
            <v>409</v>
          </cell>
          <cell r="Q48">
            <v>409000</v>
          </cell>
          <cell r="R48">
            <v>682</v>
          </cell>
          <cell r="S48">
            <v>682000</v>
          </cell>
          <cell r="T48">
            <v>-273</v>
          </cell>
          <cell r="U48">
            <v>-273000</v>
          </cell>
          <cell r="V48">
            <v>32</v>
          </cell>
          <cell r="W48">
            <v>78.239608801955995</v>
          </cell>
          <cell r="X48">
            <v>1</v>
          </cell>
          <cell r="Y48">
            <v>2.4449877750611249</v>
          </cell>
          <cell r="Z48">
            <v>1</v>
          </cell>
          <cell r="AA48">
            <v>2.4449877750611249</v>
          </cell>
          <cell r="AB48">
            <v>3</v>
          </cell>
          <cell r="AC48">
            <v>7.2992700729927007</v>
          </cell>
          <cell r="AD48">
            <v>2</v>
          </cell>
          <cell r="AE48">
            <v>4.8661800486618008</v>
          </cell>
          <cell r="AF48">
            <v>1</v>
          </cell>
          <cell r="AG48">
            <v>2.4449877750611249</v>
          </cell>
          <cell r="AH48">
            <v>16</v>
          </cell>
          <cell r="AI48">
            <v>37.647058823529406</v>
          </cell>
          <cell r="AJ48">
            <v>6</v>
          </cell>
          <cell r="AK48">
            <v>14.117647058823531</v>
          </cell>
          <cell r="AL48">
            <v>10</v>
          </cell>
          <cell r="AM48">
            <v>23.52941176470588</v>
          </cell>
          <cell r="AN48">
            <v>0</v>
          </cell>
          <cell r="AO48">
            <v>0</v>
          </cell>
          <cell r="AP48">
            <v>0</v>
          </cell>
          <cell r="AQ48">
            <v>0</v>
          </cell>
        </row>
        <row r="49">
          <cell r="A49" t="str">
            <v>帯広保健所　</v>
          </cell>
          <cell r="B49">
            <v>2757</v>
          </cell>
          <cell r="C49">
            <v>256</v>
          </cell>
          <cell r="D49">
            <v>3555</v>
          </cell>
          <cell r="E49">
            <v>6</v>
          </cell>
          <cell r="F49">
            <v>3</v>
          </cell>
          <cell r="G49">
            <v>44</v>
          </cell>
          <cell r="H49">
            <v>20</v>
          </cell>
          <cell r="I49">
            <v>12</v>
          </cell>
          <cell r="J49">
            <v>10</v>
          </cell>
          <cell r="K49">
            <v>2</v>
          </cell>
          <cell r="L49" t="str">
            <v>　　　　...</v>
          </cell>
          <cell r="M49" t="str">
            <v>　　　　...</v>
          </cell>
          <cell r="N49" t="e">
            <v>#N/A</v>
          </cell>
          <cell r="O49">
            <v>1</v>
          </cell>
          <cell r="P49">
            <v>2757</v>
          </cell>
          <cell r="Q49">
            <v>2757000</v>
          </cell>
          <cell r="R49">
            <v>3555</v>
          </cell>
          <cell r="S49">
            <v>3555000</v>
          </cell>
          <cell r="T49">
            <v>-798</v>
          </cell>
          <cell r="U49">
            <v>-798000</v>
          </cell>
          <cell r="V49">
            <v>256</v>
          </cell>
          <cell r="W49">
            <v>92.854552049328973</v>
          </cell>
          <cell r="X49">
            <v>6</v>
          </cell>
          <cell r="Y49">
            <v>2.1762785636561479</v>
          </cell>
          <cell r="Z49">
            <v>3</v>
          </cell>
          <cell r="AA49">
            <v>1.088139281828074</v>
          </cell>
          <cell r="AB49">
            <v>12</v>
          </cell>
          <cell r="AC49">
            <v>4.3368268883267076</v>
          </cell>
          <cell r="AD49">
            <v>10</v>
          </cell>
          <cell r="AE49">
            <v>3.6140224069389228</v>
          </cell>
          <cell r="AF49">
            <v>2</v>
          </cell>
          <cell r="AG49">
            <v>0.7254261878853826</v>
          </cell>
          <cell r="AH49">
            <v>64</v>
          </cell>
          <cell r="AI49">
            <v>22.686990428925913</v>
          </cell>
          <cell r="AJ49">
            <v>44</v>
          </cell>
          <cell r="AK49">
            <v>15.597305919886566</v>
          </cell>
          <cell r="AL49">
            <v>20</v>
          </cell>
          <cell r="AM49">
            <v>7.0896845090393477</v>
          </cell>
          <cell r="AN49">
            <v>0</v>
          </cell>
          <cell r="AO49">
            <v>0</v>
          </cell>
          <cell r="AP49">
            <v>0</v>
          </cell>
          <cell r="AQ49">
            <v>0</v>
          </cell>
        </row>
        <row r="50">
          <cell r="A50" t="str">
            <v>釧路保健所　</v>
          </cell>
          <cell r="B50">
            <v>1667</v>
          </cell>
          <cell r="C50">
            <v>154</v>
          </cell>
          <cell r="D50">
            <v>2803</v>
          </cell>
          <cell r="E50">
            <v>1</v>
          </cell>
          <cell r="F50" t="str">
            <v>-</v>
          </cell>
          <cell r="G50">
            <v>24</v>
          </cell>
          <cell r="H50">
            <v>11</v>
          </cell>
          <cell r="I50">
            <v>2</v>
          </cell>
          <cell r="J50">
            <v>2</v>
          </cell>
          <cell r="K50" t="str">
            <v>-</v>
          </cell>
          <cell r="L50" t="str">
            <v>　　　　...</v>
          </cell>
          <cell r="M50" t="str">
            <v>　　　　...</v>
          </cell>
          <cell r="N50" t="e">
            <v>#N/A</v>
          </cell>
          <cell r="O50">
            <v>1</v>
          </cell>
          <cell r="P50">
            <v>1667</v>
          </cell>
          <cell r="Q50">
            <v>1667000</v>
          </cell>
          <cell r="R50">
            <v>2803</v>
          </cell>
          <cell r="S50">
            <v>2803000</v>
          </cell>
          <cell r="T50">
            <v>-1136</v>
          </cell>
          <cell r="U50">
            <v>-1136000</v>
          </cell>
          <cell r="V50">
            <v>154</v>
          </cell>
          <cell r="W50">
            <v>92.381523695260952</v>
          </cell>
          <cell r="X50">
            <v>1</v>
          </cell>
          <cell r="Y50">
            <v>0.59988002399520091</v>
          </cell>
          <cell r="Z50">
            <v>0</v>
          </cell>
          <cell r="AA50">
            <v>0</v>
          </cell>
          <cell r="AB50">
            <v>2</v>
          </cell>
          <cell r="AC50">
            <v>1.1983223487118035</v>
          </cell>
          <cell r="AD50">
            <v>2</v>
          </cell>
          <cell r="AE50">
            <v>1.1983223487118035</v>
          </cell>
          <cell r="AF50">
            <v>0</v>
          </cell>
          <cell r="AG50">
            <v>0</v>
          </cell>
          <cell r="AH50">
            <v>35</v>
          </cell>
          <cell r="AI50">
            <v>20.564042303172737</v>
          </cell>
          <cell r="AJ50">
            <v>24</v>
          </cell>
          <cell r="AK50">
            <v>14.10105757931845</v>
          </cell>
          <cell r="AL50">
            <v>11</v>
          </cell>
          <cell r="AM50">
            <v>6.462984723854289</v>
          </cell>
          <cell r="AN50">
            <v>0</v>
          </cell>
          <cell r="AO50">
            <v>0</v>
          </cell>
          <cell r="AP50">
            <v>0</v>
          </cell>
          <cell r="AQ50">
            <v>0</v>
          </cell>
        </row>
        <row r="51">
          <cell r="A51" t="str">
            <v>根室保健所　</v>
          </cell>
          <cell r="B51">
            <v>194</v>
          </cell>
          <cell r="C51">
            <v>26</v>
          </cell>
          <cell r="D51">
            <v>342</v>
          </cell>
          <cell r="E51" t="str">
            <v>-</v>
          </cell>
          <cell r="F51" t="str">
            <v>-</v>
          </cell>
          <cell r="G51">
            <v>6</v>
          </cell>
          <cell r="H51">
            <v>2</v>
          </cell>
          <cell r="I51">
            <v>1</v>
          </cell>
          <cell r="J51">
            <v>1</v>
          </cell>
          <cell r="K51" t="str">
            <v>-</v>
          </cell>
          <cell r="L51" t="str">
            <v>　　　　...</v>
          </cell>
          <cell r="M51" t="str">
            <v>　　　　...</v>
          </cell>
          <cell r="N51" t="e">
            <v>#N/A</v>
          </cell>
          <cell r="O51">
            <v>1</v>
          </cell>
          <cell r="P51">
            <v>194</v>
          </cell>
          <cell r="Q51">
            <v>194000</v>
          </cell>
          <cell r="R51">
            <v>342</v>
          </cell>
          <cell r="S51">
            <v>342000</v>
          </cell>
          <cell r="T51">
            <v>-148</v>
          </cell>
          <cell r="U51">
            <v>-148000</v>
          </cell>
          <cell r="V51">
            <v>26</v>
          </cell>
          <cell r="W51">
            <v>134.02061855670104</v>
          </cell>
          <cell r="X51">
            <v>0</v>
          </cell>
          <cell r="Y51">
            <v>0</v>
          </cell>
          <cell r="Z51">
            <v>0</v>
          </cell>
          <cell r="AA51">
            <v>0</v>
          </cell>
          <cell r="AB51">
            <v>1</v>
          </cell>
          <cell r="AC51">
            <v>5.1282051282051286</v>
          </cell>
          <cell r="AD51">
            <v>1</v>
          </cell>
          <cell r="AE51">
            <v>5.1282051282051286</v>
          </cell>
          <cell r="AF51">
            <v>0</v>
          </cell>
          <cell r="AG51">
            <v>0</v>
          </cell>
          <cell r="AH51">
            <v>8</v>
          </cell>
          <cell r="AI51">
            <v>39.603960396039604</v>
          </cell>
          <cell r="AJ51">
            <v>6</v>
          </cell>
          <cell r="AK51">
            <v>29.702970297029701</v>
          </cell>
          <cell r="AL51">
            <v>2</v>
          </cell>
          <cell r="AM51">
            <v>9.9009900990099009</v>
          </cell>
          <cell r="AN51">
            <v>0</v>
          </cell>
          <cell r="AO51">
            <v>0</v>
          </cell>
          <cell r="AP51">
            <v>0</v>
          </cell>
          <cell r="AQ51">
            <v>0</v>
          </cell>
        </row>
        <row r="52">
          <cell r="A52" t="str">
            <v>中標津保健所　</v>
          </cell>
          <cell r="B52">
            <v>533</v>
          </cell>
          <cell r="C52">
            <v>49</v>
          </cell>
          <cell r="D52">
            <v>488</v>
          </cell>
          <cell r="E52">
            <v>2</v>
          </cell>
          <cell r="F52">
            <v>1</v>
          </cell>
          <cell r="G52">
            <v>5</v>
          </cell>
          <cell r="H52">
            <v>5</v>
          </cell>
          <cell r="I52">
            <v>3</v>
          </cell>
          <cell r="J52">
            <v>3</v>
          </cell>
          <cell r="K52" t="str">
            <v>-</v>
          </cell>
          <cell r="L52" t="str">
            <v>　　　　...</v>
          </cell>
          <cell r="M52" t="str">
            <v>　　　　...</v>
          </cell>
          <cell r="N52" t="e">
            <v>#N/A</v>
          </cell>
          <cell r="O52">
            <v>1</v>
          </cell>
          <cell r="P52">
            <v>533</v>
          </cell>
          <cell r="Q52">
            <v>533000</v>
          </cell>
          <cell r="R52">
            <v>488</v>
          </cell>
          <cell r="S52">
            <v>488000</v>
          </cell>
          <cell r="T52">
            <v>45</v>
          </cell>
          <cell r="U52">
            <v>45000</v>
          </cell>
          <cell r="V52">
            <v>49</v>
          </cell>
          <cell r="W52">
            <v>91.932457786116316</v>
          </cell>
          <cell r="X52">
            <v>2</v>
          </cell>
          <cell r="Y52">
            <v>3.75234521575985</v>
          </cell>
          <cell r="Z52">
            <v>1</v>
          </cell>
          <cell r="AA52">
            <v>1.876172607879925</v>
          </cell>
          <cell r="AB52">
            <v>3</v>
          </cell>
          <cell r="AC52">
            <v>5.5970149253731343</v>
          </cell>
          <cell r="AD52">
            <v>3</v>
          </cell>
          <cell r="AE52">
            <v>5.5970149253731343</v>
          </cell>
          <cell r="AF52">
            <v>0</v>
          </cell>
          <cell r="AG52">
            <v>0</v>
          </cell>
          <cell r="AH52">
            <v>10</v>
          </cell>
          <cell r="AI52">
            <v>18.41620626151013</v>
          </cell>
          <cell r="AJ52">
            <v>5</v>
          </cell>
          <cell r="AK52">
            <v>9.2081031307550649</v>
          </cell>
          <cell r="AL52">
            <v>5</v>
          </cell>
          <cell r="AM52">
            <v>9.2081031307550649</v>
          </cell>
          <cell r="AN52">
            <v>0</v>
          </cell>
          <cell r="AO52">
            <v>0</v>
          </cell>
          <cell r="AP52">
            <v>0</v>
          </cell>
          <cell r="AQ52">
            <v>0</v>
          </cell>
        </row>
        <row r="53">
          <cell r="A53" t="str">
            <v>網走保健所　</v>
          </cell>
          <cell r="B53">
            <v>525</v>
          </cell>
          <cell r="C53">
            <v>53</v>
          </cell>
          <cell r="D53">
            <v>787</v>
          </cell>
          <cell r="E53" t="str">
            <v>-</v>
          </cell>
          <cell r="F53" t="str">
            <v>-</v>
          </cell>
          <cell r="G53">
            <v>10</v>
          </cell>
          <cell r="H53">
            <v>3</v>
          </cell>
          <cell r="I53">
            <v>1</v>
          </cell>
          <cell r="J53">
            <v>1</v>
          </cell>
          <cell r="K53" t="str">
            <v>-</v>
          </cell>
          <cell r="L53" t="str">
            <v>　　　　...</v>
          </cell>
          <cell r="M53" t="str">
            <v>　　　　...</v>
          </cell>
          <cell r="N53" t="e">
            <v>#N/A</v>
          </cell>
          <cell r="O53">
            <v>1</v>
          </cell>
          <cell r="P53">
            <v>525</v>
          </cell>
          <cell r="Q53">
            <v>525000</v>
          </cell>
          <cell r="R53">
            <v>787</v>
          </cell>
          <cell r="S53">
            <v>787000</v>
          </cell>
          <cell r="T53">
            <v>-262</v>
          </cell>
          <cell r="U53">
            <v>-262000</v>
          </cell>
          <cell r="V53">
            <v>53</v>
          </cell>
          <cell r="W53">
            <v>100.95238095238095</v>
          </cell>
          <cell r="X53">
            <v>0</v>
          </cell>
          <cell r="Y53">
            <v>0</v>
          </cell>
          <cell r="Z53">
            <v>0</v>
          </cell>
          <cell r="AA53">
            <v>0</v>
          </cell>
          <cell r="AB53">
            <v>1</v>
          </cell>
          <cell r="AC53">
            <v>1.9011406844106464</v>
          </cell>
          <cell r="AD53">
            <v>1</v>
          </cell>
          <cell r="AE53">
            <v>1.9011406844106464</v>
          </cell>
          <cell r="AF53">
            <v>0</v>
          </cell>
          <cell r="AG53">
            <v>0</v>
          </cell>
          <cell r="AH53">
            <v>13</v>
          </cell>
          <cell r="AI53">
            <v>24.163568773234203</v>
          </cell>
          <cell r="AJ53">
            <v>10</v>
          </cell>
          <cell r="AK53">
            <v>18.587360594795541</v>
          </cell>
          <cell r="AL53">
            <v>3</v>
          </cell>
          <cell r="AM53">
            <v>5.5762081784386615</v>
          </cell>
          <cell r="AN53">
            <v>0</v>
          </cell>
          <cell r="AO53">
            <v>0</v>
          </cell>
          <cell r="AP53">
            <v>0</v>
          </cell>
          <cell r="AQ53">
            <v>0</v>
          </cell>
        </row>
        <row r="54">
          <cell r="A54" t="str">
            <v>北見保健所　</v>
          </cell>
          <cell r="B54">
            <v>1180</v>
          </cell>
          <cell r="C54">
            <v>138</v>
          </cell>
          <cell r="D54">
            <v>1860</v>
          </cell>
          <cell r="E54">
            <v>3</v>
          </cell>
          <cell r="F54">
            <v>3</v>
          </cell>
          <cell r="G54">
            <v>12</v>
          </cell>
          <cell r="H54">
            <v>35</v>
          </cell>
          <cell r="I54">
            <v>7</v>
          </cell>
          <cell r="J54">
            <v>4</v>
          </cell>
          <cell r="K54">
            <v>3</v>
          </cell>
          <cell r="L54" t="str">
            <v>　　　　...</v>
          </cell>
          <cell r="M54" t="str">
            <v>　　　　...</v>
          </cell>
          <cell r="N54" t="e">
            <v>#N/A</v>
          </cell>
          <cell r="O54">
            <v>1</v>
          </cell>
          <cell r="P54">
            <v>1180</v>
          </cell>
          <cell r="Q54">
            <v>1180000</v>
          </cell>
          <cell r="R54">
            <v>1860</v>
          </cell>
          <cell r="S54">
            <v>1860000</v>
          </cell>
          <cell r="T54">
            <v>-680</v>
          </cell>
          <cell r="U54">
            <v>-680000</v>
          </cell>
          <cell r="V54">
            <v>138</v>
          </cell>
          <cell r="W54">
            <v>116.94915254237289</v>
          </cell>
          <cell r="X54">
            <v>3</v>
          </cell>
          <cell r="Y54">
            <v>2.5423728813559321</v>
          </cell>
          <cell r="Z54">
            <v>3</v>
          </cell>
          <cell r="AA54">
            <v>2.5423728813559321</v>
          </cell>
          <cell r="AB54">
            <v>7</v>
          </cell>
          <cell r="AC54">
            <v>5.9121621621621623</v>
          </cell>
          <cell r="AD54">
            <v>4</v>
          </cell>
          <cell r="AE54">
            <v>3.3783783783783785</v>
          </cell>
          <cell r="AF54">
            <v>3</v>
          </cell>
          <cell r="AG54">
            <v>2.5423728813559321</v>
          </cell>
          <cell r="AH54">
            <v>47</v>
          </cell>
          <cell r="AI54">
            <v>38.304808475957621</v>
          </cell>
          <cell r="AJ54">
            <v>12</v>
          </cell>
          <cell r="AK54">
            <v>9.7799511002444994</v>
          </cell>
          <cell r="AL54">
            <v>35</v>
          </cell>
          <cell r="AM54">
            <v>28.524857375713122</v>
          </cell>
          <cell r="AN54">
            <v>0</v>
          </cell>
          <cell r="AO54">
            <v>0</v>
          </cell>
          <cell r="AP54">
            <v>0</v>
          </cell>
          <cell r="AQ54">
            <v>0</v>
          </cell>
        </row>
        <row r="55">
          <cell r="A55" t="str">
            <v>紋別保健所　</v>
          </cell>
          <cell r="B55">
            <v>497</v>
          </cell>
          <cell r="C55">
            <v>60</v>
          </cell>
          <cell r="D55">
            <v>975</v>
          </cell>
          <cell r="E55" t="str">
            <v>-</v>
          </cell>
          <cell r="F55" t="str">
            <v>-</v>
          </cell>
          <cell r="G55">
            <v>3</v>
          </cell>
          <cell r="H55">
            <v>6</v>
          </cell>
          <cell r="I55" t="str">
            <v>-</v>
          </cell>
          <cell r="J55" t="str">
            <v>-</v>
          </cell>
          <cell r="K55" t="str">
            <v>-</v>
          </cell>
          <cell r="L55" t="str">
            <v>　　　　...</v>
          </cell>
          <cell r="M55" t="str">
            <v>　　　　...</v>
          </cell>
          <cell r="N55" t="e">
            <v>#N/A</v>
          </cell>
          <cell r="O55">
            <v>1</v>
          </cell>
          <cell r="P55">
            <v>497</v>
          </cell>
          <cell r="Q55">
            <v>497000</v>
          </cell>
          <cell r="R55">
            <v>975</v>
          </cell>
          <cell r="S55">
            <v>975000</v>
          </cell>
          <cell r="T55">
            <v>-478</v>
          </cell>
          <cell r="U55">
            <v>-478000</v>
          </cell>
          <cell r="V55">
            <v>60</v>
          </cell>
          <cell r="W55">
            <v>120.72434607645876</v>
          </cell>
          <cell r="X55">
            <v>0</v>
          </cell>
          <cell r="Y55">
            <v>0</v>
          </cell>
          <cell r="Z55">
            <v>0</v>
          </cell>
          <cell r="AA55">
            <v>0</v>
          </cell>
          <cell r="AB55">
            <v>0</v>
          </cell>
          <cell r="AC55">
            <v>0</v>
          </cell>
          <cell r="AD55">
            <v>0</v>
          </cell>
          <cell r="AE55">
            <v>0</v>
          </cell>
          <cell r="AF55">
            <v>0</v>
          </cell>
          <cell r="AG55">
            <v>0</v>
          </cell>
          <cell r="AH55">
            <v>9</v>
          </cell>
          <cell r="AI55">
            <v>17.786561264822137</v>
          </cell>
          <cell r="AJ55">
            <v>3</v>
          </cell>
          <cell r="AK55">
            <v>5.928853754940711</v>
          </cell>
          <cell r="AL55">
            <v>6</v>
          </cell>
          <cell r="AM55">
            <v>11.857707509881422</v>
          </cell>
          <cell r="AN55">
            <v>0</v>
          </cell>
          <cell r="AO55">
            <v>0</v>
          </cell>
          <cell r="AP55">
            <v>0</v>
          </cell>
          <cell r="AQ55">
            <v>0</v>
          </cell>
        </row>
        <row r="56">
          <cell r="A56" t="str">
            <v>稚内保健所　</v>
          </cell>
          <cell r="B56">
            <v>514</v>
          </cell>
          <cell r="C56">
            <v>47</v>
          </cell>
          <cell r="D56">
            <v>930</v>
          </cell>
          <cell r="E56">
            <v>1</v>
          </cell>
          <cell r="F56">
            <v>1</v>
          </cell>
          <cell r="G56">
            <v>4</v>
          </cell>
          <cell r="H56">
            <v>7</v>
          </cell>
          <cell r="I56">
            <v>1</v>
          </cell>
          <cell r="J56">
            <v>1</v>
          </cell>
          <cell r="K56" t="str">
            <v>-</v>
          </cell>
          <cell r="L56" t="str">
            <v>　　　　...</v>
          </cell>
          <cell r="M56" t="str">
            <v>　　　　...</v>
          </cell>
          <cell r="N56" t="e">
            <v>#N/A</v>
          </cell>
          <cell r="O56">
            <v>1</v>
          </cell>
          <cell r="P56">
            <v>514</v>
          </cell>
          <cell r="Q56">
            <v>514000</v>
          </cell>
          <cell r="R56">
            <v>930</v>
          </cell>
          <cell r="S56">
            <v>930000</v>
          </cell>
          <cell r="T56">
            <v>-416</v>
          </cell>
          <cell r="U56">
            <v>-416000</v>
          </cell>
          <cell r="V56">
            <v>47</v>
          </cell>
          <cell r="W56">
            <v>91.439688715953295</v>
          </cell>
          <cell r="X56">
            <v>1</v>
          </cell>
          <cell r="Y56">
            <v>1.9455252918287937</v>
          </cell>
          <cell r="Z56">
            <v>1</v>
          </cell>
          <cell r="AA56">
            <v>1.9455252918287937</v>
          </cell>
          <cell r="AB56">
            <v>1</v>
          </cell>
          <cell r="AC56">
            <v>1.941747572815534</v>
          </cell>
          <cell r="AD56">
            <v>1</v>
          </cell>
          <cell r="AE56">
            <v>1.941747572815534</v>
          </cell>
          <cell r="AF56">
            <v>0</v>
          </cell>
          <cell r="AG56">
            <v>0</v>
          </cell>
          <cell r="AH56">
            <v>11</v>
          </cell>
          <cell r="AI56">
            <v>20.952380952380953</v>
          </cell>
          <cell r="AJ56">
            <v>4</v>
          </cell>
          <cell r="AK56">
            <v>7.6190476190476186</v>
          </cell>
          <cell r="AL56">
            <v>7</v>
          </cell>
          <cell r="AM56">
            <v>13.333333333333334</v>
          </cell>
          <cell r="AN56">
            <v>0</v>
          </cell>
          <cell r="AO56">
            <v>0</v>
          </cell>
          <cell r="AP56">
            <v>0</v>
          </cell>
          <cell r="AQ56">
            <v>0</v>
          </cell>
        </row>
        <row r="57">
          <cell r="A57" t="str">
            <v>留萌保健所　</v>
          </cell>
          <cell r="B57">
            <v>343</v>
          </cell>
          <cell r="C57">
            <v>38</v>
          </cell>
          <cell r="D57">
            <v>680</v>
          </cell>
          <cell r="E57" t="str">
            <v>-</v>
          </cell>
          <cell r="F57" t="str">
            <v>-</v>
          </cell>
          <cell r="G57" t="str">
            <v>-</v>
          </cell>
          <cell r="H57">
            <v>5</v>
          </cell>
          <cell r="I57" t="str">
            <v>-</v>
          </cell>
          <cell r="J57" t="str">
            <v>-</v>
          </cell>
          <cell r="K57" t="str">
            <v>-</v>
          </cell>
          <cell r="L57" t="str">
            <v>　　　　...</v>
          </cell>
          <cell r="M57" t="str">
            <v>　　　　...</v>
          </cell>
          <cell r="N57" t="e">
            <v>#N/A</v>
          </cell>
          <cell r="O57">
            <v>1</v>
          </cell>
          <cell r="P57">
            <v>343</v>
          </cell>
          <cell r="Q57">
            <v>343000</v>
          </cell>
          <cell r="R57">
            <v>680</v>
          </cell>
          <cell r="S57">
            <v>680000</v>
          </cell>
          <cell r="T57">
            <v>-337</v>
          </cell>
          <cell r="U57">
            <v>-337000</v>
          </cell>
          <cell r="V57">
            <v>38</v>
          </cell>
          <cell r="W57">
            <v>110.78717201166181</v>
          </cell>
          <cell r="X57">
            <v>0</v>
          </cell>
          <cell r="Y57">
            <v>0</v>
          </cell>
          <cell r="Z57">
            <v>0</v>
          </cell>
          <cell r="AA57">
            <v>0</v>
          </cell>
          <cell r="AB57">
            <v>0</v>
          </cell>
          <cell r="AC57">
            <v>0</v>
          </cell>
          <cell r="AD57">
            <v>0</v>
          </cell>
          <cell r="AE57">
            <v>0</v>
          </cell>
          <cell r="AF57">
            <v>0</v>
          </cell>
          <cell r="AG57">
            <v>0</v>
          </cell>
          <cell r="AH57">
            <v>5</v>
          </cell>
          <cell r="AI57">
            <v>14.367816091954023</v>
          </cell>
          <cell r="AJ57">
            <v>0</v>
          </cell>
          <cell r="AK57">
            <v>0</v>
          </cell>
          <cell r="AL57">
            <v>5</v>
          </cell>
          <cell r="AM57">
            <v>14.367816091954023</v>
          </cell>
          <cell r="AN57">
            <v>0</v>
          </cell>
          <cell r="AO57">
            <v>0</v>
          </cell>
          <cell r="AP57">
            <v>0</v>
          </cell>
          <cell r="AQ57">
            <v>0</v>
          </cell>
        </row>
        <row r="58">
          <cell r="A58" t="str">
            <v>上川保健所　</v>
          </cell>
          <cell r="B58">
            <v>288</v>
          </cell>
          <cell r="C58">
            <v>34</v>
          </cell>
          <cell r="D58">
            <v>715</v>
          </cell>
          <cell r="E58" t="str">
            <v>-</v>
          </cell>
          <cell r="F58" t="str">
            <v>-</v>
          </cell>
          <cell r="G58">
            <v>5</v>
          </cell>
          <cell r="H58">
            <v>8</v>
          </cell>
          <cell r="I58">
            <v>1</v>
          </cell>
          <cell r="J58">
            <v>1</v>
          </cell>
          <cell r="K58" t="str">
            <v>-</v>
          </cell>
          <cell r="L58" t="str">
            <v>　　　　...</v>
          </cell>
          <cell r="M58" t="str">
            <v>　　　　...</v>
          </cell>
          <cell r="N58" t="e">
            <v>#N/A</v>
          </cell>
          <cell r="O58">
            <v>1</v>
          </cell>
          <cell r="P58">
            <v>288</v>
          </cell>
          <cell r="Q58">
            <v>288000</v>
          </cell>
          <cell r="R58">
            <v>715</v>
          </cell>
          <cell r="S58">
            <v>715000</v>
          </cell>
          <cell r="T58">
            <v>-427</v>
          </cell>
          <cell r="U58">
            <v>-427000</v>
          </cell>
          <cell r="V58">
            <v>34</v>
          </cell>
          <cell r="W58">
            <v>118.05555555555556</v>
          </cell>
          <cell r="X58">
            <v>0</v>
          </cell>
          <cell r="Y58">
            <v>0</v>
          </cell>
          <cell r="Z58">
            <v>0</v>
          </cell>
          <cell r="AA58">
            <v>0</v>
          </cell>
          <cell r="AB58">
            <v>1</v>
          </cell>
          <cell r="AC58">
            <v>3.4602076124567476</v>
          </cell>
          <cell r="AD58">
            <v>1</v>
          </cell>
          <cell r="AE58">
            <v>3.4602076124567476</v>
          </cell>
          <cell r="AF58">
            <v>0</v>
          </cell>
          <cell r="AG58">
            <v>0</v>
          </cell>
          <cell r="AH58">
            <v>13</v>
          </cell>
          <cell r="AI58">
            <v>43.189368770764119</v>
          </cell>
          <cell r="AJ58">
            <v>5</v>
          </cell>
          <cell r="AK58">
            <v>16.611295681063122</v>
          </cell>
          <cell r="AL58">
            <v>8</v>
          </cell>
          <cell r="AM58">
            <v>26.578073089700997</v>
          </cell>
          <cell r="AN58">
            <v>0</v>
          </cell>
          <cell r="AO58">
            <v>0</v>
          </cell>
          <cell r="AP58">
            <v>0</v>
          </cell>
          <cell r="AQ58">
            <v>0</v>
          </cell>
        </row>
        <row r="59">
          <cell r="A59" t="str">
            <v>札幌市中央区</v>
          </cell>
          <cell r="B59">
            <v>1750</v>
          </cell>
          <cell r="C59">
            <v>148</v>
          </cell>
          <cell r="D59">
            <v>1844</v>
          </cell>
          <cell r="E59">
            <v>3</v>
          </cell>
          <cell r="F59" t="str">
            <v>-</v>
          </cell>
          <cell r="G59">
            <v>25</v>
          </cell>
          <cell r="H59">
            <v>49</v>
          </cell>
          <cell r="I59">
            <v>7</v>
          </cell>
          <cell r="J59">
            <v>7</v>
          </cell>
          <cell r="K59" t="str">
            <v>-</v>
          </cell>
          <cell r="L59">
            <v>1716</v>
          </cell>
          <cell r="M59">
            <v>563</v>
          </cell>
          <cell r="N59">
            <v>222700</v>
          </cell>
          <cell r="O59">
            <v>222700</v>
          </cell>
          <cell r="P59">
            <v>1750</v>
          </cell>
          <cell r="Q59">
            <v>7.8581050740907044</v>
          </cell>
          <cell r="R59">
            <v>1844</v>
          </cell>
          <cell r="S59">
            <v>8.2801975752132915</v>
          </cell>
          <cell r="T59">
            <v>-94</v>
          </cell>
          <cell r="U59">
            <v>-0.42209250112258645</v>
          </cell>
          <cell r="V59">
            <v>148</v>
          </cell>
          <cell r="W59">
            <v>84.571428571428569</v>
          </cell>
          <cell r="X59">
            <v>3</v>
          </cell>
          <cell r="Y59">
            <v>1.7142857142857142</v>
          </cell>
          <cell r="Z59">
            <v>0</v>
          </cell>
          <cell r="AA59">
            <v>0</v>
          </cell>
          <cell r="AB59">
            <v>7</v>
          </cell>
          <cell r="AC59">
            <v>3.9840637450199203</v>
          </cell>
          <cell r="AD59">
            <v>7</v>
          </cell>
          <cell r="AE59">
            <v>3.9840637450199203</v>
          </cell>
          <cell r="AF59">
            <v>0</v>
          </cell>
          <cell r="AG59">
            <v>0</v>
          </cell>
          <cell r="AH59">
            <v>74</v>
          </cell>
          <cell r="AI59">
            <v>40.570175438596493</v>
          </cell>
          <cell r="AJ59">
            <v>25</v>
          </cell>
          <cell r="AK59">
            <v>13.706140350877192</v>
          </cell>
          <cell r="AL59">
            <v>49</v>
          </cell>
          <cell r="AM59">
            <v>26.864035087719298</v>
          </cell>
          <cell r="AN59">
            <v>1716</v>
          </cell>
          <cell r="AO59">
            <v>7.7054333183655137</v>
          </cell>
          <cell r="AP59">
            <v>563</v>
          </cell>
          <cell r="AQ59">
            <v>2.5280646609788953</v>
          </cell>
        </row>
        <row r="60">
          <cell r="A60" t="str">
            <v>札幌市北区</v>
          </cell>
          <cell r="B60">
            <v>1933</v>
          </cell>
          <cell r="C60">
            <v>161</v>
          </cell>
          <cell r="D60">
            <v>2279</v>
          </cell>
          <cell r="E60">
            <v>4</v>
          </cell>
          <cell r="F60">
            <v>3</v>
          </cell>
          <cell r="G60">
            <v>35</v>
          </cell>
          <cell r="H60">
            <v>31</v>
          </cell>
          <cell r="I60">
            <v>15</v>
          </cell>
          <cell r="J60">
            <v>13</v>
          </cell>
          <cell r="K60">
            <v>2</v>
          </cell>
          <cell r="L60">
            <v>1345</v>
          </cell>
          <cell r="M60">
            <v>647</v>
          </cell>
          <cell r="N60">
            <v>278200</v>
          </cell>
          <cell r="O60">
            <v>278200</v>
          </cell>
          <cell r="P60">
            <v>1933</v>
          </cell>
          <cell r="Q60">
            <v>6.9482386772106395</v>
          </cell>
          <cell r="R60">
            <v>2279</v>
          </cell>
          <cell r="S60">
            <v>8.1919482386772113</v>
          </cell>
          <cell r="T60">
            <v>-346</v>
          </cell>
          <cell r="U60">
            <v>-1.243709561466571</v>
          </cell>
          <cell r="V60">
            <v>161</v>
          </cell>
          <cell r="W60">
            <v>83.290222452146935</v>
          </cell>
          <cell r="X60">
            <v>4</v>
          </cell>
          <cell r="Y60">
            <v>2.0693222969477496</v>
          </cell>
          <cell r="Z60">
            <v>3</v>
          </cell>
          <cell r="AA60">
            <v>1.5519917227108122</v>
          </cell>
          <cell r="AB60">
            <v>15</v>
          </cell>
          <cell r="AC60">
            <v>7.7081192189105865</v>
          </cell>
          <cell r="AD60">
            <v>13</v>
          </cell>
          <cell r="AE60">
            <v>6.6803699897225073</v>
          </cell>
          <cell r="AF60">
            <v>2</v>
          </cell>
          <cell r="AG60">
            <v>1.0346611484738748</v>
          </cell>
          <cell r="AH60">
            <v>66</v>
          </cell>
          <cell r="AI60">
            <v>33.016508254127068</v>
          </cell>
          <cell r="AJ60">
            <v>35</v>
          </cell>
          <cell r="AK60">
            <v>17.508754377188595</v>
          </cell>
          <cell r="AL60">
            <v>31</v>
          </cell>
          <cell r="AM60">
            <v>15.50775387693847</v>
          </cell>
          <cell r="AN60">
            <v>1345</v>
          </cell>
          <cell r="AO60">
            <v>4.8346513299784331</v>
          </cell>
          <cell r="AP60">
            <v>647</v>
          </cell>
          <cell r="AQ60">
            <v>2.3256649892163908</v>
          </cell>
        </row>
        <row r="61">
          <cell r="A61" t="str">
            <v>札幌市東区</v>
          </cell>
          <cell r="B61">
            <v>2151</v>
          </cell>
          <cell r="C61">
            <v>210</v>
          </cell>
          <cell r="D61">
            <v>2089</v>
          </cell>
          <cell r="E61">
            <v>5</v>
          </cell>
          <cell r="F61">
            <v>3</v>
          </cell>
          <cell r="G61">
            <v>27</v>
          </cell>
          <cell r="H61">
            <v>33</v>
          </cell>
          <cell r="I61">
            <v>12</v>
          </cell>
          <cell r="J61">
            <v>9</v>
          </cell>
          <cell r="K61">
            <v>3</v>
          </cell>
          <cell r="L61">
            <v>1590</v>
          </cell>
          <cell r="M61">
            <v>707</v>
          </cell>
          <cell r="N61">
            <v>255600</v>
          </cell>
          <cell r="O61">
            <v>255600</v>
          </cell>
          <cell r="P61">
            <v>2151</v>
          </cell>
          <cell r="Q61">
            <v>8.4154929577464799</v>
          </cell>
          <cell r="R61">
            <v>2089</v>
          </cell>
          <cell r="S61">
            <v>8.1729264475743353</v>
          </cell>
          <cell r="T61">
            <v>62</v>
          </cell>
          <cell r="U61">
            <v>0.24256651017214398</v>
          </cell>
          <cell r="V61">
            <v>210</v>
          </cell>
          <cell r="W61">
            <v>97.629009762900978</v>
          </cell>
          <cell r="X61">
            <v>5</v>
          </cell>
          <cell r="Y61">
            <v>2.3245002324500232</v>
          </cell>
          <cell r="Z61">
            <v>3</v>
          </cell>
          <cell r="AA61">
            <v>1.3947001394700138</v>
          </cell>
          <cell r="AB61">
            <v>12</v>
          </cell>
          <cell r="AC61">
            <v>5.5555555555555554</v>
          </cell>
          <cell r="AD61">
            <v>9</v>
          </cell>
          <cell r="AE61">
            <v>4.166666666666667</v>
          </cell>
          <cell r="AF61">
            <v>3</v>
          </cell>
          <cell r="AG61">
            <v>1.3947001394700138</v>
          </cell>
          <cell r="AH61">
            <v>60</v>
          </cell>
          <cell r="AI61">
            <v>27.137042062415198</v>
          </cell>
          <cell r="AJ61">
            <v>27</v>
          </cell>
          <cell r="AK61">
            <v>12.211668928086839</v>
          </cell>
          <cell r="AL61">
            <v>33</v>
          </cell>
          <cell r="AM61">
            <v>14.925373134328359</v>
          </cell>
          <cell r="AN61">
            <v>1590</v>
          </cell>
          <cell r="AO61">
            <v>6.220657276995305</v>
          </cell>
          <cell r="AP61">
            <v>707</v>
          </cell>
          <cell r="AQ61">
            <v>2.7660406885758997</v>
          </cell>
        </row>
        <row r="62">
          <cell r="A62" t="str">
            <v>札幌市白石区</v>
          </cell>
          <cell r="B62">
            <v>1921</v>
          </cell>
          <cell r="C62">
            <v>183</v>
          </cell>
          <cell r="D62">
            <v>1735</v>
          </cell>
          <cell r="E62">
            <v>6</v>
          </cell>
          <cell r="F62">
            <v>1</v>
          </cell>
          <cell r="G62">
            <v>20</v>
          </cell>
          <cell r="H62">
            <v>37</v>
          </cell>
          <cell r="I62">
            <v>8</v>
          </cell>
          <cell r="J62">
            <v>7</v>
          </cell>
          <cell r="K62">
            <v>1</v>
          </cell>
          <cell r="L62">
            <v>1620</v>
          </cell>
          <cell r="M62">
            <v>562</v>
          </cell>
          <cell r="N62">
            <v>203800</v>
          </cell>
          <cell r="O62">
            <v>203800</v>
          </cell>
          <cell r="P62">
            <v>1921</v>
          </cell>
          <cell r="Q62">
            <v>9.4259077526987234</v>
          </cell>
          <cell r="R62">
            <v>1735</v>
          </cell>
          <cell r="S62">
            <v>8.5132482826300304</v>
          </cell>
          <cell r="T62">
            <v>186</v>
          </cell>
          <cell r="U62">
            <v>0.91265947006869486</v>
          </cell>
          <cell r="V62">
            <v>183</v>
          </cell>
          <cell r="W62">
            <v>95.262883914627793</v>
          </cell>
          <cell r="X62">
            <v>6</v>
          </cell>
          <cell r="Y62">
            <v>3.1233732431025505</v>
          </cell>
          <cell r="Z62">
            <v>1</v>
          </cell>
          <cell r="AA62">
            <v>0.52056220718375845</v>
          </cell>
          <cell r="AB62">
            <v>8</v>
          </cell>
          <cell r="AC62">
            <v>4.1493775933609962</v>
          </cell>
          <cell r="AD62">
            <v>7</v>
          </cell>
          <cell r="AE62">
            <v>3.6307053941908713</v>
          </cell>
          <cell r="AF62">
            <v>1</v>
          </cell>
          <cell r="AG62">
            <v>0.52056220718375845</v>
          </cell>
          <cell r="AH62">
            <v>57</v>
          </cell>
          <cell r="AI62">
            <v>28.816986855409503</v>
          </cell>
          <cell r="AJ62">
            <v>20</v>
          </cell>
          <cell r="AK62">
            <v>10.111223458038422</v>
          </cell>
          <cell r="AL62">
            <v>37</v>
          </cell>
          <cell r="AM62">
            <v>18.705763397371079</v>
          </cell>
          <cell r="AN62">
            <v>1620</v>
          </cell>
          <cell r="AO62">
            <v>7.9489695780176648</v>
          </cell>
          <cell r="AP62">
            <v>562</v>
          </cell>
          <cell r="AQ62">
            <v>2.7576054955839058</v>
          </cell>
        </row>
        <row r="63">
          <cell r="A63" t="str">
            <v>札幌市豊平区</v>
          </cell>
          <cell r="B63">
            <v>1836</v>
          </cell>
          <cell r="C63">
            <v>172</v>
          </cell>
          <cell r="D63">
            <v>1782</v>
          </cell>
          <cell r="E63">
            <v>7</v>
          </cell>
          <cell r="F63">
            <v>2</v>
          </cell>
          <cell r="G63">
            <v>19</v>
          </cell>
          <cell r="H63">
            <v>28</v>
          </cell>
          <cell r="I63">
            <v>8</v>
          </cell>
          <cell r="J63">
            <v>7</v>
          </cell>
          <cell r="K63">
            <v>1</v>
          </cell>
          <cell r="L63">
            <v>1493</v>
          </cell>
          <cell r="M63">
            <v>498</v>
          </cell>
          <cell r="N63">
            <v>213100</v>
          </cell>
          <cell r="O63">
            <v>213100</v>
          </cell>
          <cell r="P63">
            <v>1836</v>
          </cell>
          <cell r="Q63">
            <v>8.6156733927733455</v>
          </cell>
          <cell r="R63">
            <v>1782</v>
          </cell>
          <cell r="S63">
            <v>8.3622712341623657</v>
          </cell>
          <cell r="T63">
            <v>54</v>
          </cell>
          <cell r="U63">
            <v>0.25340215861098075</v>
          </cell>
          <cell r="V63">
            <v>172</v>
          </cell>
          <cell r="W63">
            <v>93.681917211328965</v>
          </cell>
          <cell r="X63">
            <v>7</v>
          </cell>
          <cell r="Y63">
            <v>3.812636165577342</v>
          </cell>
          <cell r="Z63">
            <v>2</v>
          </cell>
          <cell r="AA63">
            <v>1.0893246187363836</v>
          </cell>
          <cell r="AB63">
            <v>8</v>
          </cell>
          <cell r="AC63">
            <v>4.3407487791644055</v>
          </cell>
          <cell r="AD63">
            <v>7</v>
          </cell>
          <cell r="AE63">
            <v>3.7981551817688555</v>
          </cell>
          <cell r="AF63">
            <v>1</v>
          </cell>
          <cell r="AG63">
            <v>0.54466230936819182</v>
          </cell>
          <cell r="AH63">
            <v>47</v>
          </cell>
          <cell r="AI63">
            <v>24.960169941582581</v>
          </cell>
          <cell r="AJ63">
            <v>19</v>
          </cell>
          <cell r="AK63">
            <v>10.09028146574615</v>
          </cell>
          <cell r="AL63">
            <v>28</v>
          </cell>
          <cell r="AM63">
            <v>14.869888475836431</v>
          </cell>
          <cell r="AN63">
            <v>1493</v>
          </cell>
          <cell r="AO63">
            <v>7.0061004223369316</v>
          </cell>
          <cell r="AP63">
            <v>498</v>
          </cell>
          <cell r="AQ63">
            <v>2.336931018301267</v>
          </cell>
        </row>
        <row r="64">
          <cell r="A64" t="str">
            <v>札幌市南区</v>
          </cell>
          <cell r="B64">
            <v>822</v>
          </cell>
          <cell r="C64">
            <v>83</v>
          </cell>
          <cell r="D64">
            <v>1459</v>
          </cell>
          <cell r="E64">
            <v>2</v>
          </cell>
          <cell r="F64">
            <v>2</v>
          </cell>
          <cell r="G64">
            <v>8</v>
          </cell>
          <cell r="H64">
            <v>15</v>
          </cell>
          <cell r="I64">
            <v>4</v>
          </cell>
          <cell r="J64">
            <v>2</v>
          </cell>
          <cell r="K64">
            <v>2</v>
          </cell>
          <cell r="L64">
            <v>539</v>
          </cell>
          <cell r="M64">
            <v>269</v>
          </cell>
          <cell r="N64">
            <v>144600</v>
          </cell>
          <cell r="O64">
            <v>144600</v>
          </cell>
          <cell r="P64">
            <v>822</v>
          </cell>
          <cell r="Q64">
            <v>5.6846473029045645</v>
          </cell>
          <cell r="R64">
            <v>1459</v>
          </cell>
          <cell r="S64">
            <v>10.089903181189488</v>
          </cell>
          <cell r="T64">
            <v>-637</v>
          </cell>
          <cell r="U64">
            <v>-4.4052558782849243</v>
          </cell>
          <cell r="V64">
            <v>83</v>
          </cell>
          <cell r="W64">
            <v>100.97323600973236</v>
          </cell>
          <cell r="X64">
            <v>2</v>
          </cell>
          <cell r="Y64">
            <v>2.4330900243309004</v>
          </cell>
          <cell r="Z64">
            <v>2</v>
          </cell>
          <cell r="AA64">
            <v>2.4330900243309004</v>
          </cell>
          <cell r="AB64">
            <v>4</v>
          </cell>
          <cell r="AC64">
            <v>4.8543689320388346</v>
          </cell>
          <cell r="AD64">
            <v>2</v>
          </cell>
          <cell r="AE64">
            <v>2.4271844660194173</v>
          </cell>
          <cell r="AF64">
            <v>2</v>
          </cell>
          <cell r="AG64">
            <v>2.4330900243309004</v>
          </cell>
          <cell r="AH64">
            <v>23</v>
          </cell>
          <cell r="AI64">
            <v>27.218934911242602</v>
          </cell>
          <cell r="AJ64">
            <v>8</v>
          </cell>
          <cell r="AK64">
            <v>9.4674556213017755</v>
          </cell>
          <cell r="AL64">
            <v>15</v>
          </cell>
          <cell r="AM64">
            <v>17.751479289940828</v>
          </cell>
          <cell r="AN64">
            <v>539</v>
          </cell>
          <cell r="AO64">
            <v>3.727524204702628</v>
          </cell>
          <cell r="AP64">
            <v>269</v>
          </cell>
          <cell r="AQ64">
            <v>1.8603042876901796</v>
          </cell>
        </row>
        <row r="65">
          <cell r="A65" t="str">
            <v>札幌市西区</v>
          </cell>
          <cell r="B65">
            <v>1666</v>
          </cell>
          <cell r="C65">
            <v>151</v>
          </cell>
          <cell r="D65">
            <v>1770</v>
          </cell>
          <cell r="E65">
            <v>1</v>
          </cell>
          <cell r="F65" t="str">
            <v>-</v>
          </cell>
          <cell r="G65">
            <v>13</v>
          </cell>
          <cell r="H65">
            <v>26</v>
          </cell>
          <cell r="I65">
            <v>2</v>
          </cell>
          <cell r="J65">
            <v>2</v>
          </cell>
          <cell r="K65" t="str">
            <v>-</v>
          </cell>
          <cell r="L65">
            <v>1118</v>
          </cell>
          <cell r="M65">
            <v>486</v>
          </cell>
          <cell r="N65">
            <v>211400</v>
          </cell>
          <cell r="O65">
            <v>211400</v>
          </cell>
          <cell r="P65">
            <v>1666</v>
          </cell>
          <cell r="Q65">
            <v>7.8807947019867548</v>
          </cell>
          <cell r="R65">
            <v>1770</v>
          </cell>
          <cell r="S65">
            <v>8.3727530747398298</v>
          </cell>
          <cell r="T65">
            <v>-104</v>
          </cell>
          <cell r="U65">
            <v>-0.49195837275307475</v>
          </cell>
          <cell r="V65">
            <v>151</v>
          </cell>
          <cell r="W65">
            <v>90.636254501800721</v>
          </cell>
          <cell r="X65">
            <v>1</v>
          </cell>
          <cell r="Y65">
            <v>0.60024009603841533</v>
          </cell>
          <cell r="Z65">
            <v>0</v>
          </cell>
          <cell r="AA65">
            <v>0</v>
          </cell>
          <cell r="AB65">
            <v>2</v>
          </cell>
          <cell r="AC65">
            <v>1.199040767386091</v>
          </cell>
          <cell r="AD65">
            <v>2</v>
          </cell>
          <cell r="AE65">
            <v>1.199040767386091</v>
          </cell>
          <cell r="AF65">
            <v>0</v>
          </cell>
          <cell r="AG65">
            <v>0</v>
          </cell>
          <cell r="AH65">
            <v>39</v>
          </cell>
          <cell r="AI65">
            <v>22.873900293255129</v>
          </cell>
          <cell r="AJ65">
            <v>13</v>
          </cell>
          <cell r="AK65">
            <v>7.6246334310850443</v>
          </cell>
          <cell r="AL65">
            <v>26</v>
          </cell>
          <cell r="AM65">
            <v>15.249266862170089</v>
          </cell>
          <cell r="AN65">
            <v>1118</v>
          </cell>
          <cell r="AO65">
            <v>5.2885525070955532</v>
          </cell>
          <cell r="AP65">
            <v>486</v>
          </cell>
          <cell r="AQ65">
            <v>2.2989593188268689</v>
          </cell>
        </row>
        <row r="66">
          <cell r="A66" t="str">
            <v>札幌市厚別区</v>
          </cell>
          <cell r="B66">
            <v>727</v>
          </cell>
          <cell r="C66">
            <v>82</v>
          </cell>
          <cell r="D66">
            <v>1064</v>
          </cell>
          <cell r="E66">
            <v>3</v>
          </cell>
          <cell r="F66">
            <v>2</v>
          </cell>
          <cell r="G66">
            <v>11</v>
          </cell>
          <cell r="H66">
            <v>16</v>
          </cell>
          <cell r="I66">
            <v>5</v>
          </cell>
          <cell r="J66">
            <v>3</v>
          </cell>
          <cell r="K66">
            <v>2</v>
          </cell>
          <cell r="L66">
            <v>547</v>
          </cell>
          <cell r="M66">
            <v>265</v>
          </cell>
          <cell r="N66">
            <v>128400</v>
          </cell>
          <cell r="O66">
            <v>128400</v>
          </cell>
          <cell r="P66">
            <v>727</v>
          </cell>
          <cell r="Q66">
            <v>5.6619937694704046</v>
          </cell>
          <cell r="R66">
            <v>1064</v>
          </cell>
          <cell r="S66">
            <v>8.2866043613707152</v>
          </cell>
          <cell r="T66">
            <v>-337</v>
          </cell>
          <cell r="U66">
            <v>-2.6246105919003115</v>
          </cell>
          <cell r="V66">
            <v>82</v>
          </cell>
          <cell r="W66">
            <v>112.79229711141677</v>
          </cell>
          <cell r="X66">
            <v>3</v>
          </cell>
          <cell r="Y66">
            <v>4.1265474552957357</v>
          </cell>
          <cell r="Z66">
            <v>2</v>
          </cell>
          <cell r="AA66">
            <v>2.7510316368638241</v>
          </cell>
          <cell r="AB66">
            <v>5</v>
          </cell>
          <cell r="AC66">
            <v>6.8493150684931505</v>
          </cell>
          <cell r="AD66">
            <v>3</v>
          </cell>
          <cell r="AE66">
            <v>4.10958904109589</v>
          </cell>
          <cell r="AF66">
            <v>2</v>
          </cell>
          <cell r="AG66">
            <v>2.7510316368638241</v>
          </cell>
          <cell r="AH66">
            <v>27</v>
          </cell>
          <cell r="AI66">
            <v>35.809018567639257</v>
          </cell>
          <cell r="AJ66">
            <v>11</v>
          </cell>
          <cell r="AK66">
            <v>14.588859416445624</v>
          </cell>
          <cell r="AL66">
            <v>16</v>
          </cell>
          <cell r="AM66">
            <v>21.220159151193634</v>
          </cell>
          <cell r="AN66">
            <v>547</v>
          </cell>
          <cell r="AO66">
            <v>4.2601246105919008</v>
          </cell>
          <cell r="AP66">
            <v>265</v>
          </cell>
          <cell r="AQ66">
            <v>2.0638629283489096</v>
          </cell>
        </row>
        <row r="67">
          <cell r="A67" t="str">
            <v>札幌市手稲区</v>
          </cell>
          <cell r="B67">
            <v>927</v>
          </cell>
          <cell r="C67">
            <v>107</v>
          </cell>
          <cell r="D67">
            <v>1314</v>
          </cell>
          <cell r="E67">
            <v>2</v>
          </cell>
          <cell r="F67" t="str">
            <v>-</v>
          </cell>
          <cell r="G67">
            <v>11</v>
          </cell>
          <cell r="H67">
            <v>21</v>
          </cell>
          <cell r="I67">
            <v>5</v>
          </cell>
          <cell r="J67">
            <v>5</v>
          </cell>
          <cell r="K67" t="str">
            <v>-</v>
          </cell>
          <cell r="L67">
            <v>525</v>
          </cell>
          <cell r="M67">
            <v>309</v>
          </cell>
          <cell r="N67">
            <v>140000</v>
          </cell>
          <cell r="O67">
            <v>140000</v>
          </cell>
          <cell r="P67">
            <v>927</v>
          </cell>
          <cell r="Q67">
            <v>6.6214285714285719</v>
          </cell>
          <cell r="R67">
            <v>1314</v>
          </cell>
          <cell r="S67">
            <v>9.3857142857142861</v>
          </cell>
          <cell r="T67">
            <v>-387</v>
          </cell>
          <cell r="U67">
            <v>-2.7642857142857142</v>
          </cell>
          <cell r="V67">
            <v>107</v>
          </cell>
          <cell r="W67">
            <v>115.42610571736785</v>
          </cell>
          <cell r="X67">
            <v>2</v>
          </cell>
          <cell r="Y67">
            <v>2.1574973031283711</v>
          </cell>
          <cell r="Z67">
            <v>0</v>
          </cell>
          <cell r="AA67">
            <v>0</v>
          </cell>
          <cell r="AB67">
            <v>5</v>
          </cell>
          <cell r="AC67">
            <v>5.3648068669527893</v>
          </cell>
          <cell r="AD67">
            <v>5</v>
          </cell>
          <cell r="AE67">
            <v>5.3648068669527893</v>
          </cell>
          <cell r="AF67">
            <v>0</v>
          </cell>
          <cell r="AG67">
            <v>0</v>
          </cell>
          <cell r="AH67">
            <v>32</v>
          </cell>
          <cell r="AI67">
            <v>33.368091762252348</v>
          </cell>
          <cell r="AJ67">
            <v>11</v>
          </cell>
          <cell r="AK67">
            <v>11.470281543274243</v>
          </cell>
          <cell r="AL67">
            <v>21</v>
          </cell>
          <cell r="AM67">
            <v>21.897810218978105</v>
          </cell>
          <cell r="AN67">
            <v>525</v>
          </cell>
          <cell r="AO67">
            <v>3.75</v>
          </cell>
          <cell r="AP67">
            <v>309</v>
          </cell>
          <cell r="AQ67">
            <v>2.2071428571428573</v>
          </cell>
        </row>
        <row r="68">
          <cell r="A68" t="str">
            <v>札幌市清田区</v>
          </cell>
          <cell r="B68">
            <v>754</v>
          </cell>
          <cell r="C68">
            <v>82</v>
          </cell>
          <cell r="D68">
            <v>892</v>
          </cell>
          <cell r="E68">
            <v>1</v>
          </cell>
          <cell r="F68" t="str">
            <v>-</v>
          </cell>
          <cell r="G68">
            <v>11</v>
          </cell>
          <cell r="H68">
            <v>10</v>
          </cell>
          <cell r="I68">
            <v>1</v>
          </cell>
          <cell r="J68">
            <v>1</v>
          </cell>
          <cell r="K68" t="str">
            <v>-</v>
          </cell>
          <cell r="L68">
            <v>366</v>
          </cell>
          <cell r="M68">
            <v>249</v>
          </cell>
          <cell r="N68">
            <v>116300</v>
          </cell>
          <cell r="O68">
            <v>116300</v>
          </cell>
          <cell r="P68">
            <v>754</v>
          </cell>
          <cell r="Q68">
            <v>6.4832330180567492</v>
          </cell>
          <cell r="R68">
            <v>892</v>
          </cell>
          <cell r="S68">
            <v>7.66981943250215</v>
          </cell>
          <cell r="T68">
            <v>-138</v>
          </cell>
          <cell r="U68">
            <v>-1.1865864144453997</v>
          </cell>
          <cell r="V68">
            <v>82</v>
          </cell>
          <cell r="W68">
            <v>108.75331564986737</v>
          </cell>
          <cell r="X68">
            <v>1</v>
          </cell>
          <cell r="Y68">
            <v>1.3262599469496021</v>
          </cell>
          <cell r="Z68">
            <v>0</v>
          </cell>
          <cell r="AA68">
            <v>0</v>
          </cell>
          <cell r="AB68">
            <v>1</v>
          </cell>
          <cell r="AC68">
            <v>1.3245033112582782</v>
          </cell>
          <cell r="AD68">
            <v>1</v>
          </cell>
          <cell r="AE68">
            <v>1.3245033112582782</v>
          </cell>
          <cell r="AF68">
            <v>0</v>
          </cell>
          <cell r="AG68">
            <v>0</v>
          </cell>
          <cell r="AH68">
            <v>21</v>
          </cell>
          <cell r="AI68">
            <v>27.096774193548388</v>
          </cell>
          <cell r="AJ68">
            <v>11</v>
          </cell>
          <cell r="AK68">
            <v>14.193548387096776</v>
          </cell>
          <cell r="AL68">
            <v>10</v>
          </cell>
          <cell r="AM68">
            <v>12.903225806451612</v>
          </cell>
          <cell r="AN68">
            <v>366</v>
          </cell>
          <cell r="AO68">
            <v>3.1470335339638864</v>
          </cell>
          <cell r="AP68">
            <v>249</v>
          </cell>
          <cell r="AQ68">
            <v>2.1410146173688736</v>
          </cell>
        </row>
        <row r="69">
          <cell r="A69" t="str">
            <v>函館市</v>
          </cell>
          <cell r="B69">
            <v>1697</v>
          </cell>
          <cell r="C69">
            <v>168</v>
          </cell>
          <cell r="D69">
            <v>3528</v>
          </cell>
          <cell r="E69">
            <v>2</v>
          </cell>
          <cell r="F69" t="str">
            <v>-</v>
          </cell>
          <cell r="G69">
            <v>18</v>
          </cell>
          <cell r="H69">
            <v>40</v>
          </cell>
          <cell r="I69">
            <v>7</v>
          </cell>
          <cell r="J69">
            <v>7</v>
          </cell>
          <cell r="K69" t="str">
            <v>-</v>
          </cell>
          <cell r="L69">
            <v>1282</v>
          </cell>
          <cell r="M69">
            <v>538</v>
          </cell>
          <cell r="N69">
            <v>273530</v>
          </cell>
          <cell r="O69">
            <v>273530</v>
          </cell>
          <cell r="P69">
            <v>1697</v>
          </cell>
          <cell r="Q69">
            <v>6.204072679413593</v>
          </cell>
          <cell r="R69">
            <v>3528</v>
          </cell>
          <cell r="S69">
            <v>12.898036778415531</v>
          </cell>
          <cell r="T69">
            <v>-1831</v>
          </cell>
          <cell r="U69">
            <v>-6.6939640990019376</v>
          </cell>
          <cell r="V69">
            <v>168</v>
          </cell>
          <cell r="W69">
            <v>98.998232174425453</v>
          </cell>
          <cell r="X69">
            <v>2</v>
          </cell>
          <cell r="Y69">
            <v>1.1785503830288744</v>
          </cell>
          <cell r="Z69">
            <v>0</v>
          </cell>
          <cell r="AA69">
            <v>0</v>
          </cell>
          <cell r="AB69">
            <v>7</v>
          </cell>
          <cell r="AC69">
            <v>4.107981220657277</v>
          </cell>
          <cell r="AD69">
            <v>7</v>
          </cell>
          <cell r="AE69">
            <v>4.107981220657277</v>
          </cell>
          <cell r="AF69">
            <v>0</v>
          </cell>
          <cell r="AG69">
            <v>0</v>
          </cell>
          <cell r="AH69">
            <v>58</v>
          </cell>
          <cell r="AI69">
            <v>33.048433048433054</v>
          </cell>
          <cell r="AJ69">
            <v>18</v>
          </cell>
          <cell r="AK69">
            <v>10.256410256410257</v>
          </cell>
          <cell r="AL69">
            <v>40</v>
          </cell>
          <cell r="AM69">
            <v>22.792022792022792</v>
          </cell>
          <cell r="AN69">
            <v>1282</v>
          </cell>
          <cell r="AO69">
            <v>4.6868716411362552</v>
          </cell>
          <cell r="AP69">
            <v>538</v>
          </cell>
          <cell r="AQ69">
            <v>1.966877490586042</v>
          </cell>
        </row>
        <row r="70">
          <cell r="A70" t="str">
            <v>小樽市</v>
          </cell>
          <cell r="B70">
            <v>646</v>
          </cell>
          <cell r="C70">
            <v>60</v>
          </cell>
          <cell r="D70">
            <v>1903</v>
          </cell>
          <cell r="E70">
            <v>1</v>
          </cell>
          <cell r="F70">
            <v>1</v>
          </cell>
          <cell r="G70">
            <v>6</v>
          </cell>
          <cell r="H70">
            <v>14</v>
          </cell>
          <cell r="I70">
            <v>2</v>
          </cell>
          <cell r="J70">
            <v>2</v>
          </cell>
          <cell r="K70" t="str">
            <v>-</v>
          </cell>
          <cell r="L70">
            <v>458</v>
          </cell>
          <cell r="M70">
            <v>229</v>
          </cell>
          <cell r="N70">
            <v>130000</v>
          </cell>
          <cell r="O70">
            <v>130000</v>
          </cell>
          <cell r="P70">
            <v>646</v>
          </cell>
          <cell r="Q70">
            <v>4.9692307692307693</v>
          </cell>
          <cell r="R70">
            <v>1903</v>
          </cell>
          <cell r="S70">
            <v>14.638461538461538</v>
          </cell>
          <cell r="T70">
            <v>-1257</v>
          </cell>
          <cell r="U70">
            <v>-9.6692307692307686</v>
          </cell>
          <cell r="V70">
            <v>60</v>
          </cell>
          <cell r="W70">
            <v>92.879256965944279</v>
          </cell>
          <cell r="X70">
            <v>1</v>
          </cell>
          <cell r="Y70">
            <v>1.5479876160990713</v>
          </cell>
          <cell r="Z70">
            <v>1</v>
          </cell>
          <cell r="AA70">
            <v>1.5479876160990713</v>
          </cell>
          <cell r="AB70">
            <v>2</v>
          </cell>
          <cell r="AC70">
            <v>3.0864197530864197</v>
          </cell>
          <cell r="AD70">
            <v>2</v>
          </cell>
          <cell r="AE70">
            <v>3.0864197530864197</v>
          </cell>
          <cell r="AF70">
            <v>0</v>
          </cell>
          <cell r="AG70">
            <v>0</v>
          </cell>
          <cell r="AH70">
            <v>20</v>
          </cell>
          <cell r="AI70">
            <v>30.03003003003003</v>
          </cell>
          <cell r="AJ70">
            <v>6</v>
          </cell>
          <cell r="AK70">
            <v>9.0090090090090094</v>
          </cell>
          <cell r="AL70">
            <v>14</v>
          </cell>
          <cell r="AM70">
            <v>21.021021021021024</v>
          </cell>
          <cell r="AN70">
            <v>458</v>
          </cell>
          <cell r="AO70">
            <v>3.523076923076923</v>
          </cell>
          <cell r="AP70">
            <v>229</v>
          </cell>
          <cell r="AQ70">
            <v>1.7615384615384615</v>
          </cell>
        </row>
        <row r="71">
          <cell r="A71" t="str">
            <v>旭川市</v>
          </cell>
          <cell r="B71">
            <v>2449</v>
          </cell>
          <cell r="C71">
            <v>249</v>
          </cell>
          <cell r="D71">
            <v>3820</v>
          </cell>
          <cell r="E71">
            <v>6</v>
          </cell>
          <cell r="F71">
            <v>3</v>
          </cell>
          <cell r="G71">
            <v>30</v>
          </cell>
          <cell r="H71">
            <v>76</v>
          </cell>
          <cell r="I71">
            <v>7</v>
          </cell>
          <cell r="J71">
            <v>5</v>
          </cell>
          <cell r="K71">
            <v>2</v>
          </cell>
          <cell r="L71">
            <v>1775</v>
          </cell>
          <cell r="M71">
            <v>718</v>
          </cell>
          <cell r="N71">
            <v>343700</v>
          </cell>
          <cell r="O71">
            <v>343700</v>
          </cell>
          <cell r="P71">
            <v>2449</v>
          </cell>
          <cell r="Q71">
            <v>7.1254000581902819</v>
          </cell>
          <cell r="R71">
            <v>3820</v>
          </cell>
          <cell r="S71">
            <v>11.114343904567937</v>
          </cell>
          <cell r="T71">
            <v>-1371</v>
          </cell>
          <cell r="U71">
            <v>-3.9889438463776545</v>
          </cell>
          <cell r="V71">
            <v>249</v>
          </cell>
          <cell r="W71">
            <v>101.67415271539404</v>
          </cell>
          <cell r="X71">
            <v>6</v>
          </cell>
          <cell r="Y71">
            <v>2.4499795835034708</v>
          </cell>
          <cell r="Z71">
            <v>3</v>
          </cell>
          <cell r="AA71">
            <v>1.2249897917517354</v>
          </cell>
          <cell r="AB71">
            <v>7</v>
          </cell>
          <cell r="AC71">
            <v>2.8524857375713122</v>
          </cell>
          <cell r="AD71">
            <v>5</v>
          </cell>
          <cell r="AE71">
            <v>2.0374898125509371</v>
          </cell>
          <cell r="AF71">
            <v>2</v>
          </cell>
          <cell r="AG71">
            <v>0.81665986116782363</v>
          </cell>
          <cell r="AH71">
            <v>106</v>
          </cell>
          <cell r="AI71">
            <v>41.487279843444227</v>
          </cell>
          <cell r="AJ71">
            <v>30</v>
          </cell>
          <cell r="AK71">
            <v>11.741682974559687</v>
          </cell>
          <cell r="AL71">
            <v>76</v>
          </cell>
          <cell r="AM71">
            <v>29.74559686888454</v>
          </cell>
          <cell r="AN71">
            <v>1775</v>
          </cell>
          <cell r="AO71">
            <v>5.1643875472796035</v>
          </cell>
          <cell r="AP71">
            <v>718</v>
          </cell>
          <cell r="AQ71">
            <v>2.0890311318009891</v>
          </cell>
        </row>
        <row r="72">
          <cell r="A72" t="str">
            <v>室蘭市</v>
          </cell>
          <cell r="B72">
            <v>638</v>
          </cell>
          <cell r="C72">
            <v>69</v>
          </cell>
          <cell r="D72">
            <v>1316</v>
          </cell>
          <cell r="E72" t="str">
            <v>-</v>
          </cell>
          <cell r="F72" t="str">
            <v>-</v>
          </cell>
          <cell r="G72">
            <v>4</v>
          </cell>
          <cell r="H72">
            <v>10</v>
          </cell>
          <cell r="I72">
            <v>1</v>
          </cell>
          <cell r="J72">
            <v>1</v>
          </cell>
          <cell r="K72" t="str">
            <v>-</v>
          </cell>
          <cell r="L72">
            <v>418</v>
          </cell>
          <cell r="M72">
            <v>167</v>
          </cell>
          <cell r="N72">
            <v>93500</v>
          </cell>
          <cell r="O72">
            <v>93500</v>
          </cell>
          <cell r="P72">
            <v>638</v>
          </cell>
          <cell r="Q72">
            <v>6.8235294117647056</v>
          </cell>
          <cell r="R72">
            <v>1316</v>
          </cell>
          <cell r="S72">
            <v>14.074866310160427</v>
          </cell>
          <cell r="T72">
            <v>-678</v>
          </cell>
          <cell r="U72">
            <v>-7.2513368983957225</v>
          </cell>
          <cell r="V72">
            <v>69</v>
          </cell>
          <cell r="W72">
            <v>108.15047021943573</v>
          </cell>
          <cell r="X72">
            <v>0</v>
          </cell>
          <cell r="Y72">
            <v>0</v>
          </cell>
          <cell r="Z72">
            <v>0</v>
          </cell>
          <cell r="AA72">
            <v>0</v>
          </cell>
          <cell r="AB72">
            <v>1</v>
          </cell>
          <cell r="AC72">
            <v>1.5649452269170578</v>
          </cell>
          <cell r="AD72">
            <v>1</v>
          </cell>
          <cell r="AE72">
            <v>1.5649452269170578</v>
          </cell>
          <cell r="AF72">
            <v>0</v>
          </cell>
          <cell r="AG72">
            <v>0</v>
          </cell>
          <cell r="AH72">
            <v>14</v>
          </cell>
          <cell r="AI72">
            <v>21.472392638036812</v>
          </cell>
          <cell r="AJ72">
            <v>4</v>
          </cell>
          <cell r="AK72">
            <v>6.1349693251533743</v>
          </cell>
          <cell r="AL72">
            <v>10</v>
          </cell>
          <cell r="AM72">
            <v>15.337423312883436</v>
          </cell>
          <cell r="AN72">
            <v>418</v>
          </cell>
          <cell r="AO72">
            <v>4.4705882352941178</v>
          </cell>
          <cell r="AP72">
            <v>167</v>
          </cell>
          <cell r="AQ72">
            <v>1.786096256684492</v>
          </cell>
        </row>
        <row r="73">
          <cell r="A73" t="str">
            <v>釧路市</v>
          </cell>
          <cell r="B73">
            <v>1239</v>
          </cell>
          <cell r="C73">
            <v>115</v>
          </cell>
          <cell r="D73">
            <v>2028</v>
          </cell>
          <cell r="E73" t="str">
            <v>-</v>
          </cell>
          <cell r="F73" t="str">
            <v>-</v>
          </cell>
          <cell r="G73">
            <v>18</v>
          </cell>
          <cell r="H73">
            <v>8</v>
          </cell>
          <cell r="I73">
            <v>1</v>
          </cell>
          <cell r="J73">
            <v>1</v>
          </cell>
          <cell r="K73" t="str">
            <v>-</v>
          </cell>
          <cell r="L73">
            <v>824</v>
          </cell>
          <cell r="M73">
            <v>442</v>
          </cell>
          <cell r="N73">
            <v>179500</v>
          </cell>
          <cell r="O73">
            <v>179500</v>
          </cell>
          <cell r="P73">
            <v>1239</v>
          </cell>
          <cell r="Q73">
            <v>6.9025069637883014</v>
          </cell>
          <cell r="R73">
            <v>2028</v>
          </cell>
          <cell r="S73">
            <v>11.298050139275766</v>
          </cell>
          <cell r="T73">
            <v>-789</v>
          </cell>
          <cell r="U73">
            <v>-4.3955431754874645</v>
          </cell>
          <cell r="V73">
            <v>115</v>
          </cell>
          <cell r="W73">
            <v>92.816787732041973</v>
          </cell>
          <cell r="X73">
            <v>0</v>
          </cell>
          <cell r="Y73">
            <v>0</v>
          </cell>
          <cell r="Z73">
            <v>0</v>
          </cell>
          <cell r="AA73">
            <v>0</v>
          </cell>
          <cell r="AB73">
            <v>1</v>
          </cell>
          <cell r="AC73">
            <v>0.80645161290322576</v>
          </cell>
          <cell r="AD73">
            <v>1</v>
          </cell>
          <cell r="AE73">
            <v>0.80645161290322576</v>
          </cell>
          <cell r="AF73">
            <v>0</v>
          </cell>
          <cell r="AG73">
            <v>0</v>
          </cell>
          <cell r="AH73">
            <v>26</v>
          </cell>
          <cell r="AI73">
            <v>20.553359683794465</v>
          </cell>
          <cell r="AJ73">
            <v>18</v>
          </cell>
          <cell r="AK73">
            <v>14.229249011857707</v>
          </cell>
          <cell r="AL73">
            <v>8</v>
          </cell>
          <cell r="AM73">
            <v>6.3241106719367588</v>
          </cell>
          <cell r="AN73">
            <v>824</v>
          </cell>
          <cell r="AO73">
            <v>4.5905292479108635</v>
          </cell>
          <cell r="AP73">
            <v>442</v>
          </cell>
          <cell r="AQ73">
            <v>2.4623955431754871</v>
          </cell>
        </row>
        <row r="74">
          <cell r="A74" t="str">
            <v>帯広市</v>
          </cell>
          <cell r="B74">
            <v>1423</v>
          </cell>
          <cell r="C74">
            <v>145</v>
          </cell>
          <cell r="D74">
            <v>1571</v>
          </cell>
          <cell r="E74">
            <v>4</v>
          </cell>
          <cell r="F74">
            <v>1</v>
          </cell>
          <cell r="G74">
            <v>19</v>
          </cell>
          <cell r="H74">
            <v>10</v>
          </cell>
          <cell r="I74">
            <v>5</v>
          </cell>
          <cell r="J74">
            <v>4</v>
          </cell>
          <cell r="K74">
            <v>1</v>
          </cell>
          <cell r="L74">
            <v>973</v>
          </cell>
          <cell r="M74">
            <v>361</v>
          </cell>
          <cell r="N74">
            <v>167600</v>
          </cell>
          <cell r="O74">
            <v>167600</v>
          </cell>
          <cell r="P74">
            <v>1423</v>
          </cell>
          <cell r="Q74">
            <v>8.4904534606205253</v>
          </cell>
          <cell r="R74">
            <v>1571</v>
          </cell>
          <cell r="S74">
            <v>9.3735083532219576</v>
          </cell>
          <cell r="T74">
            <v>-148</v>
          </cell>
          <cell r="U74">
            <v>-0.883054892601432</v>
          </cell>
          <cell r="V74">
            <v>145</v>
          </cell>
          <cell r="W74">
            <v>101.89739985945185</v>
          </cell>
          <cell r="X74">
            <v>4</v>
          </cell>
          <cell r="Y74">
            <v>2.8109627547434997</v>
          </cell>
          <cell r="Z74">
            <v>1</v>
          </cell>
          <cell r="AA74">
            <v>0.70274068868587491</v>
          </cell>
          <cell r="AB74">
            <v>5</v>
          </cell>
          <cell r="AC74">
            <v>3.5038542396636299</v>
          </cell>
          <cell r="AD74">
            <v>4</v>
          </cell>
          <cell r="AE74">
            <v>2.8030833917309037</v>
          </cell>
          <cell r="AF74">
            <v>1</v>
          </cell>
          <cell r="AG74">
            <v>0.70274068868587491</v>
          </cell>
          <cell r="AH74">
            <v>29</v>
          </cell>
          <cell r="AI74">
            <v>19.97245179063361</v>
          </cell>
          <cell r="AJ74">
            <v>19</v>
          </cell>
          <cell r="AK74">
            <v>13.085399449035814</v>
          </cell>
          <cell r="AL74">
            <v>10</v>
          </cell>
          <cell r="AM74">
            <v>6.887052341597796</v>
          </cell>
          <cell r="AN74">
            <v>973</v>
          </cell>
          <cell r="AO74">
            <v>5.8054892601431982</v>
          </cell>
          <cell r="AP74">
            <v>361</v>
          </cell>
          <cell r="AQ74">
            <v>2.1539379474940334</v>
          </cell>
        </row>
        <row r="75">
          <cell r="A75" t="str">
            <v>北見市</v>
          </cell>
          <cell r="B75">
            <v>936</v>
          </cell>
          <cell r="C75">
            <v>111</v>
          </cell>
          <cell r="D75">
            <v>1381</v>
          </cell>
          <cell r="E75">
            <v>2</v>
          </cell>
          <cell r="F75">
            <v>2</v>
          </cell>
          <cell r="G75">
            <v>10</v>
          </cell>
          <cell r="H75">
            <v>29</v>
          </cell>
          <cell r="I75">
            <v>5</v>
          </cell>
          <cell r="J75">
            <v>3</v>
          </cell>
          <cell r="K75">
            <v>2</v>
          </cell>
          <cell r="L75">
            <v>577</v>
          </cell>
          <cell r="M75">
            <v>265</v>
          </cell>
          <cell r="N75">
            <v>124900</v>
          </cell>
          <cell r="O75">
            <v>124900</v>
          </cell>
          <cell r="P75">
            <v>936</v>
          </cell>
          <cell r="Q75">
            <v>7.4939951961569253</v>
          </cell>
          <cell r="R75">
            <v>1381</v>
          </cell>
          <cell r="S75">
            <v>11.056845476381106</v>
          </cell>
          <cell r="T75">
            <v>-445</v>
          </cell>
          <cell r="U75">
            <v>-3.562850280224179</v>
          </cell>
          <cell r="V75">
            <v>111</v>
          </cell>
          <cell r="W75">
            <v>118.58974358974359</v>
          </cell>
          <cell r="X75">
            <v>2</v>
          </cell>
          <cell r="Y75">
            <v>2.1367521367521372</v>
          </cell>
          <cell r="Z75">
            <v>2</v>
          </cell>
          <cell r="AA75">
            <v>2.1367521367521372</v>
          </cell>
          <cell r="AB75">
            <v>5</v>
          </cell>
          <cell r="AC75">
            <v>5.3248136315228969</v>
          </cell>
          <cell r="AD75">
            <v>3</v>
          </cell>
          <cell r="AE75">
            <v>3.1948881789137378</v>
          </cell>
          <cell r="AF75">
            <v>2</v>
          </cell>
          <cell r="AG75">
            <v>2.1367521367521372</v>
          </cell>
          <cell r="AH75">
            <v>39</v>
          </cell>
          <cell r="AI75">
            <v>40</v>
          </cell>
          <cell r="AJ75">
            <v>10</v>
          </cell>
          <cell r="AK75">
            <v>10.256410256410257</v>
          </cell>
          <cell r="AL75">
            <v>29</v>
          </cell>
          <cell r="AM75">
            <v>29.743589743589741</v>
          </cell>
          <cell r="AN75">
            <v>577</v>
          </cell>
          <cell r="AO75">
            <v>4.6196957566052843</v>
          </cell>
          <cell r="AP75">
            <v>265</v>
          </cell>
          <cell r="AQ75">
            <v>2.1216973578863092</v>
          </cell>
        </row>
        <row r="76">
          <cell r="A76" t="str">
            <v>夕張市</v>
          </cell>
          <cell r="B76">
            <v>28</v>
          </cell>
          <cell r="C76">
            <v>2</v>
          </cell>
          <cell r="D76">
            <v>213</v>
          </cell>
          <cell r="E76" t="str">
            <v>-</v>
          </cell>
          <cell r="F76" t="str">
            <v>-</v>
          </cell>
          <cell r="G76" t="str">
            <v>-</v>
          </cell>
          <cell r="H76" t="str">
            <v>-</v>
          </cell>
          <cell r="I76" t="str">
            <v>-</v>
          </cell>
          <cell r="J76" t="str">
            <v>-</v>
          </cell>
          <cell r="K76" t="str">
            <v>-</v>
          </cell>
          <cell r="L76">
            <v>23</v>
          </cell>
          <cell r="M76">
            <v>7</v>
          </cell>
          <cell r="N76">
            <v>10500</v>
          </cell>
          <cell r="O76">
            <v>10500</v>
          </cell>
          <cell r="P76">
            <v>28</v>
          </cell>
          <cell r="Q76">
            <v>2.6666666666666665</v>
          </cell>
          <cell r="R76">
            <v>213</v>
          </cell>
          <cell r="S76">
            <v>20.285714285714285</v>
          </cell>
          <cell r="T76">
            <v>-185</v>
          </cell>
          <cell r="U76">
            <v>-17.619047619047617</v>
          </cell>
          <cell r="V76">
            <v>2</v>
          </cell>
          <cell r="W76">
            <v>71.428571428571431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23</v>
          </cell>
          <cell r="AO76">
            <v>2.1904761904761907</v>
          </cell>
          <cell r="AP76">
            <v>7</v>
          </cell>
          <cell r="AQ76">
            <v>0.66666666666666663</v>
          </cell>
        </row>
        <row r="77">
          <cell r="A77" t="str">
            <v>岩見沢市</v>
          </cell>
          <cell r="B77">
            <v>570</v>
          </cell>
          <cell r="C77">
            <v>54</v>
          </cell>
          <cell r="D77">
            <v>1083</v>
          </cell>
          <cell r="E77">
            <v>3</v>
          </cell>
          <cell r="F77">
            <v>2</v>
          </cell>
          <cell r="G77">
            <v>5</v>
          </cell>
          <cell r="H77">
            <v>6</v>
          </cell>
          <cell r="I77">
            <v>5</v>
          </cell>
          <cell r="J77">
            <v>3</v>
          </cell>
          <cell r="K77">
            <v>2</v>
          </cell>
          <cell r="L77">
            <v>358</v>
          </cell>
          <cell r="M77">
            <v>151</v>
          </cell>
          <cell r="N77">
            <v>89200</v>
          </cell>
          <cell r="O77">
            <v>89200</v>
          </cell>
          <cell r="P77">
            <v>570</v>
          </cell>
          <cell r="Q77">
            <v>6.3901345291479821</v>
          </cell>
          <cell r="R77">
            <v>1083</v>
          </cell>
          <cell r="S77">
            <v>12.141255605381165</v>
          </cell>
          <cell r="T77">
            <v>-513</v>
          </cell>
          <cell r="U77">
            <v>-5.7511210762331837</v>
          </cell>
          <cell r="V77">
            <v>54</v>
          </cell>
          <cell r="W77">
            <v>94.736842105263165</v>
          </cell>
          <cell r="X77">
            <v>3</v>
          </cell>
          <cell r="Y77">
            <v>5.2631578947368416</v>
          </cell>
          <cell r="Z77">
            <v>2</v>
          </cell>
          <cell r="AA77">
            <v>3.5087719298245617</v>
          </cell>
          <cell r="AB77">
            <v>5</v>
          </cell>
          <cell r="AC77">
            <v>8.7260034904013963</v>
          </cell>
          <cell r="AD77">
            <v>3</v>
          </cell>
          <cell r="AE77">
            <v>5.2356020942408383</v>
          </cell>
          <cell r="AF77">
            <v>2</v>
          </cell>
          <cell r="AG77">
            <v>3.5087719298245617</v>
          </cell>
          <cell r="AH77">
            <v>11</v>
          </cell>
          <cell r="AI77">
            <v>18.9328743545611</v>
          </cell>
          <cell r="AJ77">
            <v>5</v>
          </cell>
          <cell r="AK77">
            <v>8.6058519793459549</v>
          </cell>
          <cell r="AL77">
            <v>6</v>
          </cell>
          <cell r="AM77">
            <v>10.327022375215147</v>
          </cell>
          <cell r="AN77">
            <v>358</v>
          </cell>
          <cell r="AO77">
            <v>4.013452914798207</v>
          </cell>
          <cell r="AP77">
            <v>151</v>
          </cell>
          <cell r="AQ77">
            <v>1.6928251121076234</v>
          </cell>
        </row>
        <row r="78">
          <cell r="A78" t="str">
            <v>網走市</v>
          </cell>
          <cell r="B78">
            <v>293</v>
          </cell>
          <cell r="C78">
            <v>39</v>
          </cell>
          <cell r="D78">
            <v>419</v>
          </cell>
          <cell r="E78" t="str">
            <v>-</v>
          </cell>
          <cell r="F78" t="str">
            <v>-</v>
          </cell>
          <cell r="G78">
            <v>9</v>
          </cell>
          <cell r="H78">
            <v>2</v>
          </cell>
          <cell r="I78">
            <v>1</v>
          </cell>
          <cell r="J78">
            <v>1</v>
          </cell>
          <cell r="K78" t="str">
            <v>-</v>
          </cell>
          <cell r="L78">
            <v>164</v>
          </cell>
          <cell r="M78">
            <v>77</v>
          </cell>
          <cell r="N78">
            <v>40400</v>
          </cell>
          <cell r="O78">
            <v>40400</v>
          </cell>
          <cell r="P78">
            <v>293</v>
          </cell>
          <cell r="Q78">
            <v>7.2524752475247531</v>
          </cell>
          <cell r="R78">
            <v>419</v>
          </cell>
          <cell r="S78">
            <v>10.371287128712872</v>
          </cell>
          <cell r="T78">
            <v>-126</v>
          </cell>
          <cell r="U78">
            <v>-3.1188118811881189</v>
          </cell>
          <cell r="V78">
            <v>39</v>
          </cell>
          <cell r="W78">
            <v>133.10580204778157</v>
          </cell>
          <cell r="X78">
            <v>0</v>
          </cell>
          <cell r="Y78">
            <v>0</v>
          </cell>
          <cell r="Z78">
            <v>0</v>
          </cell>
          <cell r="AA78">
            <v>0</v>
          </cell>
          <cell r="AB78">
            <v>1</v>
          </cell>
          <cell r="AC78">
            <v>3.4013605442176869</v>
          </cell>
          <cell r="AD78">
            <v>1</v>
          </cell>
          <cell r="AE78">
            <v>3.4013605442176869</v>
          </cell>
          <cell r="AF78">
            <v>0</v>
          </cell>
          <cell r="AG78">
            <v>0</v>
          </cell>
          <cell r="AH78">
            <v>11</v>
          </cell>
          <cell r="AI78">
            <v>36.184210526315788</v>
          </cell>
          <cell r="AJ78">
            <v>9</v>
          </cell>
          <cell r="AK78">
            <v>29.605263157894736</v>
          </cell>
          <cell r="AL78">
            <v>2</v>
          </cell>
          <cell r="AM78">
            <v>6.5789473684210522</v>
          </cell>
          <cell r="AN78">
            <v>164</v>
          </cell>
          <cell r="AO78">
            <v>4.0594059405940595</v>
          </cell>
          <cell r="AP78">
            <v>77</v>
          </cell>
          <cell r="AQ78">
            <v>1.9059405940594059</v>
          </cell>
        </row>
        <row r="79">
          <cell r="A79" t="str">
            <v>留萌市</v>
          </cell>
          <cell r="B79">
            <v>168</v>
          </cell>
          <cell r="C79">
            <v>21</v>
          </cell>
          <cell r="D79">
            <v>271</v>
          </cell>
          <cell r="E79" t="str">
            <v>-</v>
          </cell>
          <cell r="F79" t="str">
            <v>-</v>
          </cell>
          <cell r="G79" t="str">
            <v>-</v>
          </cell>
          <cell r="H79">
            <v>2</v>
          </cell>
          <cell r="I79" t="str">
            <v>-</v>
          </cell>
          <cell r="J79" t="str">
            <v>-</v>
          </cell>
          <cell r="K79" t="str">
            <v>-</v>
          </cell>
          <cell r="L79">
            <v>132</v>
          </cell>
          <cell r="M79">
            <v>44</v>
          </cell>
          <cell r="N79">
            <v>23800</v>
          </cell>
          <cell r="O79">
            <v>23800</v>
          </cell>
          <cell r="P79">
            <v>168</v>
          </cell>
          <cell r="Q79">
            <v>7.0588235294117654</v>
          </cell>
          <cell r="R79">
            <v>271</v>
          </cell>
          <cell r="S79">
            <v>11.38655462184874</v>
          </cell>
          <cell r="T79">
            <v>-103</v>
          </cell>
          <cell r="U79">
            <v>-4.3277310924369754</v>
          </cell>
          <cell r="V79">
            <v>21</v>
          </cell>
          <cell r="W79">
            <v>125</v>
          </cell>
          <cell r="X79">
            <v>0</v>
          </cell>
          <cell r="Y79">
            <v>0</v>
          </cell>
          <cell r="Z79">
            <v>0</v>
          </cell>
          <cell r="AA79">
            <v>0</v>
          </cell>
          <cell r="AB79">
            <v>0</v>
          </cell>
          <cell r="AC79">
            <v>0</v>
          </cell>
          <cell r="AD79">
            <v>0</v>
          </cell>
          <cell r="AE79">
            <v>0</v>
          </cell>
          <cell r="AF79">
            <v>0</v>
          </cell>
          <cell r="AG79">
            <v>0</v>
          </cell>
          <cell r="AH79">
            <v>2</v>
          </cell>
          <cell r="AI79">
            <v>11.76470588235294</v>
          </cell>
          <cell r="AJ79">
            <v>0</v>
          </cell>
          <cell r="AK79">
            <v>0</v>
          </cell>
          <cell r="AL79">
            <v>2</v>
          </cell>
          <cell r="AM79">
            <v>11.76470588235294</v>
          </cell>
          <cell r="AN79">
            <v>132</v>
          </cell>
          <cell r="AO79">
            <v>5.5462184873949578</v>
          </cell>
          <cell r="AP79">
            <v>44</v>
          </cell>
          <cell r="AQ79">
            <v>1.8487394957983194</v>
          </cell>
        </row>
        <row r="80">
          <cell r="A80" t="str">
            <v>苫小牧市</v>
          </cell>
          <cell r="B80">
            <v>1494</v>
          </cell>
          <cell r="C80">
            <v>139</v>
          </cell>
          <cell r="D80">
            <v>1634</v>
          </cell>
          <cell r="E80">
            <v>5</v>
          </cell>
          <cell r="F80">
            <v>1</v>
          </cell>
          <cell r="G80">
            <v>20</v>
          </cell>
          <cell r="H80">
            <v>28</v>
          </cell>
          <cell r="I80">
            <v>9</v>
          </cell>
          <cell r="J80">
            <v>8</v>
          </cell>
          <cell r="K80">
            <v>1</v>
          </cell>
          <cell r="L80">
            <v>1021</v>
          </cell>
          <cell r="M80">
            <v>479</v>
          </cell>
          <cell r="N80">
            <v>173000</v>
          </cell>
          <cell r="O80">
            <v>173000</v>
          </cell>
          <cell r="P80">
            <v>1494</v>
          </cell>
          <cell r="Q80">
            <v>8.6358381502890165</v>
          </cell>
          <cell r="R80">
            <v>1634</v>
          </cell>
          <cell r="S80">
            <v>9.4450867052023124</v>
          </cell>
          <cell r="T80">
            <v>-140</v>
          </cell>
          <cell r="U80">
            <v>-0.80924855491329484</v>
          </cell>
          <cell r="V80">
            <v>139</v>
          </cell>
          <cell r="W80">
            <v>93.038821954484604</v>
          </cell>
          <cell r="X80">
            <v>5</v>
          </cell>
          <cell r="Y80">
            <v>3.3467202141900936</v>
          </cell>
          <cell r="Z80">
            <v>1</v>
          </cell>
          <cell r="AA80">
            <v>0.66934404283801874</v>
          </cell>
          <cell r="AB80">
            <v>9</v>
          </cell>
          <cell r="AC80">
            <v>5.9920106524633816</v>
          </cell>
          <cell r="AD80">
            <v>8</v>
          </cell>
          <cell r="AE80">
            <v>5.3262316910785623</v>
          </cell>
          <cell r="AF80">
            <v>1</v>
          </cell>
          <cell r="AG80">
            <v>0.66934404283801874</v>
          </cell>
          <cell r="AH80">
            <v>48</v>
          </cell>
          <cell r="AI80">
            <v>31.1284046692607</v>
          </cell>
          <cell r="AJ80">
            <v>20</v>
          </cell>
          <cell r="AK80">
            <v>12.970168612191959</v>
          </cell>
          <cell r="AL80">
            <v>28</v>
          </cell>
          <cell r="AM80">
            <v>18.158236057068745</v>
          </cell>
          <cell r="AN80">
            <v>1021</v>
          </cell>
          <cell r="AO80">
            <v>5.901734104046243</v>
          </cell>
          <cell r="AP80">
            <v>479</v>
          </cell>
          <cell r="AQ80">
            <v>2.7687861271676302</v>
          </cell>
        </row>
        <row r="81">
          <cell r="A81" t="str">
            <v>稚内市</v>
          </cell>
          <cell r="B81">
            <v>294</v>
          </cell>
          <cell r="C81">
            <v>31</v>
          </cell>
          <cell r="D81">
            <v>457</v>
          </cell>
          <cell r="E81" t="str">
            <v>-</v>
          </cell>
          <cell r="F81" t="str">
            <v>-</v>
          </cell>
          <cell r="G81">
            <v>1</v>
          </cell>
          <cell r="H81">
            <v>5</v>
          </cell>
          <cell r="I81" t="str">
            <v>-</v>
          </cell>
          <cell r="J81" t="str">
            <v>-</v>
          </cell>
          <cell r="K81" t="str">
            <v>-</v>
          </cell>
          <cell r="L81">
            <v>193</v>
          </cell>
          <cell r="M81">
            <v>75</v>
          </cell>
          <cell r="N81">
            <v>38800</v>
          </cell>
          <cell r="O81">
            <v>38800</v>
          </cell>
          <cell r="P81">
            <v>294</v>
          </cell>
          <cell r="Q81">
            <v>7.5773195876288657</v>
          </cell>
          <cell r="R81">
            <v>457</v>
          </cell>
          <cell r="S81">
            <v>11.778350515463918</v>
          </cell>
          <cell r="T81">
            <v>-163</v>
          </cell>
          <cell r="U81">
            <v>-4.2010309278350517</v>
          </cell>
          <cell r="V81">
            <v>31</v>
          </cell>
          <cell r="W81">
            <v>105.44217687074831</v>
          </cell>
          <cell r="X81">
            <v>0</v>
          </cell>
          <cell r="Y81">
            <v>0</v>
          </cell>
          <cell r="Z81">
            <v>0</v>
          </cell>
          <cell r="AA81">
            <v>0</v>
          </cell>
          <cell r="AB81">
            <v>0</v>
          </cell>
          <cell r="AC81">
            <v>0</v>
          </cell>
          <cell r="AD81">
            <v>0</v>
          </cell>
          <cell r="AE81">
            <v>0</v>
          </cell>
          <cell r="AF81">
            <v>0</v>
          </cell>
          <cell r="AG81">
            <v>0</v>
          </cell>
          <cell r="AH81">
            <v>6</v>
          </cell>
          <cell r="AI81">
            <v>20</v>
          </cell>
          <cell r="AJ81">
            <v>1</v>
          </cell>
          <cell r="AK81">
            <v>3.3333333333333335</v>
          </cell>
          <cell r="AL81">
            <v>5</v>
          </cell>
          <cell r="AM81">
            <v>16.666666666666668</v>
          </cell>
          <cell r="AN81">
            <v>193</v>
          </cell>
          <cell r="AO81">
            <v>4.9742268041237114</v>
          </cell>
          <cell r="AP81">
            <v>75</v>
          </cell>
          <cell r="AQ81">
            <v>1.9329896907216495</v>
          </cell>
        </row>
        <row r="82">
          <cell r="A82" t="str">
            <v>美唄市</v>
          </cell>
          <cell r="B82">
            <v>113</v>
          </cell>
          <cell r="C82">
            <v>10</v>
          </cell>
          <cell r="D82">
            <v>382</v>
          </cell>
          <cell r="E82">
            <v>2</v>
          </cell>
          <cell r="F82">
            <v>1</v>
          </cell>
          <cell r="G82">
            <v>1</v>
          </cell>
          <cell r="H82">
            <v>3</v>
          </cell>
          <cell r="I82" t="str">
            <v>-</v>
          </cell>
          <cell r="J82" t="str">
            <v>-</v>
          </cell>
          <cell r="K82" t="str">
            <v>-</v>
          </cell>
          <cell r="L82">
            <v>94</v>
          </cell>
          <cell r="M82">
            <v>45</v>
          </cell>
          <cell r="N82">
            <v>25400</v>
          </cell>
          <cell r="O82">
            <v>25400</v>
          </cell>
          <cell r="P82">
            <v>113</v>
          </cell>
          <cell r="Q82">
            <v>4.4488188976377954</v>
          </cell>
          <cell r="R82">
            <v>382</v>
          </cell>
          <cell r="S82">
            <v>15.039370078740159</v>
          </cell>
          <cell r="T82">
            <v>-269</v>
          </cell>
          <cell r="U82">
            <v>-10.590551181102363</v>
          </cell>
          <cell r="V82">
            <v>10</v>
          </cell>
          <cell r="W82">
            <v>88.495575221238937</v>
          </cell>
          <cell r="X82">
            <v>2</v>
          </cell>
          <cell r="Y82">
            <v>17.699115044247787</v>
          </cell>
          <cell r="Z82">
            <v>1</v>
          </cell>
          <cell r="AA82">
            <v>8.8495575221238933</v>
          </cell>
          <cell r="AB82">
            <v>0</v>
          </cell>
          <cell r="AC82">
            <v>0</v>
          </cell>
          <cell r="AD82">
            <v>0</v>
          </cell>
          <cell r="AE82">
            <v>0</v>
          </cell>
          <cell r="AF82">
            <v>0</v>
          </cell>
          <cell r="AG82">
            <v>0</v>
          </cell>
          <cell r="AH82">
            <v>4</v>
          </cell>
          <cell r="AI82">
            <v>34.188034188034194</v>
          </cell>
          <cell r="AJ82">
            <v>1</v>
          </cell>
          <cell r="AK82">
            <v>8.5470085470085486</v>
          </cell>
          <cell r="AL82">
            <v>3</v>
          </cell>
          <cell r="AM82">
            <v>25.641025641025639</v>
          </cell>
          <cell r="AN82">
            <v>94</v>
          </cell>
          <cell r="AO82">
            <v>3.7007874015748028</v>
          </cell>
          <cell r="AP82">
            <v>45</v>
          </cell>
          <cell r="AQ82">
            <v>1.7716535433070866</v>
          </cell>
        </row>
        <row r="83">
          <cell r="A83" t="str">
            <v>芦別市</v>
          </cell>
          <cell r="B83">
            <v>71</v>
          </cell>
          <cell r="C83">
            <v>8</v>
          </cell>
          <cell r="D83">
            <v>260</v>
          </cell>
          <cell r="E83" t="str">
            <v>-</v>
          </cell>
          <cell r="F83" t="str">
            <v>-</v>
          </cell>
          <cell r="G83">
            <v>3</v>
          </cell>
          <cell r="H83">
            <v>1</v>
          </cell>
          <cell r="I83">
            <v>2</v>
          </cell>
          <cell r="J83">
            <v>2</v>
          </cell>
          <cell r="K83" t="str">
            <v>-</v>
          </cell>
          <cell r="L83">
            <v>51</v>
          </cell>
          <cell r="M83">
            <v>19</v>
          </cell>
          <cell r="N83">
            <v>16200</v>
          </cell>
          <cell r="O83">
            <v>16200</v>
          </cell>
          <cell r="P83">
            <v>71</v>
          </cell>
          <cell r="Q83">
            <v>4.382716049382716</v>
          </cell>
          <cell r="R83">
            <v>260</v>
          </cell>
          <cell r="S83">
            <v>16.049382716049383</v>
          </cell>
          <cell r="T83">
            <v>-189</v>
          </cell>
          <cell r="U83">
            <v>-11.666666666666668</v>
          </cell>
          <cell r="V83">
            <v>8</v>
          </cell>
          <cell r="W83">
            <v>112.67605633802818</v>
          </cell>
          <cell r="X83">
            <v>0</v>
          </cell>
          <cell r="Y83">
            <v>0</v>
          </cell>
          <cell r="Z83">
            <v>0</v>
          </cell>
          <cell r="AA83">
            <v>0</v>
          </cell>
          <cell r="AB83">
            <v>2</v>
          </cell>
          <cell r="AC83">
            <v>27.397260273972602</v>
          </cell>
          <cell r="AD83">
            <v>2</v>
          </cell>
          <cell r="AE83">
            <v>27.397260273972602</v>
          </cell>
          <cell r="AF83">
            <v>0</v>
          </cell>
          <cell r="AG83">
            <v>0</v>
          </cell>
          <cell r="AH83">
            <v>4</v>
          </cell>
          <cell r="AI83">
            <v>53.333333333333336</v>
          </cell>
          <cell r="AJ83">
            <v>3</v>
          </cell>
          <cell r="AK83">
            <v>40</v>
          </cell>
          <cell r="AL83">
            <v>1</v>
          </cell>
          <cell r="AM83">
            <v>13.333333333333334</v>
          </cell>
          <cell r="AN83">
            <v>51</v>
          </cell>
          <cell r="AO83">
            <v>3.1481481481481484</v>
          </cell>
          <cell r="AP83">
            <v>19</v>
          </cell>
          <cell r="AQ83">
            <v>1.1728395061728394</v>
          </cell>
        </row>
        <row r="84">
          <cell r="A84" t="str">
            <v>江別市</v>
          </cell>
          <cell r="B84">
            <v>687</v>
          </cell>
          <cell r="C84">
            <v>63</v>
          </cell>
          <cell r="D84">
            <v>1057</v>
          </cell>
          <cell r="E84">
            <v>1</v>
          </cell>
          <cell r="F84" t="str">
            <v>-</v>
          </cell>
          <cell r="G84">
            <v>8</v>
          </cell>
          <cell r="H84">
            <v>8</v>
          </cell>
          <cell r="I84">
            <v>2</v>
          </cell>
          <cell r="J84">
            <v>2</v>
          </cell>
          <cell r="K84" t="str">
            <v>-</v>
          </cell>
          <cell r="L84">
            <v>391</v>
          </cell>
          <cell r="M84">
            <v>227</v>
          </cell>
          <cell r="N84">
            <v>123100</v>
          </cell>
          <cell r="O84">
            <v>123100</v>
          </cell>
          <cell r="P84">
            <v>687</v>
          </cell>
          <cell r="Q84">
            <v>5.5808285946385059</v>
          </cell>
          <cell r="R84">
            <v>1057</v>
          </cell>
          <cell r="S84">
            <v>8.586515028432169</v>
          </cell>
          <cell r="T84">
            <v>-370</v>
          </cell>
          <cell r="U84">
            <v>-3.005686433793664</v>
          </cell>
          <cell r="V84">
            <v>63</v>
          </cell>
          <cell r="W84">
            <v>91.703056768558952</v>
          </cell>
          <cell r="X84">
            <v>1</v>
          </cell>
          <cell r="Y84">
            <v>1.4556040756914119</v>
          </cell>
          <cell r="Z84">
            <v>0</v>
          </cell>
          <cell r="AA84">
            <v>0</v>
          </cell>
          <cell r="AB84">
            <v>2</v>
          </cell>
          <cell r="AC84">
            <v>2.9027576197387517</v>
          </cell>
          <cell r="AD84">
            <v>2</v>
          </cell>
          <cell r="AE84">
            <v>2.9027576197387517</v>
          </cell>
          <cell r="AF84">
            <v>0</v>
          </cell>
          <cell r="AG84">
            <v>0</v>
          </cell>
          <cell r="AH84">
            <v>16</v>
          </cell>
          <cell r="AI84">
            <v>22.75960170697013</v>
          </cell>
          <cell r="AJ84">
            <v>8</v>
          </cell>
          <cell r="AK84">
            <v>11.379800853485065</v>
          </cell>
          <cell r="AL84">
            <v>8</v>
          </cell>
          <cell r="AM84">
            <v>11.379800853485065</v>
          </cell>
          <cell r="AN84">
            <v>391</v>
          </cell>
          <cell r="AO84">
            <v>3.1762794476035743</v>
          </cell>
          <cell r="AP84">
            <v>227</v>
          </cell>
          <cell r="AQ84">
            <v>1.8440292445166531</v>
          </cell>
        </row>
        <row r="85">
          <cell r="A85" t="str">
            <v>赤平市</v>
          </cell>
          <cell r="B85">
            <v>33</v>
          </cell>
          <cell r="C85">
            <v>3</v>
          </cell>
          <cell r="D85">
            <v>248</v>
          </cell>
          <cell r="E85" t="str">
            <v>-</v>
          </cell>
          <cell r="F85" t="str">
            <v>-</v>
          </cell>
          <cell r="G85" t="str">
            <v>-</v>
          </cell>
          <cell r="H85" t="str">
            <v>-</v>
          </cell>
          <cell r="I85" t="str">
            <v>-</v>
          </cell>
          <cell r="J85" t="str">
            <v>-</v>
          </cell>
          <cell r="K85" t="str">
            <v>-</v>
          </cell>
          <cell r="L85">
            <v>31</v>
          </cell>
          <cell r="M85">
            <v>19</v>
          </cell>
          <cell r="N85">
            <v>12300</v>
          </cell>
          <cell r="O85">
            <v>12300</v>
          </cell>
          <cell r="P85">
            <v>33</v>
          </cell>
          <cell r="Q85">
            <v>2.6829268292682928</v>
          </cell>
          <cell r="R85">
            <v>248</v>
          </cell>
          <cell r="S85">
            <v>20.162601626016261</v>
          </cell>
          <cell r="T85">
            <v>-215</v>
          </cell>
          <cell r="U85">
            <v>-17.479674796747968</v>
          </cell>
          <cell r="V85">
            <v>3</v>
          </cell>
          <cell r="W85">
            <v>90.909090909090907</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31</v>
          </cell>
          <cell r="AO85">
            <v>2.5203252032520327</v>
          </cell>
          <cell r="AP85">
            <v>19</v>
          </cell>
          <cell r="AQ85">
            <v>1.5447154471544715</v>
          </cell>
        </row>
        <row r="86">
          <cell r="A86" t="str">
            <v>紋別市</v>
          </cell>
          <cell r="B86">
            <v>152</v>
          </cell>
          <cell r="C86">
            <v>20</v>
          </cell>
          <cell r="D86">
            <v>320</v>
          </cell>
          <cell r="E86" t="str">
            <v>-</v>
          </cell>
          <cell r="F86" t="str">
            <v>-</v>
          </cell>
          <cell r="G86">
            <v>1</v>
          </cell>
          <cell r="H86">
            <v>1</v>
          </cell>
          <cell r="I86" t="str">
            <v>-</v>
          </cell>
          <cell r="J86" t="str">
            <v>-</v>
          </cell>
          <cell r="K86" t="str">
            <v>-</v>
          </cell>
          <cell r="L86">
            <v>98</v>
          </cell>
          <cell r="M86">
            <v>58</v>
          </cell>
          <cell r="N86">
            <v>24100</v>
          </cell>
          <cell r="O86">
            <v>24100</v>
          </cell>
          <cell r="P86">
            <v>152</v>
          </cell>
          <cell r="Q86">
            <v>6.3070539419087135</v>
          </cell>
          <cell r="R86">
            <v>320</v>
          </cell>
          <cell r="S86">
            <v>13.278008298755186</v>
          </cell>
          <cell r="T86">
            <v>-168</v>
          </cell>
          <cell r="U86">
            <v>-6.9709543568464731</v>
          </cell>
          <cell r="V86">
            <v>20</v>
          </cell>
          <cell r="W86">
            <v>131.57894736842104</v>
          </cell>
          <cell r="X86">
            <v>0</v>
          </cell>
          <cell r="Y86">
            <v>0</v>
          </cell>
          <cell r="Z86">
            <v>0</v>
          </cell>
          <cell r="AA86">
            <v>0</v>
          </cell>
          <cell r="AB86">
            <v>0</v>
          </cell>
          <cell r="AC86">
            <v>0</v>
          </cell>
          <cell r="AD86">
            <v>0</v>
          </cell>
          <cell r="AE86">
            <v>0</v>
          </cell>
          <cell r="AF86">
            <v>0</v>
          </cell>
          <cell r="AG86">
            <v>0</v>
          </cell>
          <cell r="AH86">
            <v>2</v>
          </cell>
          <cell r="AI86">
            <v>12.987012987012989</v>
          </cell>
          <cell r="AJ86">
            <v>1</v>
          </cell>
          <cell r="AK86">
            <v>6.4935064935064943</v>
          </cell>
          <cell r="AL86">
            <v>1</v>
          </cell>
          <cell r="AM86">
            <v>6.4935064935064943</v>
          </cell>
          <cell r="AN86">
            <v>98</v>
          </cell>
          <cell r="AO86">
            <v>4.0663900414937757</v>
          </cell>
          <cell r="AP86">
            <v>58</v>
          </cell>
          <cell r="AQ86">
            <v>2.4066390041493779</v>
          </cell>
        </row>
        <row r="87">
          <cell r="A87" t="str">
            <v>士別市</v>
          </cell>
          <cell r="B87">
            <v>99</v>
          </cell>
          <cell r="C87">
            <v>9</v>
          </cell>
          <cell r="D87">
            <v>277</v>
          </cell>
          <cell r="E87" t="str">
            <v>-</v>
          </cell>
          <cell r="F87" t="str">
            <v>-</v>
          </cell>
          <cell r="G87">
            <v>2</v>
          </cell>
          <cell r="H87">
            <v>6</v>
          </cell>
          <cell r="I87" t="str">
            <v>-</v>
          </cell>
          <cell r="J87" t="str">
            <v>-</v>
          </cell>
          <cell r="K87" t="str">
            <v>-</v>
          </cell>
          <cell r="L87">
            <v>71</v>
          </cell>
          <cell r="M87">
            <v>36</v>
          </cell>
          <cell r="N87">
            <v>21400</v>
          </cell>
          <cell r="O87">
            <v>21400</v>
          </cell>
          <cell r="P87">
            <v>99</v>
          </cell>
          <cell r="Q87">
            <v>4.6261682242990654</v>
          </cell>
          <cell r="R87">
            <v>277</v>
          </cell>
          <cell r="S87">
            <v>12.94392523364486</v>
          </cell>
          <cell r="T87">
            <v>-178</v>
          </cell>
          <cell r="U87">
            <v>-8.3177570093457955</v>
          </cell>
          <cell r="V87">
            <v>9</v>
          </cell>
          <cell r="W87">
            <v>90.909090909090907</v>
          </cell>
          <cell r="X87">
            <v>0</v>
          </cell>
          <cell r="Y87">
            <v>0</v>
          </cell>
          <cell r="Z87">
            <v>0</v>
          </cell>
          <cell r="AA87">
            <v>0</v>
          </cell>
          <cell r="AB87">
            <v>0</v>
          </cell>
          <cell r="AC87">
            <v>0</v>
          </cell>
          <cell r="AD87">
            <v>0</v>
          </cell>
          <cell r="AE87">
            <v>0</v>
          </cell>
          <cell r="AF87">
            <v>0</v>
          </cell>
          <cell r="AG87">
            <v>0</v>
          </cell>
          <cell r="AH87">
            <v>8</v>
          </cell>
          <cell r="AI87">
            <v>74.766355140186917</v>
          </cell>
          <cell r="AJ87">
            <v>2</v>
          </cell>
          <cell r="AK87">
            <v>18.691588785046729</v>
          </cell>
          <cell r="AL87">
            <v>6</v>
          </cell>
          <cell r="AM87">
            <v>56.074766355140184</v>
          </cell>
          <cell r="AN87">
            <v>71</v>
          </cell>
          <cell r="AO87">
            <v>3.3177570093457942</v>
          </cell>
          <cell r="AP87">
            <v>36</v>
          </cell>
          <cell r="AQ87">
            <v>1.6822429906542056</v>
          </cell>
        </row>
        <row r="88">
          <cell r="A88" t="str">
            <v>名寄市</v>
          </cell>
          <cell r="B88">
            <v>286</v>
          </cell>
          <cell r="C88">
            <v>34</v>
          </cell>
          <cell r="D88">
            <v>334</v>
          </cell>
          <cell r="E88">
            <v>1</v>
          </cell>
          <cell r="F88" t="str">
            <v>-</v>
          </cell>
          <cell r="G88">
            <v>1</v>
          </cell>
          <cell r="H88">
            <v>3</v>
          </cell>
          <cell r="I88" t="str">
            <v>-</v>
          </cell>
          <cell r="J88" t="str">
            <v>-</v>
          </cell>
          <cell r="K88" t="str">
            <v>-</v>
          </cell>
          <cell r="L88">
            <v>150</v>
          </cell>
          <cell r="M88">
            <v>54</v>
          </cell>
          <cell r="N88">
            <v>30000</v>
          </cell>
          <cell r="O88">
            <v>30000</v>
          </cell>
          <cell r="P88">
            <v>286</v>
          </cell>
          <cell r="Q88">
            <v>9.5333333333333332</v>
          </cell>
          <cell r="R88">
            <v>334</v>
          </cell>
          <cell r="S88">
            <v>11.133333333333333</v>
          </cell>
          <cell r="T88">
            <v>-48</v>
          </cell>
          <cell r="U88">
            <v>-1.6</v>
          </cell>
          <cell r="V88">
            <v>34</v>
          </cell>
          <cell r="W88">
            <v>118.88111888111888</v>
          </cell>
          <cell r="X88">
            <v>1</v>
          </cell>
          <cell r="Y88">
            <v>3.4965034965034967</v>
          </cell>
          <cell r="Z88">
            <v>0</v>
          </cell>
          <cell r="AA88">
            <v>0</v>
          </cell>
          <cell r="AB88">
            <v>0</v>
          </cell>
          <cell r="AC88">
            <v>0</v>
          </cell>
          <cell r="AD88">
            <v>0</v>
          </cell>
          <cell r="AE88">
            <v>0</v>
          </cell>
          <cell r="AF88">
            <v>0</v>
          </cell>
          <cell r="AG88">
            <v>0</v>
          </cell>
          <cell r="AH88">
            <v>4</v>
          </cell>
          <cell r="AI88">
            <v>13.793103448275861</v>
          </cell>
          <cell r="AJ88">
            <v>1</v>
          </cell>
          <cell r="AK88">
            <v>3.4482758620689653</v>
          </cell>
          <cell r="AL88">
            <v>3</v>
          </cell>
          <cell r="AM88">
            <v>10.344827586206897</v>
          </cell>
          <cell r="AN88">
            <v>150</v>
          </cell>
          <cell r="AO88">
            <v>5</v>
          </cell>
          <cell r="AP88">
            <v>54</v>
          </cell>
          <cell r="AQ88">
            <v>1.8</v>
          </cell>
        </row>
        <row r="89">
          <cell r="A89" t="str">
            <v>三笠市</v>
          </cell>
          <cell r="B89">
            <v>37</v>
          </cell>
          <cell r="C89">
            <v>7</v>
          </cell>
          <cell r="D89">
            <v>208</v>
          </cell>
          <cell r="E89" t="str">
            <v>-</v>
          </cell>
          <cell r="F89" t="str">
            <v>-</v>
          </cell>
          <cell r="G89">
            <v>2</v>
          </cell>
          <cell r="H89">
            <v>1</v>
          </cell>
          <cell r="I89" t="str">
            <v>-</v>
          </cell>
          <cell r="J89" t="str">
            <v>-</v>
          </cell>
          <cell r="K89" t="str">
            <v>-</v>
          </cell>
          <cell r="L89">
            <v>26</v>
          </cell>
          <cell r="M89">
            <v>11</v>
          </cell>
          <cell r="N89">
            <v>9900</v>
          </cell>
          <cell r="O89">
            <v>9900</v>
          </cell>
          <cell r="P89">
            <v>37</v>
          </cell>
          <cell r="Q89">
            <v>3.7373737373737375</v>
          </cell>
          <cell r="R89">
            <v>208</v>
          </cell>
          <cell r="S89">
            <v>21.01010101010101</v>
          </cell>
          <cell r="T89">
            <v>-171</v>
          </cell>
          <cell r="U89">
            <v>-17.272727272727273</v>
          </cell>
          <cell r="V89">
            <v>7</v>
          </cell>
          <cell r="W89">
            <v>189.18918918918919</v>
          </cell>
          <cell r="X89">
            <v>0</v>
          </cell>
          <cell r="Y89">
            <v>0</v>
          </cell>
          <cell r="Z89">
            <v>0</v>
          </cell>
          <cell r="AA89">
            <v>0</v>
          </cell>
          <cell r="AB89">
            <v>0</v>
          </cell>
          <cell r="AC89">
            <v>0</v>
          </cell>
          <cell r="AD89">
            <v>0</v>
          </cell>
          <cell r="AE89">
            <v>0</v>
          </cell>
          <cell r="AF89">
            <v>0</v>
          </cell>
          <cell r="AG89">
            <v>0</v>
          </cell>
          <cell r="AH89">
            <v>3</v>
          </cell>
          <cell r="AI89">
            <v>75</v>
          </cell>
          <cell r="AJ89">
            <v>2</v>
          </cell>
          <cell r="AK89">
            <v>50</v>
          </cell>
          <cell r="AL89">
            <v>1</v>
          </cell>
          <cell r="AM89">
            <v>25</v>
          </cell>
          <cell r="AN89">
            <v>26</v>
          </cell>
          <cell r="AO89">
            <v>2.6262626262626263</v>
          </cell>
          <cell r="AP89">
            <v>11</v>
          </cell>
          <cell r="AQ89">
            <v>1.1111111111111112</v>
          </cell>
        </row>
        <row r="90">
          <cell r="A90" t="str">
            <v>根室市</v>
          </cell>
          <cell r="B90">
            <v>194</v>
          </cell>
          <cell r="C90">
            <v>26</v>
          </cell>
          <cell r="D90">
            <v>342</v>
          </cell>
          <cell r="E90" t="str">
            <v>-</v>
          </cell>
          <cell r="F90" t="str">
            <v>-</v>
          </cell>
          <cell r="G90">
            <v>6</v>
          </cell>
          <cell r="H90">
            <v>2</v>
          </cell>
          <cell r="I90">
            <v>1</v>
          </cell>
          <cell r="J90">
            <v>1</v>
          </cell>
          <cell r="K90" t="str">
            <v>-</v>
          </cell>
          <cell r="L90">
            <v>135</v>
          </cell>
          <cell r="M90">
            <v>60</v>
          </cell>
          <cell r="N90">
            <v>28500</v>
          </cell>
          <cell r="O90">
            <v>28500</v>
          </cell>
          <cell r="P90">
            <v>194</v>
          </cell>
          <cell r="Q90">
            <v>6.8070175438596499</v>
          </cell>
          <cell r="R90">
            <v>342</v>
          </cell>
          <cell r="S90">
            <v>12</v>
          </cell>
          <cell r="T90">
            <v>-148</v>
          </cell>
          <cell r="U90">
            <v>-5.192982456140351</v>
          </cell>
          <cell r="V90">
            <v>26</v>
          </cell>
          <cell r="W90">
            <v>134.02061855670104</v>
          </cell>
          <cell r="X90">
            <v>0</v>
          </cell>
          <cell r="Y90">
            <v>0</v>
          </cell>
          <cell r="Z90">
            <v>0</v>
          </cell>
          <cell r="AA90">
            <v>0</v>
          </cell>
          <cell r="AB90">
            <v>1</v>
          </cell>
          <cell r="AC90">
            <v>5.1282051282051286</v>
          </cell>
          <cell r="AD90">
            <v>1</v>
          </cell>
          <cell r="AE90">
            <v>5.1282051282051286</v>
          </cell>
          <cell r="AF90">
            <v>0</v>
          </cell>
          <cell r="AG90">
            <v>0</v>
          </cell>
          <cell r="AH90">
            <v>8</v>
          </cell>
          <cell r="AI90">
            <v>39.603960396039604</v>
          </cell>
          <cell r="AJ90">
            <v>6</v>
          </cell>
          <cell r="AK90">
            <v>29.702970297029701</v>
          </cell>
          <cell r="AL90">
            <v>2</v>
          </cell>
          <cell r="AM90">
            <v>9.9009900990099009</v>
          </cell>
          <cell r="AN90">
            <v>135</v>
          </cell>
          <cell r="AO90">
            <v>4.7368421052631584</v>
          </cell>
          <cell r="AP90">
            <v>60</v>
          </cell>
          <cell r="AQ90">
            <v>2.1052631578947367</v>
          </cell>
        </row>
        <row r="91">
          <cell r="A91" t="str">
            <v>千歳市</v>
          </cell>
          <cell r="B91">
            <v>921</v>
          </cell>
          <cell r="C91">
            <v>88</v>
          </cell>
          <cell r="D91">
            <v>674</v>
          </cell>
          <cell r="E91">
            <v>2</v>
          </cell>
          <cell r="F91">
            <v>2</v>
          </cell>
          <cell r="G91">
            <v>9</v>
          </cell>
          <cell r="H91">
            <v>24</v>
          </cell>
          <cell r="I91">
            <v>6</v>
          </cell>
          <cell r="J91">
            <v>4</v>
          </cell>
          <cell r="K91">
            <v>2</v>
          </cell>
          <cell r="L91">
            <v>655</v>
          </cell>
          <cell r="M91">
            <v>273</v>
          </cell>
          <cell r="N91">
            <v>93700</v>
          </cell>
          <cell r="O91">
            <v>93700</v>
          </cell>
          <cell r="P91">
            <v>921</v>
          </cell>
          <cell r="Q91">
            <v>9.8292422625400206</v>
          </cell>
          <cell r="R91">
            <v>674</v>
          </cell>
          <cell r="S91">
            <v>7.1931696905016</v>
          </cell>
          <cell r="T91">
            <v>247</v>
          </cell>
          <cell r="U91">
            <v>2.6360725720384206</v>
          </cell>
          <cell r="V91">
            <v>88</v>
          </cell>
          <cell r="W91">
            <v>95.548317046688382</v>
          </cell>
          <cell r="X91">
            <v>2</v>
          </cell>
          <cell r="Y91">
            <v>2.1715526601520088</v>
          </cell>
          <cell r="Z91">
            <v>2</v>
          </cell>
          <cell r="AA91">
            <v>2.1715526601520088</v>
          </cell>
          <cell r="AB91">
            <v>6</v>
          </cell>
          <cell r="AC91">
            <v>6.486486486486486</v>
          </cell>
          <cell r="AD91">
            <v>4</v>
          </cell>
          <cell r="AE91">
            <v>4.3243243243243246</v>
          </cell>
          <cell r="AF91">
            <v>2</v>
          </cell>
          <cell r="AG91">
            <v>2.1715526601520088</v>
          </cell>
          <cell r="AH91">
            <v>33</v>
          </cell>
          <cell r="AI91">
            <v>34.591194968553459</v>
          </cell>
          <cell r="AJ91">
            <v>9</v>
          </cell>
          <cell r="AK91">
            <v>9.4339622641509422</v>
          </cell>
          <cell r="AL91">
            <v>24</v>
          </cell>
          <cell r="AM91">
            <v>25.157232704402517</v>
          </cell>
          <cell r="AN91">
            <v>655</v>
          </cell>
          <cell r="AO91">
            <v>6.9903948772678763</v>
          </cell>
          <cell r="AP91">
            <v>273</v>
          </cell>
          <cell r="AQ91">
            <v>2.9135538954108857</v>
          </cell>
        </row>
        <row r="92">
          <cell r="A92" t="str">
            <v>滝川市</v>
          </cell>
          <cell r="B92">
            <v>254</v>
          </cell>
          <cell r="C92">
            <v>22</v>
          </cell>
          <cell r="D92">
            <v>474</v>
          </cell>
          <cell r="E92">
            <v>1</v>
          </cell>
          <cell r="F92">
            <v>1</v>
          </cell>
          <cell r="G92">
            <v>5</v>
          </cell>
          <cell r="H92">
            <v>3</v>
          </cell>
          <cell r="I92">
            <v>3</v>
          </cell>
          <cell r="J92">
            <v>2</v>
          </cell>
          <cell r="K92">
            <v>1</v>
          </cell>
          <cell r="L92">
            <v>192</v>
          </cell>
          <cell r="M92">
            <v>85</v>
          </cell>
          <cell r="N92">
            <v>42900</v>
          </cell>
          <cell r="O92">
            <v>42900</v>
          </cell>
          <cell r="P92">
            <v>254</v>
          </cell>
          <cell r="Q92">
            <v>5.9207459207459214</v>
          </cell>
          <cell r="R92">
            <v>474</v>
          </cell>
          <cell r="S92">
            <v>11.04895104895105</v>
          </cell>
          <cell r="T92">
            <v>-220</v>
          </cell>
          <cell r="U92">
            <v>-5.1282051282051286</v>
          </cell>
          <cell r="V92">
            <v>22</v>
          </cell>
          <cell r="W92">
            <v>86.614173228346459</v>
          </cell>
          <cell r="X92">
            <v>1</v>
          </cell>
          <cell r="Y92">
            <v>3.9370078740157481</v>
          </cell>
          <cell r="Z92">
            <v>1</v>
          </cell>
          <cell r="AA92">
            <v>3.9370078740157481</v>
          </cell>
          <cell r="AB92">
            <v>3</v>
          </cell>
          <cell r="AC92">
            <v>11.71875</v>
          </cell>
          <cell r="AD92">
            <v>2</v>
          </cell>
          <cell r="AE92">
            <v>7.8125</v>
          </cell>
          <cell r="AF92">
            <v>1</v>
          </cell>
          <cell r="AG92">
            <v>3.9370078740157481</v>
          </cell>
          <cell r="AH92">
            <v>8</v>
          </cell>
          <cell r="AI92">
            <v>30.534351145038165</v>
          </cell>
          <cell r="AJ92">
            <v>5</v>
          </cell>
          <cell r="AK92">
            <v>19.083969465648856</v>
          </cell>
          <cell r="AL92">
            <v>3</v>
          </cell>
          <cell r="AM92">
            <v>11.450381679389313</v>
          </cell>
          <cell r="AN92">
            <v>192</v>
          </cell>
          <cell r="AO92">
            <v>4.4755244755244759</v>
          </cell>
          <cell r="AP92">
            <v>85</v>
          </cell>
          <cell r="AQ92">
            <v>1.9813519813519815</v>
          </cell>
        </row>
        <row r="93">
          <cell r="A93" t="str">
            <v>砂川市</v>
          </cell>
          <cell r="B93">
            <v>107</v>
          </cell>
          <cell r="C93">
            <v>13</v>
          </cell>
          <cell r="D93">
            <v>263</v>
          </cell>
          <cell r="E93">
            <v>1</v>
          </cell>
          <cell r="F93">
            <v>1</v>
          </cell>
          <cell r="G93">
            <v>3</v>
          </cell>
          <cell r="H93">
            <v>2</v>
          </cell>
          <cell r="I93">
            <v>1</v>
          </cell>
          <cell r="J93">
            <v>1</v>
          </cell>
          <cell r="K93" t="str">
            <v>-</v>
          </cell>
          <cell r="L93">
            <v>57</v>
          </cell>
          <cell r="M93">
            <v>33</v>
          </cell>
          <cell r="N93">
            <v>18800</v>
          </cell>
          <cell r="O93">
            <v>18800</v>
          </cell>
          <cell r="P93">
            <v>107</v>
          </cell>
          <cell r="Q93">
            <v>5.6914893617021276</v>
          </cell>
          <cell r="R93">
            <v>263</v>
          </cell>
          <cell r="S93">
            <v>13.98936170212766</v>
          </cell>
          <cell r="T93">
            <v>-156</v>
          </cell>
          <cell r="U93">
            <v>-8.2978723404255312</v>
          </cell>
          <cell r="V93">
            <v>13</v>
          </cell>
          <cell r="W93">
            <v>121.49532710280374</v>
          </cell>
          <cell r="X93">
            <v>1</v>
          </cell>
          <cell r="Y93">
            <v>9.3457943925233646</v>
          </cell>
          <cell r="Z93">
            <v>1</v>
          </cell>
          <cell r="AA93">
            <v>9.3457943925233646</v>
          </cell>
          <cell r="AB93">
            <v>1</v>
          </cell>
          <cell r="AC93">
            <v>9.2592592592592595</v>
          </cell>
          <cell r="AD93">
            <v>1</v>
          </cell>
          <cell r="AE93">
            <v>9.2592592592592595</v>
          </cell>
          <cell r="AF93">
            <v>0</v>
          </cell>
          <cell r="AG93">
            <v>0</v>
          </cell>
          <cell r="AH93">
            <v>5</v>
          </cell>
          <cell r="AI93">
            <v>44.642857142857146</v>
          </cell>
          <cell r="AJ93">
            <v>3</v>
          </cell>
          <cell r="AK93">
            <v>26.785714285714285</v>
          </cell>
          <cell r="AL93">
            <v>2</v>
          </cell>
          <cell r="AM93">
            <v>17.857142857142858</v>
          </cell>
          <cell r="AN93">
            <v>57</v>
          </cell>
          <cell r="AO93">
            <v>3.0319148936170213</v>
          </cell>
          <cell r="AP93">
            <v>33</v>
          </cell>
          <cell r="AQ93">
            <v>1.7553191489361701</v>
          </cell>
        </row>
        <row r="94">
          <cell r="A94" t="str">
            <v>歌志内市</v>
          </cell>
          <cell r="B94">
            <v>12</v>
          </cell>
          <cell r="C94" t="str">
            <v>-</v>
          </cell>
          <cell r="D94">
            <v>84</v>
          </cell>
          <cell r="E94" t="str">
            <v>-</v>
          </cell>
          <cell r="F94" t="str">
            <v>-</v>
          </cell>
          <cell r="G94" t="str">
            <v>-</v>
          </cell>
          <cell r="H94" t="str">
            <v>-</v>
          </cell>
          <cell r="I94" t="str">
            <v>-</v>
          </cell>
          <cell r="J94" t="str">
            <v>-</v>
          </cell>
          <cell r="K94" t="str">
            <v>-</v>
          </cell>
          <cell r="L94">
            <v>9</v>
          </cell>
          <cell r="M94">
            <v>10</v>
          </cell>
          <cell r="N94">
            <v>4200</v>
          </cell>
          <cell r="O94">
            <v>4200</v>
          </cell>
          <cell r="P94">
            <v>12</v>
          </cell>
          <cell r="Q94">
            <v>2.8571428571428572</v>
          </cell>
          <cell r="R94">
            <v>84</v>
          </cell>
          <cell r="S94">
            <v>20</v>
          </cell>
          <cell r="T94">
            <v>-72</v>
          </cell>
          <cell r="U94">
            <v>-17.142857142857142</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9</v>
          </cell>
          <cell r="AO94">
            <v>2.1428571428571428</v>
          </cell>
          <cell r="AP94">
            <v>10</v>
          </cell>
          <cell r="AQ94">
            <v>2.3809523809523814</v>
          </cell>
        </row>
        <row r="95">
          <cell r="A95" t="str">
            <v>深川市</v>
          </cell>
          <cell r="B95">
            <v>121</v>
          </cell>
          <cell r="C95">
            <v>15</v>
          </cell>
          <cell r="D95">
            <v>359</v>
          </cell>
          <cell r="E95" t="str">
            <v>-</v>
          </cell>
          <cell r="F95" t="str">
            <v>-</v>
          </cell>
          <cell r="G95">
            <v>5</v>
          </cell>
          <cell r="H95" t="str">
            <v>-</v>
          </cell>
          <cell r="I95" t="str">
            <v>-</v>
          </cell>
          <cell r="J95" t="str">
            <v>-</v>
          </cell>
          <cell r="K95" t="str">
            <v>-</v>
          </cell>
          <cell r="L95">
            <v>87</v>
          </cell>
          <cell r="M95">
            <v>27</v>
          </cell>
          <cell r="N95">
            <v>23400</v>
          </cell>
          <cell r="O95">
            <v>23400</v>
          </cell>
          <cell r="P95">
            <v>121</v>
          </cell>
          <cell r="Q95">
            <v>5.1709401709401703</v>
          </cell>
          <cell r="R95">
            <v>359</v>
          </cell>
          <cell r="S95">
            <v>15.341880341880342</v>
          </cell>
          <cell r="T95">
            <v>-238</v>
          </cell>
          <cell r="U95">
            <v>-10.170940170940172</v>
          </cell>
          <cell r="V95">
            <v>15</v>
          </cell>
          <cell r="W95">
            <v>123.96694214876034</v>
          </cell>
          <cell r="X95">
            <v>0</v>
          </cell>
          <cell r="Y95">
            <v>0</v>
          </cell>
          <cell r="Z95">
            <v>0</v>
          </cell>
          <cell r="AA95">
            <v>0</v>
          </cell>
          <cell r="AB95">
            <v>0</v>
          </cell>
          <cell r="AC95">
            <v>0</v>
          </cell>
          <cell r="AD95">
            <v>0</v>
          </cell>
          <cell r="AE95">
            <v>0</v>
          </cell>
          <cell r="AF95">
            <v>0</v>
          </cell>
          <cell r="AG95">
            <v>0</v>
          </cell>
          <cell r="AH95">
            <v>5</v>
          </cell>
          <cell r="AI95">
            <v>39.682539682539684</v>
          </cell>
          <cell r="AJ95">
            <v>5</v>
          </cell>
          <cell r="AK95">
            <v>39.682539682539684</v>
          </cell>
          <cell r="AL95">
            <v>0</v>
          </cell>
          <cell r="AM95">
            <v>0</v>
          </cell>
          <cell r="AN95">
            <v>87</v>
          </cell>
          <cell r="AO95">
            <v>3.7179487179487176</v>
          </cell>
          <cell r="AP95">
            <v>27</v>
          </cell>
          <cell r="AQ95">
            <v>1.153846153846154</v>
          </cell>
        </row>
        <row r="96">
          <cell r="A96" t="str">
            <v>富良野市</v>
          </cell>
          <cell r="B96">
            <v>183</v>
          </cell>
          <cell r="C96">
            <v>23</v>
          </cell>
          <cell r="D96">
            <v>220</v>
          </cell>
          <cell r="E96" t="str">
            <v>-</v>
          </cell>
          <cell r="F96" t="str">
            <v>-</v>
          </cell>
          <cell r="G96">
            <v>2</v>
          </cell>
          <cell r="H96">
            <v>4</v>
          </cell>
          <cell r="I96">
            <v>1</v>
          </cell>
          <cell r="J96">
            <v>1</v>
          </cell>
          <cell r="K96" t="str">
            <v>-</v>
          </cell>
          <cell r="L96">
            <v>108</v>
          </cell>
          <cell r="M96">
            <v>36</v>
          </cell>
          <cell r="N96">
            <v>24000</v>
          </cell>
          <cell r="O96">
            <v>24000</v>
          </cell>
          <cell r="P96">
            <v>183</v>
          </cell>
          <cell r="Q96">
            <v>7.625</v>
          </cell>
          <cell r="R96">
            <v>220</v>
          </cell>
          <cell r="S96">
            <v>9.1666666666666661</v>
          </cell>
          <cell r="T96">
            <v>-37</v>
          </cell>
          <cell r="U96">
            <v>-1.5416666666666667</v>
          </cell>
          <cell r="V96">
            <v>23</v>
          </cell>
          <cell r="W96">
            <v>125.68306010928961</v>
          </cell>
          <cell r="X96">
            <v>0</v>
          </cell>
          <cell r="Y96">
            <v>0</v>
          </cell>
          <cell r="Z96">
            <v>0</v>
          </cell>
          <cell r="AA96">
            <v>0</v>
          </cell>
          <cell r="AB96">
            <v>1</v>
          </cell>
          <cell r="AC96">
            <v>5.4347826086956523</v>
          </cell>
          <cell r="AD96">
            <v>1</v>
          </cell>
          <cell r="AE96">
            <v>5.4347826086956523</v>
          </cell>
          <cell r="AF96">
            <v>0</v>
          </cell>
          <cell r="AG96">
            <v>0</v>
          </cell>
          <cell r="AH96">
            <v>6</v>
          </cell>
          <cell r="AI96">
            <v>31.746031746031743</v>
          </cell>
          <cell r="AJ96">
            <v>2</v>
          </cell>
          <cell r="AK96">
            <v>10.582010582010582</v>
          </cell>
          <cell r="AL96">
            <v>4</v>
          </cell>
          <cell r="AM96">
            <v>21.164021164021165</v>
          </cell>
          <cell r="AN96">
            <v>108</v>
          </cell>
          <cell r="AO96">
            <v>4.5</v>
          </cell>
          <cell r="AP96">
            <v>36</v>
          </cell>
          <cell r="AQ96">
            <v>1.5</v>
          </cell>
        </row>
        <row r="97">
          <cell r="A97" t="str">
            <v>登別市</v>
          </cell>
          <cell r="B97">
            <v>345</v>
          </cell>
          <cell r="C97">
            <v>42</v>
          </cell>
          <cell r="D97">
            <v>588</v>
          </cell>
          <cell r="E97">
            <v>1</v>
          </cell>
          <cell r="F97" t="str">
            <v>-</v>
          </cell>
          <cell r="G97">
            <v>1</v>
          </cell>
          <cell r="H97">
            <v>6</v>
          </cell>
          <cell r="I97">
            <v>1</v>
          </cell>
          <cell r="J97">
            <v>1</v>
          </cell>
          <cell r="K97" t="str">
            <v>-</v>
          </cell>
          <cell r="L97">
            <v>208</v>
          </cell>
          <cell r="M97">
            <v>108</v>
          </cell>
          <cell r="N97">
            <v>51100</v>
          </cell>
          <cell r="O97">
            <v>51100</v>
          </cell>
          <cell r="P97">
            <v>345</v>
          </cell>
          <cell r="Q97">
            <v>6.7514677103718199</v>
          </cell>
          <cell r="R97">
            <v>588</v>
          </cell>
          <cell r="S97">
            <v>11.506849315068493</v>
          </cell>
          <cell r="T97">
            <v>-243</v>
          </cell>
          <cell r="U97">
            <v>-4.755381604696673</v>
          </cell>
          <cell r="V97">
            <v>42</v>
          </cell>
          <cell r="W97">
            <v>121.73913043478261</v>
          </cell>
          <cell r="X97">
            <v>1</v>
          </cell>
          <cell r="Y97">
            <v>2.8985507246376812</v>
          </cell>
          <cell r="Z97">
            <v>0</v>
          </cell>
          <cell r="AA97">
            <v>0</v>
          </cell>
          <cell r="AB97">
            <v>1</v>
          </cell>
          <cell r="AC97">
            <v>2.8901734104046239</v>
          </cell>
          <cell r="AD97">
            <v>1</v>
          </cell>
          <cell r="AE97">
            <v>2.8901734104046239</v>
          </cell>
          <cell r="AF97">
            <v>0</v>
          </cell>
          <cell r="AG97">
            <v>0</v>
          </cell>
          <cell r="AH97">
            <v>7</v>
          </cell>
          <cell r="AI97">
            <v>19.886363636363637</v>
          </cell>
          <cell r="AJ97">
            <v>1</v>
          </cell>
          <cell r="AK97">
            <v>2.8409090909090908</v>
          </cell>
          <cell r="AL97">
            <v>6</v>
          </cell>
          <cell r="AM97">
            <v>17.045454545454543</v>
          </cell>
          <cell r="AN97">
            <v>208</v>
          </cell>
          <cell r="AO97">
            <v>4.0704500978473588</v>
          </cell>
          <cell r="AP97">
            <v>108</v>
          </cell>
          <cell r="AQ97">
            <v>2.1135029354207435</v>
          </cell>
        </row>
        <row r="98">
          <cell r="A98" t="str">
            <v>恵庭市</v>
          </cell>
          <cell r="B98">
            <v>503</v>
          </cell>
          <cell r="C98">
            <v>47</v>
          </cell>
          <cell r="D98">
            <v>590</v>
          </cell>
          <cell r="E98" t="str">
            <v>-</v>
          </cell>
          <cell r="F98" t="str">
            <v>-</v>
          </cell>
          <cell r="G98">
            <v>3</v>
          </cell>
          <cell r="H98">
            <v>14</v>
          </cell>
          <cell r="I98">
            <v>1</v>
          </cell>
          <cell r="J98">
            <v>1</v>
          </cell>
          <cell r="K98" t="str">
            <v>-</v>
          </cell>
          <cell r="L98">
            <v>310</v>
          </cell>
          <cell r="M98">
            <v>145</v>
          </cell>
          <cell r="N98">
            <v>69200</v>
          </cell>
          <cell r="O98">
            <v>69200</v>
          </cell>
          <cell r="P98">
            <v>503</v>
          </cell>
          <cell r="Q98">
            <v>7.2687861271676297</v>
          </cell>
          <cell r="R98">
            <v>590</v>
          </cell>
          <cell r="S98">
            <v>8.5260115606936413</v>
          </cell>
          <cell r="T98">
            <v>-87</v>
          </cell>
          <cell r="U98">
            <v>-1.2572254335260116</v>
          </cell>
          <cell r="V98">
            <v>47</v>
          </cell>
          <cell r="W98">
            <v>93.439363817097416</v>
          </cell>
          <cell r="X98">
            <v>0</v>
          </cell>
          <cell r="Y98">
            <v>0</v>
          </cell>
          <cell r="Z98">
            <v>0</v>
          </cell>
          <cell r="AA98">
            <v>0</v>
          </cell>
          <cell r="AB98">
            <v>1</v>
          </cell>
          <cell r="AC98">
            <v>1.984126984126984</v>
          </cell>
          <cell r="AD98">
            <v>1</v>
          </cell>
          <cell r="AE98">
            <v>1.984126984126984</v>
          </cell>
          <cell r="AF98">
            <v>0</v>
          </cell>
          <cell r="AG98">
            <v>0</v>
          </cell>
          <cell r="AH98">
            <v>17</v>
          </cell>
          <cell r="AI98">
            <v>32.692307692307693</v>
          </cell>
          <cell r="AJ98">
            <v>3</v>
          </cell>
          <cell r="AK98">
            <v>5.7692307692307692</v>
          </cell>
          <cell r="AL98">
            <v>14</v>
          </cell>
          <cell r="AM98">
            <v>26.923076923076923</v>
          </cell>
          <cell r="AN98">
            <v>310</v>
          </cell>
          <cell r="AO98">
            <v>4.4797687861271678</v>
          </cell>
          <cell r="AP98">
            <v>145</v>
          </cell>
          <cell r="AQ98">
            <v>2.0953757225433525</v>
          </cell>
        </row>
        <row r="99">
          <cell r="A99" t="str">
            <v>伊達市</v>
          </cell>
          <cell r="B99">
            <v>223</v>
          </cell>
          <cell r="C99">
            <v>18</v>
          </cell>
          <cell r="D99">
            <v>499</v>
          </cell>
          <cell r="E99">
            <v>1</v>
          </cell>
          <cell r="F99" t="str">
            <v>-</v>
          </cell>
          <cell r="G99">
            <v>3</v>
          </cell>
          <cell r="H99">
            <v>2</v>
          </cell>
          <cell r="I99" t="str">
            <v>-</v>
          </cell>
          <cell r="J99" t="str">
            <v>-</v>
          </cell>
          <cell r="K99" t="str">
            <v>-</v>
          </cell>
          <cell r="L99">
            <v>153</v>
          </cell>
          <cell r="M99">
            <v>73</v>
          </cell>
          <cell r="N99">
            <v>36100</v>
          </cell>
          <cell r="O99">
            <v>36100</v>
          </cell>
          <cell r="P99">
            <v>223</v>
          </cell>
          <cell r="Q99">
            <v>6.1772853185595569</v>
          </cell>
          <cell r="R99">
            <v>499</v>
          </cell>
          <cell r="S99">
            <v>13.822714681440443</v>
          </cell>
          <cell r="T99">
            <v>-276</v>
          </cell>
          <cell r="U99">
            <v>-7.6454293628808863</v>
          </cell>
          <cell r="V99">
            <v>18</v>
          </cell>
          <cell r="W99">
            <v>80.717488789237663</v>
          </cell>
          <cell r="X99">
            <v>1</v>
          </cell>
          <cell r="Y99">
            <v>4.4843049327354256</v>
          </cell>
          <cell r="Z99">
            <v>0</v>
          </cell>
          <cell r="AA99">
            <v>0</v>
          </cell>
          <cell r="AB99">
            <v>0</v>
          </cell>
          <cell r="AC99">
            <v>0</v>
          </cell>
          <cell r="AD99">
            <v>0</v>
          </cell>
          <cell r="AE99">
            <v>0</v>
          </cell>
          <cell r="AF99">
            <v>0</v>
          </cell>
          <cell r="AG99">
            <v>0</v>
          </cell>
          <cell r="AH99">
            <v>5</v>
          </cell>
          <cell r="AI99">
            <v>21.929824561403507</v>
          </cell>
          <cell r="AJ99">
            <v>3</v>
          </cell>
          <cell r="AK99">
            <v>13.157894736842104</v>
          </cell>
          <cell r="AL99">
            <v>2</v>
          </cell>
          <cell r="AM99">
            <v>8.7719298245614024</v>
          </cell>
          <cell r="AN99">
            <v>153</v>
          </cell>
          <cell r="AO99">
            <v>4.2382271468144044</v>
          </cell>
          <cell r="AP99">
            <v>73</v>
          </cell>
          <cell r="AQ99">
            <v>2.0221606648199444</v>
          </cell>
        </row>
        <row r="100">
          <cell r="A100" t="str">
            <v>北広島市</v>
          </cell>
          <cell r="B100">
            <v>327</v>
          </cell>
          <cell r="C100">
            <v>31</v>
          </cell>
          <cell r="D100">
            <v>490</v>
          </cell>
          <cell r="E100">
            <v>2</v>
          </cell>
          <cell r="F100">
            <v>2</v>
          </cell>
          <cell r="G100">
            <v>4</v>
          </cell>
          <cell r="H100">
            <v>3</v>
          </cell>
          <cell r="I100">
            <v>1</v>
          </cell>
          <cell r="J100" t="str">
            <v>-</v>
          </cell>
          <cell r="K100">
            <v>1</v>
          </cell>
          <cell r="L100">
            <v>189</v>
          </cell>
          <cell r="M100">
            <v>118</v>
          </cell>
          <cell r="N100">
            <v>60200</v>
          </cell>
          <cell r="O100">
            <v>60200</v>
          </cell>
          <cell r="P100">
            <v>327</v>
          </cell>
          <cell r="Q100">
            <v>5.4318936877076407</v>
          </cell>
          <cell r="R100">
            <v>490</v>
          </cell>
          <cell r="S100">
            <v>8.1395348837209305</v>
          </cell>
          <cell r="T100">
            <v>-163</v>
          </cell>
          <cell r="U100">
            <v>-2.7076411960132893</v>
          </cell>
          <cell r="V100">
            <v>31</v>
          </cell>
          <cell r="W100">
            <v>94.801223241590208</v>
          </cell>
          <cell r="X100">
            <v>2</v>
          </cell>
          <cell r="Y100">
            <v>6.1162079510703364</v>
          </cell>
          <cell r="Z100">
            <v>2</v>
          </cell>
          <cell r="AA100">
            <v>6.1162079510703364</v>
          </cell>
          <cell r="AB100">
            <v>1</v>
          </cell>
          <cell r="AC100">
            <v>3.0581039755351682</v>
          </cell>
          <cell r="AD100">
            <v>0</v>
          </cell>
          <cell r="AE100">
            <v>0</v>
          </cell>
          <cell r="AF100">
            <v>1</v>
          </cell>
          <cell r="AG100">
            <v>3.0581039755351682</v>
          </cell>
          <cell r="AH100">
            <v>7</v>
          </cell>
          <cell r="AI100">
            <v>20.958083832335326</v>
          </cell>
          <cell r="AJ100">
            <v>4</v>
          </cell>
          <cell r="AK100">
            <v>11.976047904191617</v>
          </cell>
          <cell r="AL100">
            <v>3</v>
          </cell>
          <cell r="AM100">
            <v>8.9820359281437128</v>
          </cell>
          <cell r="AN100">
            <v>189</v>
          </cell>
          <cell r="AO100">
            <v>3.1395348837209305</v>
          </cell>
          <cell r="AP100">
            <v>118</v>
          </cell>
          <cell r="AQ100">
            <v>1.9601328903654482</v>
          </cell>
        </row>
        <row r="101">
          <cell r="A101" t="str">
            <v>石狩市</v>
          </cell>
          <cell r="B101">
            <v>364</v>
          </cell>
          <cell r="C101">
            <v>31</v>
          </cell>
          <cell r="D101">
            <v>594</v>
          </cell>
          <cell r="E101">
            <v>1</v>
          </cell>
          <cell r="F101">
            <v>1</v>
          </cell>
          <cell r="G101">
            <v>5</v>
          </cell>
          <cell r="H101">
            <v>8</v>
          </cell>
          <cell r="I101" t="str">
            <v>-</v>
          </cell>
          <cell r="J101" t="str">
            <v>-</v>
          </cell>
          <cell r="K101" t="str">
            <v>-</v>
          </cell>
          <cell r="L101">
            <v>199</v>
          </cell>
          <cell r="M101">
            <v>129</v>
          </cell>
          <cell r="N101">
            <v>59000</v>
          </cell>
          <cell r="O101">
            <v>59000</v>
          </cell>
          <cell r="P101">
            <v>364</v>
          </cell>
          <cell r="Q101">
            <v>6.1694915254237293</v>
          </cell>
          <cell r="R101">
            <v>594</v>
          </cell>
          <cell r="S101">
            <v>10.067796610169491</v>
          </cell>
          <cell r="T101">
            <v>-230</v>
          </cell>
          <cell r="U101">
            <v>-3.898305084745763</v>
          </cell>
          <cell r="V101">
            <v>31</v>
          </cell>
          <cell r="W101">
            <v>85.164835164835168</v>
          </cell>
          <cell r="X101">
            <v>1</v>
          </cell>
          <cell r="Y101">
            <v>2.7472527472527473</v>
          </cell>
          <cell r="Z101">
            <v>1</v>
          </cell>
          <cell r="AA101">
            <v>2.7472527472527473</v>
          </cell>
          <cell r="AB101">
            <v>0</v>
          </cell>
          <cell r="AC101">
            <v>0</v>
          </cell>
          <cell r="AD101">
            <v>0</v>
          </cell>
          <cell r="AE101">
            <v>0</v>
          </cell>
          <cell r="AF101">
            <v>0</v>
          </cell>
          <cell r="AG101">
            <v>0</v>
          </cell>
          <cell r="AH101">
            <v>13</v>
          </cell>
          <cell r="AI101">
            <v>34.482758620689651</v>
          </cell>
          <cell r="AJ101">
            <v>5</v>
          </cell>
          <cell r="AK101">
            <v>13.262599469496022</v>
          </cell>
          <cell r="AL101">
            <v>8</v>
          </cell>
          <cell r="AM101">
            <v>21.220159151193634</v>
          </cell>
          <cell r="AN101">
            <v>199</v>
          </cell>
          <cell r="AO101">
            <v>3.3728813559322033</v>
          </cell>
          <cell r="AP101">
            <v>129</v>
          </cell>
          <cell r="AQ101">
            <v>2.1864406779661016</v>
          </cell>
        </row>
        <row r="102">
          <cell r="A102" t="str">
            <v>北斗市</v>
          </cell>
          <cell r="B102">
            <v>335</v>
          </cell>
          <cell r="C102">
            <v>39</v>
          </cell>
          <cell r="D102">
            <v>486</v>
          </cell>
          <cell r="E102">
            <v>1</v>
          </cell>
          <cell r="F102">
            <v>1</v>
          </cell>
          <cell r="G102">
            <v>3</v>
          </cell>
          <cell r="H102">
            <v>8</v>
          </cell>
          <cell r="I102">
            <v>2</v>
          </cell>
          <cell r="J102">
            <v>1</v>
          </cell>
          <cell r="K102">
            <v>1</v>
          </cell>
          <cell r="L102">
            <v>205</v>
          </cell>
          <cell r="M102">
            <v>137</v>
          </cell>
          <cell r="N102">
            <v>47400</v>
          </cell>
          <cell r="O102">
            <v>47400</v>
          </cell>
          <cell r="P102">
            <v>335</v>
          </cell>
          <cell r="Q102">
            <v>7.0675105485232068</v>
          </cell>
          <cell r="R102">
            <v>486</v>
          </cell>
          <cell r="S102">
            <v>10.253164556962025</v>
          </cell>
          <cell r="T102">
            <v>-151</v>
          </cell>
          <cell r="U102">
            <v>-3.1856540084388185</v>
          </cell>
          <cell r="V102">
            <v>39</v>
          </cell>
          <cell r="W102">
            <v>116.41791044776119</v>
          </cell>
          <cell r="X102">
            <v>1</v>
          </cell>
          <cell r="Y102">
            <v>2.9850746268656718</v>
          </cell>
          <cell r="Z102">
            <v>1</v>
          </cell>
          <cell r="AA102">
            <v>2.9850746268656718</v>
          </cell>
          <cell r="AB102">
            <v>2</v>
          </cell>
          <cell r="AC102">
            <v>5.9523809523809517</v>
          </cell>
          <cell r="AD102">
            <v>1</v>
          </cell>
          <cell r="AE102">
            <v>2.9761904761904758</v>
          </cell>
          <cell r="AF102">
            <v>1</v>
          </cell>
          <cell r="AG102">
            <v>2.9850746268656718</v>
          </cell>
          <cell r="AH102">
            <v>11</v>
          </cell>
          <cell r="AI102">
            <v>31.791907514450866</v>
          </cell>
          <cell r="AJ102">
            <v>3</v>
          </cell>
          <cell r="AK102">
            <v>8.6705202312138727</v>
          </cell>
          <cell r="AL102">
            <v>8</v>
          </cell>
          <cell r="AM102">
            <v>23.121387283236992</v>
          </cell>
          <cell r="AN102">
            <v>205</v>
          </cell>
          <cell r="AO102">
            <v>4.3248945147679327</v>
          </cell>
          <cell r="AP102">
            <v>137</v>
          </cell>
          <cell r="AQ102">
            <v>2.890295358649789</v>
          </cell>
        </row>
        <row r="103">
          <cell r="A103" t="str">
            <v>当別町</v>
          </cell>
          <cell r="B103">
            <v>65</v>
          </cell>
          <cell r="C103">
            <v>6</v>
          </cell>
          <cell r="D103">
            <v>180</v>
          </cell>
          <cell r="E103" t="str">
            <v>-</v>
          </cell>
          <cell r="F103" t="str">
            <v>-</v>
          </cell>
          <cell r="G103">
            <v>1</v>
          </cell>
          <cell r="H103">
            <v>2</v>
          </cell>
          <cell r="I103" t="str">
            <v>-</v>
          </cell>
          <cell r="J103" t="str">
            <v>-</v>
          </cell>
          <cell r="K103" t="str">
            <v>-</v>
          </cell>
          <cell r="L103">
            <v>69</v>
          </cell>
          <cell r="M103">
            <v>40</v>
          </cell>
          <cell r="N103">
            <v>18500</v>
          </cell>
          <cell r="O103">
            <v>18500</v>
          </cell>
          <cell r="P103">
            <v>65</v>
          </cell>
          <cell r="Q103">
            <v>3.5135135135135136</v>
          </cell>
          <cell r="R103">
            <v>180</v>
          </cell>
          <cell r="S103">
            <v>9.7297297297297298</v>
          </cell>
          <cell r="T103">
            <v>-115</v>
          </cell>
          <cell r="U103">
            <v>-6.2162162162162158</v>
          </cell>
          <cell r="V103">
            <v>6</v>
          </cell>
          <cell r="W103">
            <v>92.307692307692307</v>
          </cell>
          <cell r="X103">
            <v>0</v>
          </cell>
          <cell r="Y103">
            <v>0</v>
          </cell>
          <cell r="Z103">
            <v>0</v>
          </cell>
          <cell r="AA103">
            <v>0</v>
          </cell>
          <cell r="AB103">
            <v>0</v>
          </cell>
          <cell r="AC103">
            <v>0</v>
          </cell>
          <cell r="AD103">
            <v>0</v>
          </cell>
          <cell r="AE103">
            <v>0</v>
          </cell>
          <cell r="AF103">
            <v>0</v>
          </cell>
          <cell r="AG103">
            <v>0</v>
          </cell>
          <cell r="AH103">
            <v>3</v>
          </cell>
          <cell r="AI103">
            <v>44.117647058823529</v>
          </cell>
          <cell r="AJ103">
            <v>1</v>
          </cell>
          <cell r="AK103">
            <v>14.705882352941176</v>
          </cell>
          <cell r="AL103">
            <v>2</v>
          </cell>
          <cell r="AM103">
            <v>29.411764705882351</v>
          </cell>
          <cell r="AN103">
            <v>69</v>
          </cell>
          <cell r="AO103">
            <v>3.7297297297297294</v>
          </cell>
          <cell r="AP103">
            <v>40</v>
          </cell>
          <cell r="AQ103">
            <v>2.1621621621621623</v>
          </cell>
        </row>
        <row r="104">
          <cell r="A104" t="str">
            <v>新篠津村</v>
          </cell>
          <cell r="B104">
            <v>26</v>
          </cell>
          <cell r="C104">
            <v>4</v>
          </cell>
          <cell r="D104">
            <v>61</v>
          </cell>
          <cell r="E104" t="str">
            <v>-</v>
          </cell>
          <cell r="F104" t="str">
            <v>-</v>
          </cell>
          <cell r="G104" t="str">
            <v>-</v>
          </cell>
          <cell r="H104" t="str">
            <v>-</v>
          </cell>
          <cell r="I104" t="str">
            <v>-</v>
          </cell>
          <cell r="J104" t="str">
            <v>-</v>
          </cell>
          <cell r="K104" t="str">
            <v>-</v>
          </cell>
          <cell r="L104">
            <v>9</v>
          </cell>
          <cell r="M104">
            <v>4</v>
          </cell>
          <cell r="N104">
            <v>3400</v>
          </cell>
          <cell r="O104">
            <v>3400</v>
          </cell>
          <cell r="P104">
            <v>26</v>
          </cell>
          <cell r="Q104">
            <v>7.6470588235294121</v>
          </cell>
          <cell r="R104">
            <v>61</v>
          </cell>
          <cell r="S104">
            <v>17.941176470588236</v>
          </cell>
          <cell r="T104">
            <v>-35</v>
          </cell>
          <cell r="U104">
            <v>-10.294117647058824</v>
          </cell>
          <cell r="V104">
            <v>4</v>
          </cell>
          <cell r="W104">
            <v>153.84615384615387</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9</v>
          </cell>
          <cell r="AO104">
            <v>2.6470588235294117</v>
          </cell>
          <cell r="AP104">
            <v>4</v>
          </cell>
          <cell r="AQ104">
            <v>1.1764705882352939</v>
          </cell>
        </row>
        <row r="105">
          <cell r="A105" t="str">
            <v>松前町</v>
          </cell>
          <cell r="B105">
            <v>26</v>
          </cell>
          <cell r="C105">
            <v>4</v>
          </cell>
          <cell r="D105">
            <v>133</v>
          </cell>
          <cell r="E105" t="str">
            <v>-</v>
          </cell>
          <cell r="F105" t="str">
            <v>-</v>
          </cell>
          <cell r="G105" t="str">
            <v>-</v>
          </cell>
          <cell r="H105" t="str">
            <v>-</v>
          </cell>
          <cell r="I105" t="str">
            <v>-</v>
          </cell>
          <cell r="J105" t="str">
            <v>-</v>
          </cell>
          <cell r="K105" t="str">
            <v>-</v>
          </cell>
          <cell r="L105">
            <v>24</v>
          </cell>
          <cell r="M105">
            <v>10</v>
          </cell>
          <cell r="N105">
            <v>8300</v>
          </cell>
          <cell r="O105">
            <v>8300</v>
          </cell>
          <cell r="P105">
            <v>26</v>
          </cell>
          <cell r="Q105">
            <v>3.1325301204819276</v>
          </cell>
          <cell r="R105">
            <v>133</v>
          </cell>
          <cell r="S105">
            <v>16.024096385542169</v>
          </cell>
          <cell r="T105">
            <v>-107</v>
          </cell>
          <cell r="U105">
            <v>-12.891566265060241</v>
          </cell>
          <cell r="V105">
            <v>4</v>
          </cell>
          <cell r="W105">
            <v>153.84615384615387</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24</v>
          </cell>
          <cell r="AO105">
            <v>2.8915662650602409</v>
          </cell>
          <cell r="AP105">
            <v>10</v>
          </cell>
          <cell r="AQ105">
            <v>1.2048192771084338</v>
          </cell>
        </row>
        <row r="106">
          <cell r="A106" t="str">
            <v>福島町</v>
          </cell>
          <cell r="B106">
            <v>19</v>
          </cell>
          <cell r="C106">
            <v>3</v>
          </cell>
          <cell r="D106">
            <v>78</v>
          </cell>
          <cell r="E106" t="str">
            <v>-</v>
          </cell>
          <cell r="F106" t="str">
            <v>-</v>
          </cell>
          <cell r="G106" t="str">
            <v>-</v>
          </cell>
          <cell r="H106">
            <v>1</v>
          </cell>
          <cell r="I106" t="str">
            <v>-</v>
          </cell>
          <cell r="J106" t="str">
            <v>-</v>
          </cell>
          <cell r="K106" t="str">
            <v>-</v>
          </cell>
          <cell r="L106">
            <v>18</v>
          </cell>
          <cell r="M106">
            <v>3</v>
          </cell>
          <cell r="N106">
            <v>4840</v>
          </cell>
          <cell r="O106">
            <v>4840</v>
          </cell>
          <cell r="P106">
            <v>19</v>
          </cell>
          <cell r="Q106">
            <v>3.9256198347107443</v>
          </cell>
          <cell r="R106">
            <v>78</v>
          </cell>
          <cell r="S106">
            <v>16.115702479338843</v>
          </cell>
          <cell r="T106">
            <v>-59</v>
          </cell>
          <cell r="U106">
            <v>-12.190082644628099</v>
          </cell>
          <cell r="V106">
            <v>3</v>
          </cell>
          <cell r="W106">
            <v>157.89473684210526</v>
          </cell>
          <cell r="X106">
            <v>0</v>
          </cell>
          <cell r="Y106">
            <v>0</v>
          </cell>
          <cell r="Z106">
            <v>0</v>
          </cell>
          <cell r="AA106">
            <v>0</v>
          </cell>
          <cell r="AB106">
            <v>0</v>
          </cell>
          <cell r="AC106">
            <v>0</v>
          </cell>
          <cell r="AD106">
            <v>0</v>
          </cell>
          <cell r="AE106">
            <v>0</v>
          </cell>
          <cell r="AF106">
            <v>0</v>
          </cell>
          <cell r="AG106">
            <v>0</v>
          </cell>
          <cell r="AH106">
            <v>1</v>
          </cell>
          <cell r="AI106">
            <v>50</v>
          </cell>
          <cell r="AJ106">
            <v>0</v>
          </cell>
          <cell r="AK106">
            <v>0</v>
          </cell>
          <cell r="AL106">
            <v>1</v>
          </cell>
          <cell r="AM106">
            <v>50</v>
          </cell>
          <cell r="AN106">
            <v>18</v>
          </cell>
          <cell r="AO106">
            <v>3.71900826446281</v>
          </cell>
          <cell r="AP106">
            <v>3</v>
          </cell>
          <cell r="AQ106">
            <v>0.6198347107438017</v>
          </cell>
        </row>
        <row r="107">
          <cell r="A107" t="str">
            <v>知内町</v>
          </cell>
          <cell r="B107">
            <v>25</v>
          </cell>
          <cell r="C107">
            <v>1</v>
          </cell>
          <cell r="D107">
            <v>86</v>
          </cell>
          <cell r="E107" t="str">
            <v>-</v>
          </cell>
          <cell r="F107" t="str">
            <v>-</v>
          </cell>
          <cell r="G107" t="str">
            <v>-</v>
          </cell>
          <cell r="H107">
            <v>1</v>
          </cell>
          <cell r="I107" t="str">
            <v>-</v>
          </cell>
          <cell r="J107" t="str">
            <v>-</v>
          </cell>
          <cell r="K107" t="str">
            <v>-</v>
          </cell>
          <cell r="L107">
            <v>16</v>
          </cell>
          <cell r="M107">
            <v>6</v>
          </cell>
          <cell r="N107">
            <v>4870</v>
          </cell>
          <cell r="O107">
            <v>4870</v>
          </cell>
          <cell r="P107">
            <v>25</v>
          </cell>
          <cell r="Q107">
            <v>5.1334702258726894</v>
          </cell>
          <cell r="R107">
            <v>86</v>
          </cell>
          <cell r="S107">
            <v>17.659137577002053</v>
          </cell>
          <cell r="T107">
            <v>-61</v>
          </cell>
          <cell r="U107">
            <v>-12.525667351129364</v>
          </cell>
          <cell r="V107">
            <v>1</v>
          </cell>
          <cell r="W107">
            <v>40</v>
          </cell>
          <cell r="X107">
            <v>0</v>
          </cell>
          <cell r="Y107">
            <v>0</v>
          </cell>
          <cell r="Z107">
            <v>0</v>
          </cell>
          <cell r="AA107">
            <v>0</v>
          </cell>
          <cell r="AB107">
            <v>0</v>
          </cell>
          <cell r="AC107">
            <v>0</v>
          </cell>
          <cell r="AD107">
            <v>0</v>
          </cell>
          <cell r="AE107">
            <v>0</v>
          </cell>
          <cell r="AF107">
            <v>0</v>
          </cell>
          <cell r="AG107">
            <v>0</v>
          </cell>
          <cell r="AH107">
            <v>1</v>
          </cell>
          <cell r="AI107">
            <v>38.461538461538467</v>
          </cell>
          <cell r="AJ107">
            <v>0</v>
          </cell>
          <cell r="AK107">
            <v>0</v>
          </cell>
          <cell r="AL107">
            <v>1</v>
          </cell>
          <cell r="AM107">
            <v>38.461538461538467</v>
          </cell>
          <cell r="AN107">
            <v>16</v>
          </cell>
          <cell r="AO107">
            <v>3.2854209445585214</v>
          </cell>
          <cell r="AP107">
            <v>6</v>
          </cell>
          <cell r="AQ107">
            <v>1.2320328542094456</v>
          </cell>
        </row>
        <row r="108">
          <cell r="A108" t="str">
            <v>木古内町</v>
          </cell>
          <cell r="B108">
            <v>21</v>
          </cell>
          <cell r="C108" t="str">
            <v>-</v>
          </cell>
          <cell r="D108">
            <v>94</v>
          </cell>
          <cell r="E108" t="str">
            <v>-</v>
          </cell>
          <cell r="F108" t="str">
            <v>-</v>
          </cell>
          <cell r="G108" t="str">
            <v>-</v>
          </cell>
          <cell r="H108" t="str">
            <v>-</v>
          </cell>
          <cell r="I108" t="str">
            <v>-</v>
          </cell>
          <cell r="J108" t="str">
            <v>-</v>
          </cell>
          <cell r="K108" t="str">
            <v>-</v>
          </cell>
          <cell r="L108">
            <v>13</v>
          </cell>
          <cell r="M108">
            <v>3</v>
          </cell>
          <cell r="N108">
            <v>4970</v>
          </cell>
          <cell r="O108">
            <v>4970</v>
          </cell>
          <cell r="P108">
            <v>21</v>
          </cell>
          <cell r="Q108">
            <v>4.225352112676056</v>
          </cell>
          <cell r="R108">
            <v>94</v>
          </cell>
          <cell r="S108">
            <v>18.913480885311873</v>
          </cell>
          <cell r="T108">
            <v>-73</v>
          </cell>
          <cell r="U108">
            <v>-14.688128772635814</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13</v>
          </cell>
          <cell r="AO108">
            <v>2.6156941649899399</v>
          </cell>
          <cell r="AP108">
            <v>3</v>
          </cell>
          <cell r="AQ108">
            <v>0.60362173038229372</v>
          </cell>
        </row>
        <row r="109">
          <cell r="A109" t="str">
            <v>七飯町</v>
          </cell>
          <cell r="B109">
            <v>191</v>
          </cell>
          <cell r="C109">
            <v>24</v>
          </cell>
          <cell r="D109">
            <v>333</v>
          </cell>
          <cell r="E109">
            <v>1</v>
          </cell>
          <cell r="F109" t="str">
            <v>-</v>
          </cell>
          <cell r="G109" t="str">
            <v>-</v>
          </cell>
          <cell r="H109">
            <v>3</v>
          </cell>
          <cell r="I109" t="str">
            <v>-</v>
          </cell>
          <cell r="J109" t="str">
            <v>-</v>
          </cell>
          <cell r="K109" t="str">
            <v>-</v>
          </cell>
          <cell r="L109">
            <v>100</v>
          </cell>
          <cell r="M109">
            <v>67</v>
          </cell>
          <cell r="N109">
            <v>28470</v>
          </cell>
          <cell r="O109">
            <v>28470</v>
          </cell>
          <cell r="P109">
            <v>191</v>
          </cell>
          <cell r="Q109">
            <v>6.7088162978573935</v>
          </cell>
          <cell r="R109">
            <v>333</v>
          </cell>
          <cell r="S109">
            <v>11.696522655426765</v>
          </cell>
          <cell r="T109">
            <v>-142</v>
          </cell>
          <cell r="U109">
            <v>-4.9877063575693716</v>
          </cell>
          <cell r="V109">
            <v>24</v>
          </cell>
          <cell r="W109">
            <v>125.6544502617801</v>
          </cell>
          <cell r="X109">
            <v>1</v>
          </cell>
          <cell r="Y109">
            <v>5.2356020942408383</v>
          </cell>
          <cell r="Z109">
            <v>0</v>
          </cell>
          <cell r="AA109">
            <v>0</v>
          </cell>
          <cell r="AB109">
            <v>0</v>
          </cell>
          <cell r="AC109">
            <v>0</v>
          </cell>
          <cell r="AD109">
            <v>0</v>
          </cell>
          <cell r="AE109">
            <v>0</v>
          </cell>
          <cell r="AF109">
            <v>0</v>
          </cell>
          <cell r="AG109">
            <v>0</v>
          </cell>
          <cell r="AH109">
            <v>3</v>
          </cell>
          <cell r="AI109">
            <v>15.463917525773196</v>
          </cell>
          <cell r="AJ109">
            <v>0</v>
          </cell>
          <cell r="AK109">
            <v>0</v>
          </cell>
          <cell r="AL109">
            <v>3</v>
          </cell>
          <cell r="AM109">
            <v>15.463917525773196</v>
          </cell>
          <cell r="AN109">
            <v>100</v>
          </cell>
          <cell r="AO109">
            <v>3.5124692658939236</v>
          </cell>
          <cell r="AP109">
            <v>67</v>
          </cell>
          <cell r="AQ109">
            <v>2.3533544081489284</v>
          </cell>
        </row>
        <row r="110">
          <cell r="A110" t="str">
            <v>鹿部町</v>
          </cell>
          <cell r="B110">
            <v>30</v>
          </cell>
          <cell r="C110">
            <v>2</v>
          </cell>
          <cell r="D110">
            <v>54</v>
          </cell>
          <cell r="E110" t="str">
            <v>-</v>
          </cell>
          <cell r="F110" t="str">
            <v>-</v>
          </cell>
          <cell r="G110">
            <v>1</v>
          </cell>
          <cell r="H110">
            <v>1</v>
          </cell>
          <cell r="I110">
            <v>1</v>
          </cell>
          <cell r="J110">
            <v>1</v>
          </cell>
          <cell r="K110" t="str">
            <v>-</v>
          </cell>
          <cell r="L110">
            <v>11</v>
          </cell>
          <cell r="M110">
            <v>8</v>
          </cell>
          <cell r="N110">
            <v>4580</v>
          </cell>
          <cell r="O110">
            <v>4580</v>
          </cell>
          <cell r="P110">
            <v>30</v>
          </cell>
          <cell r="Q110">
            <v>6.5502183406113534</v>
          </cell>
          <cell r="R110">
            <v>54</v>
          </cell>
          <cell r="S110">
            <v>11.790393013100438</v>
          </cell>
          <cell r="T110">
            <v>-24</v>
          </cell>
          <cell r="U110">
            <v>-5.2401746724890828</v>
          </cell>
          <cell r="V110">
            <v>2</v>
          </cell>
          <cell r="W110">
            <v>66.666666666666671</v>
          </cell>
          <cell r="X110">
            <v>0</v>
          </cell>
          <cell r="Y110">
            <v>0</v>
          </cell>
          <cell r="Z110">
            <v>0</v>
          </cell>
          <cell r="AA110">
            <v>0</v>
          </cell>
          <cell r="AB110">
            <v>1</v>
          </cell>
          <cell r="AC110">
            <v>32.258064516129032</v>
          </cell>
          <cell r="AD110">
            <v>1</v>
          </cell>
          <cell r="AE110">
            <v>32.258064516129032</v>
          </cell>
          <cell r="AF110">
            <v>0</v>
          </cell>
          <cell r="AG110">
            <v>0</v>
          </cell>
          <cell r="AH110">
            <v>2</v>
          </cell>
          <cell r="AI110">
            <v>62.5</v>
          </cell>
          <cell r="AJ110">
            <v>1</v>
          </cell>
          <cell r="AK110">
            <v>31.25</v>
          </cell>
          <cell r="AL110">
            <v>1</v>
          </cell>
          <cell r="AM110">
            <v>31.25</v>
          </cell>
          <cell r="AN110">
            <v>11</v>
          </cell>
          <cell r="AO110">
            <v>2.4017467248908297</v>
          </cell>
          <cell r="AP110">
            <v>8</v>
          </cell>
          <cell r="AQ110">
            <v>1.7467248908296944</v>
          </cell>
        </row>
        <row r="111">
          <cell r="A111" t="str">
            <v>森町</v>
          </cell>
          <cell r="B111">
            <v>101</v>
          </cell>
          <cell r="C111">
            <v>4</v>
          </cell>
          <cell r="D111">
            <v>252</v>
          </cell>
          <cell r="E111" t="str">
            <v>-</v>
          </cell>
          <cell r="F111" t="str">
            <v>-</v>
          </cell>
          <cell r="G111" t="str">
            <v>-</v>
          </cell>
          <cell r="H111" t="str">
            <v>-</v>
          </cell>
          <cell r="I111" t="str">
            <v>-</v>
          </cell>
          <cell r="J111" t="str">
            <v>-</v>
          </cell>
          <cell r="K111" t="str">
            <v>-</v>
          </cell>
          <cell r="L111">
            <v>71</v>
          </cell>
          <cell r="M111">
            <v>40</v>
          </cell>
          <cell r="N111">
            <v>17100</v>
          </cell>
          <cell r="O111">
            <v>17100</v>
          </cell>
          <cell r="P111">
            <v>101</v>
          </cell>
          <cell r="Q111">
            <v>5.9064327485380117</v>
          </cell>
          <cell r="R111">
            <v>252</v>
          </cell>
          <cell r="S111">
            <v>14.736842105263158</v>
          </cell>
          <cell r="T111">
            <v>-151</v>
          </cell>
          <cell r="U111">
            <v>-8.8304093567251467</v>
          </cell>
          <cell r="V111">
            <v>4</v>
          </cell>
          <cell r="W111">
            <v>39.603960396039604</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71</v>
          </cell>
          <cell r="AO111">
            <v>4.1520467836257309</v>
          </cell>
          <cell r="AP111">
            <v>40</v>
          </cell>
          <cell r="AQ111">
            <v>2.3391812865497075</v>
          </cell>
        </row>
        <row r="112">
          <cell r="A112" t="str">
            <v>八雲町</v>
          </cell>
          <cell r="B112">
            <v>149</v>
          </cell>
          <cell r="C112">
            <v>11</v>
          </cell>
          <cell r="D112">
            <v>229</v>
          </cell>
          <cell r="E112" t="str">
            <v>-</v>
          </cell>
          <cell r="F112" t="str">
            <v>-</v>
          </cell>
          <cell r="G112">
            <v>3</v>
          </cell>
          <cell r="H112">
            <v>1</v>
          </cell>
          <cell r="I112" t="str">
            <v>-</v>
          </cell>
          <cell r="J112" t="str">
            <v>-</v>
          </cell>
          <cell r="K112" t="str">
            <v>-</v>
          </cell>
          <cell r="L112">
            <v>89</v>
          </cell>
          <cell r="M112">
            <v>30</v>
          </cell>
          <cell r="N112">
            <v>18230</v>
          </cell>
          <cell r="O112">
            <v>18230</v>
          </cell>
          <cell r="P112">
            <v>149</v>
          </cell>
          <cell r="Q112">
            <v>8.1733406472846966</v>
          </cell>
          <cell r="R112">
            <v>229</v>
          </cell>
          <cell r="S112">
            <v>12.56171146461876</v>
          </cell>
          <cell r="T112">
            <v>-80</v>
          </cell>
          <cell r="U112">
            <v>-4.3883708173340645</v>
          </cell>
          <cell r="V112">
            <v>11</v>
          </cell>
          <cell r="W112">
            <v>73.825503355704697</v>
          </cell>
          <cell r="X112">
            <v>0</v>
          </cell>
          <cell r="Y112">
            <v>0</v>
          </cell>
          <cell r="Z112">
            <v>0</v>
          </cell>
          <cell r="AA112">
            <v>0</v>
          </cell>
          <cell r="AB112">
            <v>0</v>
          </cell>
          <cell r="AC112">
            <v>0</v>
          </cell>
          <cell r="AD112">
            <v>0</v>
          </cell>
          <cell r="AE112">
            <v>0</v>
          </cell>
          <cell r="AF112">
            <v>0</v>
          </cell>
          <cell r="AG112">
            <v>0</v>
          </cell>
          <cell r="AH112">
            <v>4</v>
          </cell>
          <cell r="AI112">
            <v>26.143790849673202</v>
          </cell>
          <cell r="AJ112">
            <v>3</v>
          </cell>
          <cell r="AK112">
            <v>19.607843137254903</v>
          </cell>
          <cell r="AL112">
            <v>1</v>
          </cell>
          <cell r="AM112">
            <v>6.5359477124183005</v>
          </cell>
          <cell r="AN112">
            <v>89</v>
          </cell>
          <cell r="AO112">
            <v>4.882062534284147</v>
          </cell>
          <cell r="AP112">
            <v>30</v>
          </cell>
          <cell r="AQ112">
            <v>1.6456390565002743</v>
          </cell>
        </row>
        <row r="113">
          <cell r="A113" t="str">
            <v>長万部町</v>
          </cell>
          <cell r="B113">
            <v>39</v>
          </cell>
          <cell r="C113">
            <v>5</v>
          </cell>
          <cell r="D113">
            <v>89</v>
          </cell>
          <cell r="E113" t="str">
            <v>-</v>
          </cell>
          <cell r="F113" t="str">
            <v>-</v>
          </cell>
          <cell r="G113">
            <v>1</v>
          </cell>
          <cell r="H113" t="str">
            <v>-</v>
          </cell>
          <cell r="I113" t="str">
            <v>-</v>
          </cell>
          <cell r="J113" t="str">
            <v>-</v>
          </cell>
          <cell r="K113" t="str">
            <v>-</v>
          </cell>
          <cell r="L113">
            <v>17</v>
          </cell>
          <cell r="M113">
            <v>7</v>
          </cell>
          <cell r="N113">
            <v>6100</v>
          </cell>
          <cell r="O113">
            <v>6100</v>
          </cell>
          <cell r="P113">
            <v>39</v>
          </cell>
          <cell r="Q113">
            <v>6.3934426229508192</v>
          </cell>
          <cell r="R113">
            <v>89</v>
          </cell>
          <cell r="S113">
            <v>14.590163934426229</v>
          </cell>
          <cell r="T113">
            <v>-50</v>
          </cell>
          <cell r="U113">
            <v>-8.1967213114754109</v>
          </cell>
          <cell r="V113">
            <v>5</v>
          </cell>
          <cell r="W113">
            <v>128.2051282051282</v>
          </cell>
          <cell r="X113">
            <v>0</v>
          </cell>
          <cell r="Y113">
            <v>0</v>
          </cell>
          <cell r="Z113">
            <v>0</v>
          </cell>
          <cell r="AA113">
            <v>0</v>
          </cell>
          <cell r="AB113">
            <v>0</v>
          </cell>
          <cell r="AC113">
            <v>0</v>
          </cell>
          <cell r="AD113">
            <v>0</v>
          </cell>
          <cell r="AE113">
            <v>0</v>
          </cell>
          <cell r="AF113">
            <v>0</v>
          </cell>
          <cell r="AG113">
            <v>0</v>
          </cell>
          <cell r="AH113">
            <v>1</v>
          </cell>
          <cell r="AI113">
            <v>25</v>
          </cell>
          <cell r="AJ113">
            <v>1</v>
          </cell>
          <cell r="AK113">
            <v>25</v>
          </cell>
          <cell r="AL113">
            <v>0</v>
          </cell>
          <cell r="AM113">
            <v>0</v>
          </cell>
          <cell r="AN113">
            <v>17</v>
          </cell>
          <cell r="AO113">
            <v>2.7868852459016398</v>
          </cell>
          <cell r="AP113">
            <v>7</v>
          </cell>
          <cell r="AQ113">
            <v>1.1475409836065573</v>
          </cell>
        </row>
        <row r="114">
          <cell r="A114" t="str">
            <v>江差町</v>
          </cell>
          <cell r="B114">
            <v>53</v>
          </cell>
          <cell r="C114">
            <v>6</v>
          </cell>
          <cell r="D114">
            <v>131</v>
          </cell>
          <cell r="E114" t="str">
            <v>-</v>
          </cell>
          <cell r="F114" t="str">
            <v>-</v>
          </cell>
          <cell r="G114" t="str">
            <v>-</v>
          </cell>
          <cell r="H114">
            <v>2</v>
          </cell>
          <cell r="I114" t="str">
            <v>-</v>
          </cell>
          <cell r="J114" t="str">
            <v>-</v>
          </cell>
          <cell r="K114" t="str">
            <v>-</v>
          </cell>
          <cell r="L114">
            <v>33</v>
          </cell>
          <cell r="M114">
            <v>17</v>
          </cell>
          <cell r="N114">
            <v>8590</v>
          </cell>
          <cell r="O114">
            <v>8590</v>
          </cell>
          <cell r="P114">
            <v>53</v>
          </cell>
          <cell r="Q114">
            <v>6.1699650756693831</v>
          </cell>
          <cell r="R114">
            <v>131</v>
          </cell>
          <cell r="S114">
            <v>15.250291036088475</v>
          </cell>
          <cell r="T114">
            <v>-78</v>
          </cell>
          <cell r="U114">
            <v>-9.080325960419092</v>
          </cell>
          <cell r="V114">
            <v>6</v>
          </cell>
          <cell r="W114">
            <v>113.20754716981132</v>
          </cell>
          <cell r="X114">
            <v>0</v>
          </cell>
          <cell r="Y114">
            <v>0</v>
          </cell>
          <cell r="Z114">
            <v>0</v>
          </cell>
          <cell r="AA114">
            <v>0</v>
          </cell>
          <cell r="AB114">
            <v>0</v>
          </cell>
          <cell r="AC114">
            <v>0</v>
          </cell>
          <cell r="AD114">
            <v>0</v>
          </cell>
          <cell r="AE114">
            <v>0</v>
          </cell>
          <cell r="AF114">
            <v>0</v>
          </cell>
          <cell r="AG114">
            <v>0</v>
          </cell>
          <cell r="AH114">
            <v>2</v>
          </cell>
          <cell r="AI114">
            <v>36.36363636363636</v>
          </cell>
          <cell r="AJ114">
            <v>0</v>
          </cell>
          <cell r="AK114">
            <v>0</v>
          </cell>
          <cell r="AL114">
            <v>2</v>
          </cell>
          <cell r="AM114">
            <v>36.36363636363636</v>
          </cell>
          <cell r="AN114">
            <v>33</v>
          </cell>
          <cell r="AO114">
            <v>3.8416763678696157</v>
          </cell>
          <cell r="AP114">
            <v>17</v>
          </cell>
          <cell r="AQ114">
            <v>1.979045401629802</v>
          </cell>
        </row>
        <row r="115">
          <cell r="A115" t="str">
            <v>上ノ国町</v>
          </cell>
          <cell r="B115">
            <v>25</v>
          </cell>
          <cell r="C115">
            <v>3</v>
          </cell>
          <cell r="D115">
            <v>80</v>
          </cell>
          <cell r="E115" t="str">
            <v>-</v>
          </cell>
          <cell r="F115" t="str">
            <v>-</v>
          </cell>
          <cell r="G115" t="str">
            <v>-</v>
          </cell>
          <cell r="H115">
            <v>1</v>
          </cell>
          <cell r="I115" t="str">
            <v>-</v>
          </cell>
          <cell r="J115" t="str">
            <v>-</v>
          </cell>
          <cell r="K115" t="str">
            <v>-</v>
          </cell>
          <cell r="L115">
            <v>26</v>
          </cell>
          <cell r="M115">
            <v>8</v>
          </cell>
          <cell r="N115">
            <v>5210</v>
          </cell>
          <cell r="O115">
            <v>5210</v>
          </cell>
          <cell r="P115">
            <v>25</v>
          </cell>
          <cell r="Q115">
            <v>4.7984644913627639</v>
          </cell>
          <cell r="R115">
            <v>80</v>
          </cell>
          <cell r="S115">
            <v>15.355086372360844</v>
          </cell>
          <cell r="T115">
            <v>-55</v>
          </cell>
          <cell r="U115">
            <v>-10.55662188099808</v>
          </cell>
          <cell r="V115">
            <v>3</v>
          </cell>
          <cell r="W115">
            <v>120</v>
          </cell>
          <cell r="X115">
            <v>0</v>
          </cell>
          <cell r="Y115">
            <v>0</v>
          </cell>
          <cell r="Z115">
            <v>0</v>
          </cell>
          <cell r="AA115">
            <v>0</v>
          </cell>
          <cell r="AB115">
            <v>0</v>
          </cell>
          <cell r="AC115">
            <v>0</v>
          </cell>
          <cell r="AD115">
            <v>0</v>
          </cell>
          <cell r="AE115">
            <v>0</v>
          </cell>
          <cell r="AF115">
            <v>0</v>
          </cell>
          <cell r="AG115">
            <v>0</v>
          </cell>
          <cell r="AH115">
            <v>1</v>
          </cell>
          <cell r="AI115">
            <v>38.461538461538467</v>
          </cell>
          <cell r="AJ115">
            <v>0</v>
          </cell>
          <cell r="AK115">
            <v>0</v>
          </cell>
          <cell r="AL115">
            <v>1</v>
          </cell>
          <cell r="AM115">
            <v>38.461538461538467</v>
          </cell>
          <cell r="AN115">
            <v>26</v>
          </cell>
          <cell r="AO115">
            <v>4.9904030710172744</v>
          </cell>
          <cell r="AP115">
            <v>8</v>
          </cell>
          <cell r="AQ115">
            <v>1.5355086372360844</v>
          </cell>
        </row>
        <row r="116">
          <cell r="A116" t="str">
            <v>厚沢部町</v>
          </cell>
          <cell r="B116">
            <v>23</v>
          </cell>
          <cell r="C116">
            <v>2</v>
          </cell>
          <cell r="D116">
            <v>52</v>
          </cell>
          <cell r="E116" t="str">
            <v>-</v>
          </cell>
          <cell r="F116" t="str">
            <v>-</v>
          </cell>
          <cell r="G116" t="str">
            <v>-</v>
          </cell>
          <cell r="H116" t="str">
            <v>-</v>
          </cell>
          <cell r="I116" t="str">
            <v>-</v>
          </cell>
          <cell r="J116" t="str">
            <v>-</v>
          </cell>
          <cell r="K116" t="str">
            <v>-</v>
          </cell>
          <cell r="L116">
            <v>18</v>
          </cell>
          <cell r="M116">
            <v>5</v>
          </cell>
          <cell r="N116">
            <v>4260</v>
          </cell>
          <cell r="O116">
            <v>4260</v>
          </cell>
          <cell r="P116">
            <v>23</v>
          </cell>
          <cell r="Q116">
            <v>5.39906103286385</v>
          </cell>
          <cell r="R116">
            <v>52</v>
          </cell>
          <cell r="S116">
            <v>12.206572769953052</v>
          </cell>
          <cell r="T116">
            <v>-29</v>
          </cell>
          <cell r="U116">
            <v>-6.807511737089202</v>
          </cell>
          <cell r="V116">
            <v>2</v>
          </cell>
          <cell r="W116">
            <v>86.956521739130437</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18</v>
          </cell>
          <cell r="AO116">
            <v>4.225352112676056</v>
          </cell>
          <cell r="AP116">
            <v>5</v>
          </cell>
          <cell r="AQ116">
            <v>1.1737089201877935</v>
          </cell>
        </row>
        <row r="117">
          <cell r="A117" t="str">
            <v>乙部町</v>
          </cell>
          <cell r="B117">
            <v>23</v>
          </cell>
          <cell r="C117">
            <v>3</v>
          </cell>
          <cell r="D117">
            <v>57</v>
          </cell>
          <cell r="E117" t="str">
            <v>-</v>
          </cell>
          <cell r="F117" t="str">
            <v>-</v>
          </cell>
          <cell r="G117">
            <v>1</v>
          </cell>
          <cell r="H117" t="str">
            <v>-</v>
          </cell>
          <cell r="I117" t="str">
            <v>-</v>
          </cell>
          <cell r="J117" t="str">
            <v>-</v>
          </cell>
          <cell r="K117" t="str">
            <v>-</v>
          </cell>
          <cell r="L117">
            <v>9</v>
          </cell>
          <cell r="M117">
            <v>5</v>
          </cell>
          <cell r="N117">
            <v>4240</v>
          </cell>
          <cell r="O117">
            <v>4240</v>
          </cell>
          <cell r="P117">
            <v>23</v>
          </cell>
          <cell r="Q117">
            <v>5.4245283018867925</v>
          </cell>
          <cell r="R117">
            <v>57</v>
          </cell>
          <cell r="S117">
            <v>13.443396226415095</v>
          </cell>
          <cell r="T117">
            <v>-34</v>
          </cell>
          <cell r="U117">
            <v>-8.0188679245283012</v>
          </cell>
          <cell r="V117">
            <v>3</v>
          </cell>
          <cell r="W117">
            <v>130.43478260869566</v>
          </cell>
          <cell r="X117">
            <v>0</v>
          </cell>
          <cell r="Y117">
            <v>0</v>
          </cell>
          <cell r="Z117">
            <v>0</v>
          </cell>
          <cell r="AA117">
            <v>0</v>
          </cell>
          <cell r="AB117">
            <v>0</v>
          </cell>
          <cell r="AC117">
            <v>0</v>
          </cell>
          <cell r="AD117">
            <v>0</v>
          </cell>
          <cell r="AE117">
            <v>0</v>
          </cell>
          <cell r="AF117">
            <v>0</v>
          </cell>
          <cell r="AG117">
            <v>0</v>
          </cell>
          <cell r="AH117">
            <v>1</v>
          </cell>
          <cell r="AI117">
            <v>41.666666666666664</v>
          </cell>
          <cell r="AJ117">
            <v>1</v>
          </cell>
          <cell r="AK117">
            <v>41.666666666666664</v>
          </cell>
          <cell r="AL117">
            <v>0</v>
          </cell>
          <cell r="AM117">
            <v>0</v>
          </cell>
          <cell r="AN117">
            <v>9</v>
          </cell>
          <cell r="AO117">
            <v>2.1226415094339623</v>
          </cell>
          <cell r="AP117">
            <v>5</v>
          </cell>
          <cell r="AQ117">
            <v>1.1792452830188678</v>
          </cell>
        </row>
        <row r="118">
          <cell r="A118" t="str">
            <v>奥尻町</v>
          </cell>
          <cell r="B118">
            <v>11</v>
          </cell>
          <cell r="C118">
            <v>1</v>
          </cell>
          <cell r="D118">
            <v>38</v>
          </cell>
          <cell r="E118" t="str">
            <v>-</v>
          </cell>
          <cell r="F118" t="str">
            <v>-</v>
          </cell>
          <cell r="G118" t="str">
            <v>-</v>
          </cell>
          <cell r="H118" t="str">
            <v>-</v>
          </cell>
          <cell r="I118" t="str">
            <v>-</v>
          </cell>
          <cell r="J118" t="str">
            <v>-</v>
          </cell>
          <cell r="K118" t="str">
            <v>-</v>
          </cell>
          <cell r="L118">
            <v>19</v>
          </cell>
          <cell r="M118">
            <v>4</v>
          </cell>
          <cell r="N118">
            <v>2890</v>
          </cell>
          <cell r="O118">
            <v>2890</v>
          </cell>
          <cell r="P118">
            <v>11</v>
          </cell>
          <cell r="Q118">
            <v>3.8062283737024223</v>
          </cell>
          <cell r="R118">
            <v>38</v>
          </cell>
          <cell r="S118">
            <v>13.148788927335641</v>
          </cell>
          <cell r="T118">
            <v>-27</v>
          </cell>
          <cell r="U118">
            <v>-9.3425605536332164</v>
          </cell>
          <cell r="V118">
            <v>1</v>
          </cell>
          <cell r="W118">
            <v>90.909090909090907</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19</v>
          </cell>
          <cell r="AO118">
            <v>6.5743944636678204</v>
          </cell>
          <cell r="AP118">
            <v>4</v>
          </cell>
          <cell r="AQ118">
            <v>1.3840830449826989</v>
          </cell>
        </row>
        <row r="119">
          <cell r="A119" t="str">
            <v>今金町</v>
          </cell>
          <cell r="B119">
            <v>37</v>
          </cell>
          <cell r="C119">
            <v>1</v>
          </cell>
          <cell r="D119">
            <v>98</v>
          </cell>
          <cell r="E119" t="str">
            <v>-</v>
          </cell>
          <cell r="F119" t="str">
            <v>-</v>
          </cell>
          <cell r="G119" t="str">
            <v>-</v>
          </cell>
          <cell r="H119">
            <v>2</v>
          </cell>
          <cell r="I119" t="str">
            <v>-</v>
          </cell>
          <cell r="J119" t="str">
            <v>-</v>
          </cell>
          <cell r="K119" t="str">
            <v>-</v>
          </cell>
          <cell r="L119">
            <v>17</v>
          </cell>
          <cell r="M119">
            <v>4</v>
          </cell>
          <cell r="N119">
            <v>6010</v>
          </cell>
          <cell r="O119">
            <v>6010</v>
          </cell>
          <cell r="P119">
            <v>37</v>
          </cell>
          <cell r="Q119">
            <v>6.1564059900166388</v>
          </cell>
          <cell r="R119">
            <v>98</v>
          </cell>
          <cell r="S119">
            <v>16.306156405990016</v>
          </cell>
          <cell r="T119">
            <v>-61</v>
          </cell>
          <cell r="U119">
            <v>-10.149750415973378</v>
          </cell>
          <cell r="V119">
            <v>1</v>
          </cell>
          <cell r="W119">
            <v>27.027027027027028</v>
          </cell>
          <cell r="X119">
            <v>0</v>
          </cell>
          <cell r="Y119">
            <v>0</v>
          </cell>
          <cell r="Z119">
            <v>0</v>
          </cell>
          <cell r="AA119">
            <v>0</v>
          </cell>
          <cell r="AB119">
            <v>0</v>
          </cell>
          <cell r="AC119">
            <v>0</v>
          </cell>
          <cell r="AD119">
            <v>0</v>
          </cell>
          <cell r="AE119">
            <v>0</v>
          </cell>
          <cell r="AF119">
            <v>0</v>
          </cell>
          <cell r="AG119">
            <v>0</v>
          </cell>
          <cell r="AH119">
            <v>2</v>
          </cell>
          <cell r="AI119">
            <v>51.282051282051277</v>
          </cell>
          <cell r="AJ119">
            <v>0</v>
          </cell>
          <cell r="AK119">
            <v>0</v>
          </cell>
          <cell r="AL119">
            <v>2</v>
          </cell>
          <cell r="AM119">
            <v>51.282051282051277</v>
          </cell>
          <cell r="AN119">
            <v>17</v>
          </cell>
          <cell r="AO119">
            <v>2.8286189683860234</v>
          </cell>
          <cell r="AP119">
            <v>4</v>
          </cell>
          <cell r="AQ119">
            <v>0.66555740432612309</v>
          </cell>
        </row>
        <row r="120">
          <cell r="A120" t="str">
            <v>せたな町</v>
          </cell>
          <cell r="B120">
            <v>31</v>
          </cell>
          <cell r="C120">
            <v>2</v>
          </cell>
          <cell r="D120">
            <v>148</v>
          </cell>
          <cell r="E120" t="str">
            <v>-</v>
          </cell>
          <cell r="F120" t="str">
            <v>-</v>
          </cell>
          <cell r="G120">
            <v>1</v>
          </cell>
          <cell r="H120" t="str">
            <v>-</v>
          </cell>
          <cell r="I120">
            <v>1</v>
          </cell>
          <cell r="J120">
            <v>1</v>
          </cell>
          <cell r="K120" t="str">
            <v>-</v>
          </cell>
          <cell r="L120">
            <v>18</v>
          </cell>
          <cell r="M120">
            <v>17</v>
          </cell>
          <cell r="N120">
            <v>9060</v>
          </cell>
          <cell r="O120">
            <v>9060</v>
          </cell>
          <cell r="P120">
            <v>31</v>
          </cell>
          <cell r="Q120">
            <v>3.4216335540838854</v>
          </cell>
          <cell r="R120">
            <v>148</v>
          </cell>
          <cell r="S120">
            <v>16.335540838852097</v>
          </cell>
          <cell r="T120">
            <v>-117</v>
          </cell>
          <cell r="U120">
            <v>-12.913907284768211</v>
          </cell>
          <cell r="V120">
            <v>2</v>
          </cell>
          <cell r="W120">
            <v>64.516129032258064</v>
          </cell>
          <cell r="X120">
            <v>0</v>
          </cell>
          <cell r="Y120">
            <v>0</v>
          </cell>
          <cell r="Z120">
            <v>0</v>
          </cell>
          <cell r="AA120">
            <v>0</v>
          </cell>
          <cell r="AB120">
            <v>1</v>
          </cell>
          <cell r="AC120">
            <v>31.25</v>
          </cell>
          <cell r="AD120">
            <v>1</v>
          </cell>
          <cell r="AE120">
            <v>31.25</v>
          </cell>
          <cell r="AF120">
            <v>0</v>
          </cell>
          <cell r="AG120">
            <v>0</v>
          </cell>
          <cell r="AH120">
            <v>1</v>
          </cell>
          <cell r="AI120">
            <v>31.25</v>
          </cell>
          <cell r="AJ120">
            <v>1</v>
          </cell>
          <cell r="AK120">
            <v>31.25</v>
          </cell>
          <cell r="AL120">
            <v>0</v>
          </cell>
          <cell r="AM120">
            <v>0</v>
          </cell>
          <cell r="AN120">
            <v>18</v>
          </cell>
          <cell r="AO120">
            <v>1.9867549668874172</v>
          </cell>
          <cell r="AP120">
            <v>17</v>
          </cell>
          <cell r="AQ120">
            <v>1.8763796909492274</v>
          </cell>
        </row>
        <row r="121">
          <cell r="A121" t="str">
            <v>島牧村</v>
          </cell>
          <cell r="B121">
            <v>12</v>
          </cell>
          <cell r="C121" t="str">
            <v>-</v>
          </cell>
          <cell r="D121">
            <v>30</v>
          </cell>
          <cell r="E121" t="str">
            <v>-</v>
          </cell>
          <cell r="F121" t="str">
            <v>-</v>
          </cell>
          <cell r="G121" t="str">
            <v>-</v>
          </cell>
          <cell r="H121">
            <v>1</v>
          </cell>
          <cell r="I121" t="str">
            <v>-</v>
          </cell>
          <cell r="J121" t="str">
            <v>-</v>
          </cell>
          <cell r="K121" t="str">
            <v>-</v>
          </cell>
          <cell r="L121">
            <v>4</v>
          </cell>
          <cell r="M121">
            <v>5</v>
          </cell>
          <cell r="N121">
            <v>1700</v>
          </cell>
          <cell r="O121">
            <v>1700</v>
          </cell>
          <cell r="P121">
            <v>12</v>
          </cell>
          <cell r="Q121">
            <v>7.0588235294117654</v>
          </cell>
          <cell r="R121">
            <v>30</v>
          </cell>
          <cell r="S121">
            <v>17.647058823529413</v>
          </cell>
          <cell r="T121">
            <v>-18</v>
          </cell>
          <cell r="U121">
            <v>-10.588235294117647</v>
          </cell>
          <cell r="V121">
            <v>0</v>
          </cell>
          <cell r="W121">
            <v>0</v>
          </cell>
          <cell r="X121">
            <v>0</v>
          </cell>
          <cell r="Y121">
            <v>0</v>
          </cell>
          <cell r="Z121">
            <v>0</v>
          </cell>
          <cell r="AA121">
            <v>0</v>
          </cell>
          <cell r="AB121">
            <v>0</v>
          </cell>
          <cell r="AC121">
            <v>0</v>
          </cell>
          <cell r="AD121">
            <v>0</v>
          </cell>
          <cell r="AE121">
            <v>0</v>
          </cell>
          <cell r="AF121">
            <v>0</v>
          </cell>
          <cell r="AG121">
            <v>0</v>
          </cell>
          <cell r="AH121">
            <v>1</v>
          </cell>
          <cell r="AI121">
            <v>76.923076923076934</v>
          </cell>
          <cell r="AJ121">
            <v>0</v>
          </cell>
          <cell r="AK121">
            <v>0</v>
          </cell>
          <cell r="AL121">
            <v>1</v>
          </cell>
          <cell r="AM121">
            <v>76.923076923076934</v>
          </cell>
          <cell r="AN121">
            <v>4</v>
          </cell>
          <cell r="AO121">
            <v>2.3529411764705879</v>
          </cell>
          <cell r="AP121">
            <v>5</v>
          </cell>
          <cell r="AQ121">
            <v>2.9411764705882351</v>
          </cell>
        </row>
        <row r="122">
          <cell r="A122" t="str">
            <v>寿都町</v>
          </cell>
          <cell r="B122">
            <v>30</v>
          </cell>
          <cell r="C122">
            <v>2</v>
          </cell>
          <cell r="D122">
            <v>54</v>
          </cell>
          <cell r="E122" t="str">
            <v>-</v>
          </cell>
          <cell r="F122" t="str">
            <v>-</v>
          </cell>
          <cell r="G122" t="str">
            <v>-</v>
          </cell>
          <cell r="H122" t="str">
            <v>-</v>
          </cell>
          <cell r="I122" t="str">
            <v>-</v>
          </cell>
          <cell r="J122" t="str">
            <v>-</v>
          </cell>
          <cell r="K122" t="str">
            <v>-</v>
          </cell>
          <cell r="L122">
            <v>11</v>
          </cell>
          <cell r="M122">
            <v>5</v>
          </cell>
          <cell r="N122">
            <v>3300</v>
          </cell>
          <cell r="O122">
            <v>3300</v>
          </cell>
          <cell r="P122">
            <v>30</v>
          </cell>
          <cell r="Q122">
            <v>9.0909090909090899</v>
          </cell>
          <cell r="R122">
            <v>54</v>
          </cell>
          <cell r="S122">
            <v>16.363636363636363</v>
          </cell>
          <cell r="T122">
            <v>-24</v>
          </cell>
          <cell r="U122">
            <v>-7.2727272727272725</v>
          </cell>
          <cell r="V122">
            <v>2</v>
          </cell>
          <cell r="W122">
            <v>66.666666666666671</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11</v>
          </cell>
          <cell r="AO122">
            <v>3.3333333333333335</v>
          </cell>
          <cell r="AP122">
            <v>5</v>
          </cell>
          <cell r="AQ122">
            <v>1.5151515151515151</v>
          </cell>
        </row>
        <row r="123">
          <cell r="A123" t="str">
            <v>黒松内町</v>
          </cell>
          <cell r="B123">
            <v>18</v>
          </cell>
          <cell r="C123">
            <v>1</v>
          </cell>
          <cell r="D123">
            <v>44</v>
          </cell>
          <cell r="E123" t="str">
            <v>-</v>
          </cell>
          <cell r="F123" t="str">
            <v>-</v>
          </cell>
          <cell r="G123">
            <v>3</v>
          </cell>
          <cell r="H123">
            <v>2</v>
          </cell>
          <cell r="I123" t="str">
            <v>-</v>
          </cell>
          <cell r="J123" t="str">
            <v>-</v>
          </cell>
          <cell r="K123" t="str">
            <v>-</v>
          </cell>
          <cell r="L123">
            <v>21</v>
          </cell>
          <cell r="M123">
            <v>3</v>
          </cell>
          <cell r="N123">
            <v>3300</v>
          </cell>
          <cell r="O123">
            <v>3300</v>
          </cell>
          <cell r="P123">
            <v>18</v>
          </cell>
          <cell r="Q123">
            <v>5.454545454545455</v>
          </cell>
          <cell r="R123">
            <v>44</v>
          </cell>
          <cell r="S123">
            <v>13.333333333333334</v>
          </cell>
          <cell r="T123">
            <v>-26</v>
          </cell>
          <cell r="U123">
            <v>-7.8787878787878789</v>
          </cell>
          <cell r="V123">
            <v>1</v>
          </cell>
          <cell r="W123">
            <v>55.55555555555555</v>
          </cell>
          <cell r="X123">
            <v>0</v>
          </cell>
          <cell r="Y123">
            <v>0</v>
          </cell>
          <cell r="Z123">
            <v>0</v>
          </cell>
          <cell r="AA123">
            <v>0</v>
          </cell>
          <cell r="AB123">
            <v>0</v>
          </cell>
          <cell r="AC123">
            <v>0</v>
          </cell>
          <cell r="AD123">
            <v>0</v>
          </cell>
          <cell r="AE123">
            <v>0</v>
          </cell>
          <cell r="AF123">
            <v>0</v>
          </cell>
          <cell r="AG123">
            <v>0</v>
          </cell>
          <cell r="AH123">
            <v>5</v>
          </cell>
          <cell r="AI123">
            <v>217.39130434782609</v>
          </cell>
          <cell r="AJ123">
            <v>3</v>
          </cell>
          <cell r="AK123">
            <v>130.43478260869566</v>
          </cell>
          <cell r="AL123">
            <v>2</v>
          </cell>
          <cell r="AM123">
            <v>86.956521739130437</v>
          </cell>
          <cell r="AN123">
            <v>21</v>
          </cell>
          <cell r="AO123">
            <v>6.3636363636363642</v>
          </cell>
          <cell r="AP123">
            <v>3</v>
          </cell>
          <cell r="AQ123">
            <v>0.90909090909090906</v>
          </cell>
        </row>
        <row r="124">
          <cell r="A124" t="str">
            <v>蘭越町</v>
          </cell>
          <cell r="B124">
            <v>28</v>
          </cell>
          <cell r="C124">
            <v>1</v>
          </cell>
          <cell r="D124">
            <v>92</v>
          </cell>
          <cell r="E124" t="str">
            <v>-</v>
          </cell>
          <cell r="F124" t="str">
            <v>-</v>
          </cell>
          <cell r="G124" t="str">
            <v>-</v>
          </cell>
          <cell r="H124">
            <v>2</v>
          </cell>
          <cell r="I124" t="str">
            <v>-</v>
          </cell>
          <cell r="J124" t="str">
            <v>-</v>
          </cell>
          <cell r="K124" t="str">
            <v>-</v>
          </cell>
          <cell r="L124">
            <v>15</v>
          </cell>
          <cell r="M124">
            <v>4</v>
          </cell>
          <cell r="N124">
            <v>5200</v>
          </cell>
          <cell r="O124">
            <v>5200</v>
          </cell>
          <cell r="P124">
            <v>28</v>
          </cell>
          <cell r="Q124">
            <v>5.3846153846153841</v>
          </cell>
          <cell r="R124">
            <v>92</v>
          </cell>
          <cell r="S124">
            <v>17.69230769230769</v>
          </cell>
          <cell r="T124">
            <v>-64</v>
          </cell>
          <cell r="U124">
            <v>-12.307692307692308</v>
          </cell>
          <cell r="V124">
            <v>1</v>
          </cell>
          <cell r="W124">
            <v>35.714285714285715</v>
          </cell>
          <cell r="X124">
            <v>0</v>
          </cell>
          <cell r="Y124">
            <v>0</v>
          </cell>
          <cell r="Z124">
            <v>0</v>
          </cell>
          <cell r="AA124">
            <v>0</v>
          </cell>
          <cell r="AB124">
            <v>0</v>
          </cell>
          <cell r="AC124">
            <v>0</v>
          </cell>
          <cell r="AD124">
            <v>0</v>
          </cell>
          <cell r="AE124">
            <v>0</v>
          </cell>
          <cell r="AF124">
            <v>0</v>
          </cell>
          <cell r="AG124">
            <v>0</v>
          </cell>
          <cell r="AH124">
            <v>2</v>
          </cell>
          <cell r="AI124">
            <v>66.666666666666671</v>
          </cell>
          <cell r="AJ124">
            <v>0</v>
          </cell>
          <cell r="AK124">
            <v>0</v>
          </cell>
          <cell r="AL124">
            <v>2</v>
          </cell>
          <cell r="AM124">
            <v>66.666666666666671</v>
          </cell>
          <cell r="AN124">
            <v>15</v>
          </cell>
          <cell r="AO124">
            <v>2.8846153846153846</v>
          </cell>
          <cell r="AP124">
            <v>4</v>
          </cell>
          <cell r="AQ124">
            <v>0.76923076923076927</v>
          </cell>
        </row>
        <row r="125">
          <cell r="A125" t="str">
            <v>ニセコ町</v>
          </cell>
          <cell r="B125">
            <v>51</v>
          </cell>
          <cell r="C125">
            <v>5</v>
          </cell>
          <cell r="D125">
            <v>55</v>
          </cell>
          <cell r="E125">
            <v>1</v>
          </cell>
          <cell r="F125" t="str">
            <v>-</v>
          </cell>
          <cell r="G125" t="str">
            <v>-</v>
          </cell>
          <cell r="H125" t="str">
            <v>-</v>
          </cell>
          <cell r="I125" t="str">
            <v>-</v>
          </cell>
          <cell r="J125" t="str">
            <v>-</v>
          </cell>
          <cell r="K125" t="str">
            <v>-</v>
          </cell>
          <cell r="L125">
            <v>17</v>
          </cell>
          <cell r="M125">
            <v>13</v>
          </cell>
          <cell r="N125">
            <v>4800</v>
          </cell>
          <cell r="O125">
            <v>4800</v>
          </cell>
          <cell r="P125">
            <v>51</v>
          </cell>
          <cell r="Q125">
            <v>10.625</v>
          </cell>
          <cell r="R125">
            <v>55</v>
          </cell>
          <cell r="S125">
            <v>11.458333333333332</v>
          </cell>
          <cell r="T125">
            <v>-4</v>
          </cell>
          <cell r="U125">
            <v>-0.83333333333333337</v>
          </cell>
          <cell r="V125">
            <v>5</v>
          </cell>
          <cell r="W125">
            <v>98.039215686274503</v>
          </cell>
          <cell r="X125">
            <v>1</v>
          </cell>
          <cell r="Y125">
            <v>19.607843137254903</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17</v>
          </cell>
          <cell r="AO125">
            <v>3.5416666666666665</v>
          </cell>
          <cell r="AP125">
            <v>13</v>
          </cell>
          <cell r="AQ125">
            <v>2.7083333333333335</v>
          </cell>
        </row>
        <row r="126">
          <cell r="A126" t="str">
            <v>真狩村</v>
          </cell>
          <cell r="B126">
            <v>11</v>
          </cell>
          <cell r="C126">
            <v>3</v>
          </cell>
          <cell r="D126">
            <v>36</v>
          </cell>
          <cell r="E126" t="str">
            <v>-</v>
          </cell>
          <cell r="F126" t="str">
            <v>-</v>
          </cell>
          <cell r="G126" t="str">
            <v>-</v>
          </cell>
          <cell r="H126" t="str">
            <v>-</v>
          </cell>
          <cell r="I126" t="str">
            <v>-</v>
          </cell>
          <cell r="J126" t="str">
            <v>-</v>
          </cell>
          <cell r="K126" t="str">
            <v>-</v>
          </cell>
          <cell r="L126">
            <v>11</v>
          </cell>
          <cell r="M126">
            <v>1</v>
          </cell>
          <cell r="N126">
            <v>2200</v>
          </cell>
          <cell r="O126">
            <v>2200</v>
          </cell>
          <cell r="P126">
            <v>11</v>
          </cell>
          <cell r="Q126">
            <v>5</v>
          </cell>
          <cell r="R126">
            <v>36</v>
          </cell>
          <cell r="S126">
            <v>16.363636363636363</v>
          </cell>
          <cell r="T126">
            <v>-25</v>
          </cell>
          <cell r="U126">
            <v>-11.363636363636363</v>
          </cell>
          <cell r="V126">
            <v>3</v>
          </cell>
          <cell r="W126">
            <v>272.72727272727269</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11</v>
          </cell>
          <cell r="AO126">
            <v>5</v>
          </cell>
          <cell r="AP126">
            <v>1</v>
          </cell>
          <cell r="AQ126">
            <v>0.45454545454545453</v>
          </cell>
        </row>
        <row r="127">
          <cell r="A127" t="str">
            <v>留寿都村</v>
          </cell>
          <cell r="B127">
            <v>19</v>
          </cell>
          <cell r="C127">
            <v>2</v>
          </cell>
          <cell r="D127">
            <v>23</v>
          </cell>
          <cell r="E127" t="str">
            <v>-</v>
          </cell>
          <cell r="F127" t="str">
            <v>-</v>
          </cell>
          <cell r="G127" t="str">
            <v>-</v>
          </cell>
          <cell r="H127" t="str">
            <v>-</v>
          </cell>
          <cell r="I127" t="str">
            <v>-</v>
          </cell>
          <cell r="J127" t="str">
            <v>-</v>
          </cell>
          <cell r="K127" t="str">
            <v>-</v>
          </cell>
          <cell r="L127">
            <v>16</v>
          </cell>
          <cell r="M127">
            <v>2</v>
          </cell>
          <cell r="N127">
            <v>2000</v>
          </cell>
          <cell r="O127">
            <v>2000</v>
          </cell>
          <cell r="P127">
            <v>19</v>
          </cell>
          <cell r="Q127">
            <v>9.5</v>
          </cell>
          <cell r="R127">
            <v>23</v>
          </cell>
          <cell r="S127">
            <v>11.5</v>
          </cell>
          <cell r="T127">
            <v>-4</v>
          </cell>
          <cell r="U127">
            <v>-2</v>
          </cell>
          <cell r="V127">
            <v>2</v>
          </cell>
          <cell r="W127">
            <v>105.26315789473684</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16</v>
          </cell>
          <cell r="AO127">
            <v>8</v>
          </cell>
          <cell r="AP127">
            <v>2</v>
          </cell>
          <cell r="AQ127">
            <v>1</v>
          </cell>
        </row>
        <row r="128">
          <cell r="A128" t="str">
            <v>喜茂別町</v>
          </cell>
          <cell r="B128">
            <v>10</v>
          </cell>
          <cell r="C128" t="str">
            <v>-</v>
          </cell>
          <cell r="D128">
            <v>31</v>
          </cell>
          <cell r="E128" t="str">
            <v>-</v>
          </cell>
          <cell r="F128" t="str">
            <v>-</v>
          </cell>
          <cell r="G128" t="str">
            <v>-</v>
          </cell>
          <cell r="H128" t="str">
            <v>-</v>
          </cell>
          <cell r="I128" t="str">
            <v>-</v>
          </cell>
          <cell r="J128" t="str">
            <v>-</v>
          </cell>
          <cell r="K128" t="str">
            <v>-</v>
          </cell>
          <cell r="L128">
            <v>7</v>
          </cell>
          <cell r="M128">
            <v>2</v>
          </cell>
          <cell r="N128">
            <v>2400</v>
          </cell>
          <cell r="O128">
            <v>2400</v>
          </cell>
          <cell r="P128">
            <v>10</v>
          </cell>
          <cell r="Q128">
            <v>4.166666666666667</v>
          </cell>
          <cell r="R128">
            <v>31</v>
          </cell>
          <cell r="S128">
            <v>12.916666666666666</v>
          </cell>
          <cell r="T128">
            <v>-21</v>
          </cell>
          <cell r="U128">
            <v>-8.75</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7</v>
          </cell>
          <cell r="AO128">
            <v>2.916666666666667</v>
          </cell>
          <cell r="AP128">
            <v>2</v>
          </cell>
          <cell r="AQ128">
            <v>0.83333333333333337</v>
          </cell>
        </row>
        <row r="129">
          <cell r="A129" t="str">
            <v>京極町</v>
          </cell>
          <cell r="B129">
            <v>29</v>
          </cell>
          <cell r="C129">
            <v>2</v>
          </cell>
          <cell r="D129">
            <v>56</v>
          </cell>
          <cell r="E129" t="str">
            <v>-</v>
          </cell>
          <cell r="F129" t="str">
            <v>-</v>
          </cell>
          <cell r="G129" t="str">
            <v>-</v>
          </cell>
          <cell r="H129" t="str">
            <v>-</v>
          </cell>
          <cell r="I129" t="str">
            <v>-</v>
          </cell>
          <cell r="J129" t="str">
            <v>-</v>
          </cell>
          <cell r="K129" t="str">
            <v>-</v>
          </cell>
          <cell r="L129">
            <v>19</v>
          </cell>
          <cell r="M129">
            <v>3</v>
          </cell>
          <cell r="N129">
            <v>3800</v>
          </cell>
          <cell r="O129">
            <v>3800</v>
          </cell>
          <cell r="P129">
            <v>29</v>
          </cell>
          <cell r="Q129">
            <v>7.6315789473684204</v>
          </cell>
          <cell r="R129">
            <v>56</v>
          </cell>
          <cell r="S129">
            <v>14.736842105263158</v>
          </cell>
          <cell r="T129">
            <v>-27</v>
          </cell>
          <cell r="U129">
            <v>-7.1052631578947372</v>
          </cell>
          <cell r="V129">
            <v>2</v>
          </cell>
          <cell r="W129">
            <v>68.965517241379303</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19</v>
          </cell>
          <cell r="AO129">
            <v>5</v>
          </cell>
          <cell r="AP129">
            <v>3</v>
          </cell>
          <cell r="AQ129">
            <v>0.78947368421052633</v>
          </cell>
        </row>
        <row r="130">
          <cell r="A130" t="str">
            <v>倶知安町</v>
          </cell>
          <cell r="B130">
            <v>181</v>
          </cell>
          <cell r="C130">
            <v>17</v>
          </cell>
          <cell r="D130">
            <v>135</v>
          </cell>
          <cell r="E130" t="str">
            <v>-</v>
          </cell>
          <cell r="F130" t="str">
            <v>-</v>
          </cell>
          <cell r="G130">
            <v>1</v>
          </cell>
          <cell r="H130">
            <v>5</v>
          </cell>
          <cell r="I130">
            <v>1</v>
          </cell>
          <cell r="J130">
            <v>1</v>
          </cell>
          <cell r="K130" t="str">
            <v>-</v>
          </cell>
          <cell r="L130">
            <v>102</v>
          </cell>
          <cell r="M130">
            <v>39</v>
          </cell>
          <cell r="N130">
            <v>15300</v>
          </cell>
          <cell r="O130">
            <v>15300</v>
          </cell>
          <cell r="P130">
            <v>181</v>
          </cell>
          <cell r="Q130">
            <v>11.830065359477125</v>
          </cell>
          <cell r="R130">
            <v>135</v>
          </cell>
          <cell r="S130">
            <v>8.8235294117647065</v>
          </cell>
          <cell r="T130">
            <v>46</v>
          </cell>
          <cell r="U130">
            <v>3.0065359477124183</v>
          </cell>
          <cell r="V130">
            <v>17</v>
          </cell>
          <cell r="W130">
            <v>93.922651933701658</v>
          </cell>
          <cell r="X130">
            <v>0</v>
          </cell>
          <cell r="Y130">
            <v>0</v>
          </cell>
          <cell r="Z130">
            <v>0</v>
          </cell>
          <cell r="AA130">
            <v>0</v>
          </cell>
          <cell r="AB130">
            <v>1</v>
          </cell>
          <cell r="AC130">
            <v>5.4945054945054945</v>
          </cell>
          <cell r="AD130">
            <v>1</v>
          </cell>
          <cell r="AE130">
            <v>5.4945054945054945</v>
          </cell>
          <cell r="AF130">
            <v>0</v>
          </cell>
          <cell r="AG130">
            <v>0</v>
          </cell>
          <cell r="AH130">
            <v>6</v>
          </cell>
          <cell r="AI130">
            <v>32.085561497326204</v>
          </cell>
          <cell r="AJ130">
            <v>1</v>
          </cell>
          <cell r="AK130">
            <v>5.3475935828877006</v>
          </cell>
          <cell r="AL130">
            <v>5</v>
          </cell>
          <cell r="AM130">
            <v>26.737967914438503</v>
          </cell>
          <cell r="AN130">
            <v>102</v>
          </cell>
          <cell r="AO130">
            <v>6.666666666666667</v>
          </cell>
          <cell r="AP130">
            <v>39</v>
          </cell>
          <cell r="AQ130">
            <v>2.5490196078431375</v>
          </cell>
        </row>
        <row r="131">
          <cell r="A131" t="str">
            <v>共和町</v>
          </cell>
          <cell r="B131">
            <v>59</v>
          </cell>
          <cell r="C131">
            <v>3</v>
          </cell>
          <cell r="D131">
            <v>86</v>
          </cell>
          <cell r="E131" t="str">
            <v>-</v>
          </cell>
          <cell r="F131" t="str">
            <v>-</v>
          </cell>
          <cell r="G131" t="str">
            <v>-</v>
          </cell>
          <cell r="H131">
            <v>1</v>
          </cell>
          <cell r="I131" t="str">
            <v>-</v>
          </cell>
          <cell r="J131" t="str">
            <v>-</v>
          </cell>
          <cell r="K131" t="str">
            <v>-</v>
          </cell>
          <cell r="L131">
            <v>39</v>
          </cell>
          <cell r="M131">
            <v>7</v>
          </cell>
          <cell r="N131">
            <v>6400</v>
          </cell>
          <cell r="O131">
            <v>6400</v>
          </cell>
          <cell r="P131">
            <v>59</v>
          </cell>
          <cell r="Q131">
            <v>9.21875</v>
          </cell>
          <cell r="R131">
            <v>86</v>
          </cell>
          <cell r="S131">
            <v>13.4375</v>
          </cell>
          <cell r="T131">
            <v>-27</v>
          </cell>
          <cell r="U131">
            <v>-4.21875</v>
          </cell>
          <cell r="V131">
            <v>3</v>
          </cell>
          <cell r="W131">
            <v>50.847457627118651</v>
          </cell>
          <cell r="X131">
            <v>0</v>
          </cell>
          <cell r="Y131">
            <v>0</v>
          </cell>
          <cell r="Z131">
            <v>0</v>
          </cell>
          <cell r="AA131">
            <v>0</v>
          </cell>
          <cell r="AB131">
            <v>0</v>
          </cell>
          <cell r="AC131">
            <v>0</v>
          </cell>
          <cell r="AD131">
            <v>0</v>
          </cell>
          <cell r="AE131">
            <v>0</v>
          </cell>
          <cell r="AF131">
            <v>0</v>
          </cell>
          <cell r="AG131">
            <v>0</v>
          </cell>
          <cell r="AH131">
            <v>1</v>
          </cell>
          <cell r="AI131">
            <v>16.666666666666668</v>
          </cell>
          <cell r="AJ131">
            <v>0</v>
          </cell>
          <cell r="AK131">
            <v>0</v>
          </cell>
          <cell r="AL131">
            <v>1</v>
          </cell>
          <cell r="AM131">
            <v>16.666666666666668</v>
          </cell>
          <cell r="AN131">
            <v>39</v>
          </cell>
          <cell r="AO131">
            <v>6.09375</v>
          </cell>
          <cell r="AP131">
            <v>7</v>
          </cell>
          <cell r="AQ131">
            <v>1.09375</v>
          </cell>
        </row>
        <row r="132">
          <cell r="A132" t="str">
            <v>岩内町</v>
          </cell>
          <cell r="B132">
            <v>95</v>
          </cell>
          <cell r="C132">
            <v>6</v>
          </cell>
          <cell r="D132">
            <v>206</v>
          </cell>
          <cell r="E132" t="str">
            <v>-</v>
          </cell>
          <cell r="F132" t="str">
            <v>-</v>
          </cell>
          <cell r="G132">
            <v>3</v>
          </cell>
          <cell r="H132">
            <v>1</v>
          </cell>
          <cell r="I132">
            <v>1</v>
          </cell>
          <cell r="J132">
            <v>1</v>
          </cell>
          <cell r="K132" t="str">
            <v>-</v>
          </cell>
          <cell r="L132">
            <v>58</v>
          </cell>
          <cell r="M132">
            <v>25</v>
          </cell>
          <cell r="N132">
            <v>14200</v>
          </cell>
          <cell r="O132">
            <v>14200</v>
          </cell>
          <cell r="P132">
            <v>95</v>
          </cell>
          <cell r="Q132">
            <v>6.6901408450704221</v>
          </cell>
          <cell r="R132">
            <v>206</v>
          </cell>
          <cell r="S132">
            <v>14.507042253521128</v>
          </cell>
          <cell r="T132">
            <v>-111</v>
          </cell>
          <cell r="U132">
            <v>-7.8169014084507049</v>
          </cell>
          <cell r="V132">
            <v>6</v>
          </cell>
          <cell r="W132">
            <v>63.15789473684211</v>
          </cell>
          <cell r="X132">
            <v>0</v>
          </cell>
          <cell r="Y132">
            <v>0</v>
          </cell>
          <cell r="Z132">
            <v>0</v>
          </cell>
          <cell r="AA132">
            <v>0</v>
          </cell>
          <cell r="AB132">
            <v>1</v>
          </cell>
          <cell r="AC132">
            <v>10.416666666666666</v>
          </cell>
          <cell r="AD132">
            <v>1</v>
          </cell>
          <cell r="AE132">
            <v>10.416666666666666</v>
          </cell>
          <cell r="AF132">
            <v>0</v>
          </cell>
          <cell r="AG132">
            <v>0</v>
          </cell>
          <cell r="AH132">
            <v>4</v>
          </cell>
          <cell r="AI132">
            <v>40.404040404040408</v>
          </cell>
          <cell r="AJ132">
            <v>3</v>
          </cell>
          <cell r="AK132">
            <v>30.303030303030305</v>
          </cell>
          <cell r="AL132">
            <v>1</v>
          </cell>
          <cell r="AM132">
            <v>10.101010101010102</v>
          </cell>
          <cell r="AN132">
            <v>58</v>
          </cell>
          <cell r="AO132">
            <v>4.084507042253521</v>
          </cell>
          <cell r="AP132">
            <v>25</v>
          </cell>
          <cell r="AQ132">
            <v>1.7605633802816902</v>
          </cell>
        </row>
        <row r="133">
          <cell r="A133" t="str">
            <v>泊村</v>
          </cell>
          <cell r="B133">
            <v>8</v>
          </cell>
          <cell r="C133" t="str">
            <v>-</v>
          </cell>
          <cell r="D133">
            <v>35</v>
          </cell>
          <cell r="E133" t="str">
            <v>-</v>
          </cell>
          <cell r="F133" t="str">
            <v>-</v>
          </cell>
          <cell r="G133">
            <v>1</v>
          </cell>
          <cell r="H133">
            <v>2</v>
          </cell>
          <cell r="I133" t="str">
            <v>-</v>
          </cell>
          <cell r="J133" t="str">
            <v>-</v>
          </cell>
          <cell r="K133" t="str">
            <v>-</v>
          </cell>
          <cell r="L133">
            <v>8</v>
          </cell>
          <cell r="M133" t="str">
            <v>-</v>
          </cell>
          <cell r="N133">
            <v>1800</v>
          </cell>
          <cell r="O133">
            <v>1800</v>
          </cell>
          <cell r="P133">
            <v>8</v>
          </cell>
          <cell r="Q133">
            <v>4.4444444444444446</v>
          </cell>
          <cell r="R133">
            <v>35</v>
          </cell>
          <cell r="S133">
            <v>19.444444444444446</v>
          </cell>
          <cell r="T133">
            <v>-27</v>
          </cell>
          <cell r="U133">
            <v>-15</v>
          </cell>
          <cell r="V133">
            <v>0</v>
          </cell>
          <cell r="W133">
            <v>0</v>
          </cell>
          <cell r="X133">
            <v>0</v>
          </cell>
          <cell r="Y133">
            <v>0</v>
          </cell>
          <cell r="Z133">
            <v>0</v>
          </cell>
          <cell r="AA133">
            <v>0</v>
          </cell>
          <cell r="AB133">
            <v>0</v>
          </cell>
          <cell r="AC133">
            <v>0</v>
          </cell>
          <cell r="AD133">
            <v>0</v>
          </cell>
          <cell r="AE133">
            <v>0</v>
          </cell>
          <cell r="AF133">
            <v>0</v>
          </cell>
          <cell r="AG133">
            <v>0</v>
          </cell>
          <cell r="AH133">
            <v>3</v>
          </cell>
          <cell r="AI133">
            <v>272.72727272727269</v>
          </cell>
          <cell r="AJ133">
            <v>1</v>
          </cell>
          <cell r="AK133">
            <v>90.909090909090907</v>
          </cell>
          <cell r="AL133">
            <v>2</v>
          </cell>
          <cell r="AM133">
            <v>181.81818181818181</v>
          </cell>
          <cell r="AN133">
            <v>8</v>
          </cell>
          <cell r="AO133">
            <v>4.4444444444444446</v>
          </cell>
          <cell r="AP133">
            <v>0</v>
          </cell>
          <cell r="AQ133">
            <v>0</v>
          </cell>
        </row>
        <row r="134">
          <cell r="A134" t="str">
            <v>神恵内村</v>
          </cell>
          <cell r="B134">
            <v>3</v>
          </cell>
          <cell r="C134" t="str">
            <v>-</v>
          </cell>
          <cell r="D134">
            <v>17</v>
          </cell>
          <cell r="E134" t="str">
            <v>-</v>
          </cell>
          <cell r="F134" t="str">
            <v>-</v>
          </cell>
          <cell r="G134">
            <v>1</v>
          </cell>
          <cell r="H134" t="str">
            <v>-</v>
          </cell>
          <cell r="I134">
            <v>1</v>
          </cell>
          <cell r="J134">
            <v>1</v>
          </cell>
          <cell r="K134" t="str">
            <v>-</v>
          </cell>
          <cell r="L134">
            <v>3</v>
          </cell>
          <cell r="M134" t="str">
            <v>-</v>
          </cell>
          <cell r="N134">
            <v>1100</v>
          </cell>
          <cell r="O134">
            <v>1100</v>
          </cell>
          <cell r="P134">
            <v>3</v>
          </cell>
          <cell r="Q134">
            <v>2.7272727272727275</v>
          </cell>
          <cell r="R134">
            <v>17</v>
          </cell>
          <cell r="S134">
            <v>15.454545454545455</v>
          </cell>
          <cell r="T134">
            <v>-14</v>
          </cell>
          <cell r="U134">
            <v>-12.727272727272728</v>
          </cell>
          <cell r="V134">
            <v>0</v>
          </cell>
          <cell r="W134">
            <v>0</v>
          </cell>
          <cell r="X134">
            <v>0</v>
          </cell>
          <cell r="Y134">
            <v>0</v>
          </cell>
          <cell r="Z134">
            <v>0</v>
          </cell>
          <cell r="AA134">
            <v>0</v>
          </cell>
          <cell r="AB134">
            <v>1</v>
          </cell>
          <cell r="AC134">
            <v>250</v>
          </cell>
          <cell r="AD134">
            <v>1</v>
          </cell>
          <cell r="AE134">
            <v>250</v>
          </cell>
          <cell r="AF134">
            <v>0</v>
          </cell>
          <cell r="AG134">
            <v>0</v>
          </cell>
          <cell r="AH134">
            <v>1</v>
          </cell>
          <cell r="AI134">
            <v>250</v>
          </cell>
          <cell r="AJ134">
            <v>1</v>
          </cell>
          <cell r="AK134">
            <v>250</v>
          </cell>
          <cell r="AL134">
            <v>0</v>
          </cell>
          <cell r="AM134">
            <v>0</v>
          </cell>
          <cell r="AN134">
            <v>3</v>
          </cell>
          <cell r="AO134">
            <v>2.7272727272727275</v>
          </cell>
          <cell r="AP134">
            <v>0</v>
          </cell>
          <cell r="AQ134">
            <v>0</v>
          </cell>
        </row>
        <row r="135">
          <cell r="A135" t="str">
            <v>積丹町</v>
          </cell>
          <cell r="B135">
            <v>19</v>
          </cell>
          <cell r="C135">
            <v>6</v>
          </cell>
          <cell r="D135">
            <v>42</v>
          </cell>
          <cell r="E135">
            <v>1</v>
          </cell>
          <cell r="F135">
            <v>1</v>
          </cell>
          <cell r="G135">
            <v>1</v>
          </cell>
          <cell r="H135" t="str">
            <v>-</v>
          </cell>
          <cell r="I135">
            <v>1</v>
          </cell>
          <cell r="J135" t="str">
            <v>-</v>
          </cell>
          <cell r="K135">
            <v>1</v>
          </cell>
          <cell r="L135">
            <v>7</v>
          </cell>
          <cell r="M135">
            <v>4</v>
          </cell>
          <cell r="N135">
            <v>2400</v>
          </cell>
          <cell r="O135">
            <v>2400</v>
          </cell>
          <cell r="P135">
            <v>19</v>
          </cell>
          <cell r="Q135">
            <v>7.916666666666667</v>
          </cell>
          <cell r="R135">
            <v>42</v>
          </cell>
          <cell r="S135">
            <v>17.5</v>
          </cell>
          <cell r="T135">
            <v>-23</v>
          </cell>
          <cell r="U135">
            <v>-9.5833333333333321</v>
          </cell>
          <cell r="V135">
            <v>6</v>
          </cell>
          <cell r="W135">
            <v>315.78947368421052</v>
          </cell>
          <cell r="X135">
            <v>1</v>
          </cell>
          <cell r="Y135">
            <v>52.631578947368418</v>
          </cell>
          <cell r="Z135">
            <v>1</v>
          </cell>
          <cell r="AA135">
            <v>52.631578947368418</v>
          </cell>
          <cell r="AB135">
            <v>1</v>
          </cell>
          <cell r="AC135">
            <v>52.631578947368418</v>
          </cell>
          <cell r="AD135">
            <v>0</v>
          </cell>
          <cell r="AE135">
            <v>0</v>
          </cell>
          <cell r="AF135">
            <v>1</v>
          </cell>
          <cell r="AG135">
            <v>52.631578947368418</v>
          </cell>
          <cell r="AH135">
            <v>1</v>
          </cell>
          <cell r="AI135">
            <v>50</v>
          </cell>
          <cell r="AJ135">
            <v>1</v>
          </cell>
          <cell r="AK135">
            <v>50</v>
          </cell>
          <cell r="AL135">
            <v>0</v>
          </cell>
          <cell r="AM135">
            <v>0</v>
          </cell>
          <cell r="AN135">
            <v>7</v>
          </cell>
          <cell r="AO135">
            <v>2.916666666666667</v>
          </cell>
          <cell r="AP135">
            <v>4</v>
          </cell>
          <cell r="AQ135">
            <v>1.6666666666666667</v>
          </cell>
        </row>
        <row r="136">
          <cell r="A136" t="str">
            <v>古平町</v>
          </cell>
          <cell r="B136">
            <v>16</v>
          </cell>
          <cell r="C136">
            <v>1</v>
          </cell>
          <cell r="D136">
            <v>66</v>
          </cell>
          <cell r="E136" t="str">
            <v>-</v>
          </cell>
          <cell r="F136" t="str">
            <v>-</v>
          </cell>
          <cell r="G136" t="str">
            <v>-</v>
          </cell>
          <cell r="H136">
            <v>1</v>
          </cell>
          <cell r="I136" t="str">
            <v>-</v>
          </cell>
          <cell r="J136" t="str">
            <v>-</v>
          </cell>
          <cell r="K136" t="str">
            <v>-</v>
          </cell>
          <cell r="L136">
            <v>13</v>
          </cell>
          <cell r="M136">
            <v>2</v>
          </cell>
          <cell r="N136">
            <v>3500</v>
          </cell>
          <cell r="O136">
            <v>3500</v>
          </cell>
          <cell r="P136">
            <v>16</v>
          </cell>
          <cell r="Q136">
            <v>4.5714285714285721</v>
          </cell>
          <cell r="R136">
            <v>66</v>
          </cell>
          <cell r="S136">
            <v>18.857142857142858</v>
          </cell>
          <cell r="T136">
            <v>-50</v>
          </cell>
          <cell r="U136">
            <v>-14.285714285714285</v>
          </cell>
          <cell r="V136">
            <v>1</v>
          </cell>
          <cell r="W136">
            <v>62.5</v>
          </cell>
          <cell r="X136">
            <v>0</v>
          </cell>
          <cell r="Y136">
            <v>0</v>
          </cell>
          <cell r="Z136">
            <v>0</v>
          </cell>
          <cell r="AA136">
            <v>0</v>
          </cell>
          <cell r="AB136">
            <v>0</v>
          </cell>
          <cell r="AC136">
            <v>0</v>
          </cell>
          <cell r="AD136">
            <v>0</v>
          </cell>
          <cell r="AE136">
            <v>0</v>
          </cell>
          <cell r="AF136">
            <v>0</v>
          </cell>
          <cell r="AG136">
            <v>0</v>
          </cell>
          <cell r="AH136">
            <v>1</v>
          </cell>
          <cell r="AI136">
            <v>58.823529411764703</v>
          </cell>
          <cell r="AJ136">
            <v>0</v>
          </cell>
          <cell r="AK136">
            <v>0</v>
          </cell>
          <cell r="AL136">
            <v>1</v>
          </cell>
          <cell r="AM136">
            <v>58.823529411764703</v>
          </cell>
          <cell r="AN136">
            <v>13</v>
          </cell>
          <cell r="AO136">
            <v>3.7142857142857144</v>
          </cell>
          <cell r="AP136">
            <v>2</v>
          </cell>
          <cell r="AQ136">
            <v>0.57142857142857151</v>
          </cell>
        </row>
        <row r="137">
          <cell r="A137" t="str">
            <v>仁木町</v>
          </cell>
          <cell r="B137">
            <v>12</v>
          </cell>
          <cell r="C137">
            <v>1</v>
          </cell>
          <cell r="D137">
            <v>74</v>
          </cell>
          <cell r="E137" t="str">
            <v>-</v>
          </cell>
          <cell r="F137" t="str">
            <v>-</v>
          </cell>
          <cell r="G137" t="str">
            <v>-</v>
          </cell>
          <cell r="H137" t="str">
            <v>-</v>
          </cell>
          <cell r="I137" t="str">
            <v>-</v>
          </cell>
          <cell r="J137" t="str">
            <v>-</v>
          </cell>
          <cell r="K137" t="str">
            <v>-</v>
          </cell>
          <cell r="L137">
            <v>10</v>
          </cell>
          <cell r="M137">
            <v>8</v>
          </cell>
          <cell r="N137">
            <v>3600</v>
          </cell>
          <cell r="O137">
            <v>3600</v>
          </cell>
          <cell r="P137">
            <v>12</v>
          </cell>
          <cell r="Q137">
            <v>3.3333333333333335</v>
          </cell>
          <cell r="R137">
            <v>74</v>
          </cell>
          <cell r="S137">
            <v>20.555555555555557</v>
          </cell>
          <cell r="T137">
            <v>-62</v>
          </cell>
          <cell r="U137">
            <v>-17.222222222222221</v>
          </cell>
          <cell r="V137">
            <v>1</v>
          </cell>
          <cell r="W137">
            <v>83.333333333333329</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10</v>
          </cell>
          <cell r="AO137">
            <v>2.7777777777777777</v>
          </cell>
          <cell r="AP137">
            <v>8</v>
          </cell>
          <cell r="AQ137">
            <v>2.2222222222222223</v>
          </cell>
        </row>
        <row r="138">
          <cell r="A138" t="str">
            <v>余市町</v>
          </cell>
          <cell r="B138">
            <v>112</v>
          </cell>
          <cell r="C138">
            <v>8</v>
          </cell>
          <cell r="D138">
            <v>302</v>
          </cell>
          <cell r="E138">
            <v>1</v>
          </cell>
          <cell r="F138">
            <v>1</v>
          </cell>
          <cell r="G138">
            <v>1</v>
          </cell>
          <cell r="H138">
            <v>4</v>
          </cell>
          <cell r="I138">
            <v>2</v>
          </cell>
          <cell r="J138">
            <v>1</v>
          </cell>
          <cell r="K138">
            <v>1</v>
          </cell>
          <cell r="L138">
            <v>65</v>
          </cell>
          <cell r="M138">
            <v>46</v>
          </cell>
          <cell r="N138">
            <v>20900</v>
          </cell>
          <cell r="O138">
            <v>20900</v>
          </cell>
          <cell r="P138">
            <v>112</v>
          </cell>
          <cell r="Q138">
            <v>5.3588516746411479</v>
          </cell>
          <cell r="R138">
            <v>302</v>
          </cell>
          <cell r="S138">
            <v>14.449760765550238</v>
          </cell>
          <cell r="T138">
            <v>-190</v>
          </cell>
          <cell r="U138">
            <v>-9.0909090909090899</v>
          </cell>
          <cell r="V138">
            <v>8</v>
          </cell>
          <cell r="W138">
            <v>71.428571428571431</v>
          </cell>
          <cell r="X138">
            <v>1</v>
          </cell>
          <cell r="Y138">
            <v>8.9285714285714288</v>
          </cell>
          <cell r="Z138">
            <v>1</v>
          </cell>
          <cell r="AA138">
            <v>8.9285714285714288</v>
          </cell>
          <cell r="AB138">
            <v>2</v>
          </cell>
          <cell r="AC138">
            <v>17.699115044247787</v>
          </cell>
          <cell r="AD138">
            <v>1</v>
          </cell>
          <cell r="AE138">
            <v>8.8495575221238933</v>
          </cell>
          <cell r="AF138">
            <v>1</v>
          </cell>
          <cell r="AG138">
            <v>8.9285714285714288</v>
          </cell>
          <cell r="AH138">
            <v>5</v>
          </cell>
          <cell r="AI138">
            <v>42.735042735042732</v>
          </cell>
          <cell r="AJ138">
            <v>1</v>
          </cell>
          <cell r="AK138">
            <v>8.5470085470085486</v>
          </cell>
          <cell r="AL138">
            <v>4</v>
          </cell>
          <cell r="AM138">
            <v>34.188034188034194</v>
          </cell>
          <cell r="AN138">
            <v>65</v>
          </cell>
          <cell r="AO138">
            <v>3.1100478468899522</v>
          </cell>
          <cell r="AP138">
            <v>46</v>
          </cell>
          <cell r="AQ138">
            <v>2.200956937799043</v>
          </cell>
        </row>
        <row r="139">
          <cell r="A139" t="str">
            <v>赤井川村</v>
          </cell>
          <cell r="B139">
            <v>4</v>
          </cell>
          <cell r="C139">
            <v>1</v>
          </cell>
          <cell r="D139">
            <v>14</v>
          </cell>
          <cell r="E139" t="str">
            <v>-</v>
          </cell>
          <cell r="F139" t="str">
            <v>-</v>
          </cell>
          <cell r="G139" t="str">
            <v>-</v>
          </cell>
          <cell r="H139">
            <v>1</v>
          </cell>
          <cell r="I139" t="str">
            <v>-</v>
          </cell>
          <cell r="J139" t="str">
            <v>-</v>
          </cell>
          <cell r="K139" t="str">
            <v>-</v>
          </cell>
          <cell r="L139">
            <v>3</v>
          </cell>
          <cell r="M139">
            <v>1</v>
          </cell>
          <cell r="N139">
            <v>1200</v>
          </cell>
          <cell r="O139">
            <v>1200</v>
          </cell>
          <cell r="P139">
            <v>4</v>
          </cell>
          <cell r="Q139">
            <v>3.3333333333333335</v>
          </cell>
          <cell r="R139">
            <v>14</v>
          </cell>
          <cell r="S139">
            <v>11.666666666666668</v>
          </cell>
          <cell r="T139">
            <v>-10</v>
          </cell>
          <cell r="U139">
            <v>-8.3333333333333339</v>
          </cell>
          <cell r="V139">
            <v>1</v>
          </cell>
          <cell r="W139">
            <v>250</v>
          </cell>
          <cell r="X139">
            <v>0</v>
          </cell>
          <cell r="Y139">
            <v>0</v>
          </cell>
          <cell r="Z139">
            <v>0</v>
          </cell>
          <cell r="AA139">
            <v>0</v>
          </cell>
          <cell r="AB139">
            <v>0</v>
          </cell>
          <cell r="AC139">
            <v>0</v>
          </cell>
          <cell r="AD139">
            <v>0</v>
          </cell>
          <cell r="AE139">
            <v>0</v>
          </cell>
          <cell r="AF139">
            <v>0</v>
          </cell>
          <cell r="AG139">
            <v>0</v>
          </cell>
          <cell r="AH139">
            <v>1</v>
          </cell>
          <cell r="AI139">
            <v>200</v>
          </cell>
          <cell r="AJ139">
            <v>0</v>
          </cell>
          <cell r="AK139">
            <v>0</v>
          </cell>
          <cell r="AL139">
            <v>1</v>
          </cell>
          <cell r="AM139">
            <v>200</v>
          </cell>
          <cell r="AN139">
            <v>3</v>
          </cell>
          <cell r="AO139">
            <v>2.5</v>
          </cell>
          <cell r="AP139">
            <v>1</v>
          </cell>
          <cell r="AQ139">
            <v>0.83333333333333337</v>
          </cell>
        </row>
        <row r="140">
          <cell r="A140" t="str">
            <v>南幌町</v>
          </cell>
          <cell r="B140">
            <v>35</v>
          </cell>
          <cell r="C140">
            <v>3</v>
          </cell>
          <cell r="D140">
            <v>92</v>
          </cell>
          <cell r="E140" t="str">
            <v>-</v>
          </cell>
          <cell r="F140" t="str">
            <v>-</v>
          </cell>
          <cell r="G140" t="str">
            <v>-</v>
          </cell>
          <cell r="H140">
            <v>1</v>
          </cell>
          <cell r="I140" t="str">
            <v>-</v>
          </cell>
          <cell r="J140" t="str">
            <v>-</v>
          </cell>
          <cell r="K140" t="str">
            <v>-</v>
          </cell>
          <cell r="L140">
            <v>23</v>
          </cell>
          <cell r="M140">
            <v>10</v>
          </cell>
          <cell r="N140">
            <v>8600</v>
          </cell>
          <cell r="O140">
            <v>8600</v>
          </cell>
          <cell r="P140">
            <v>35</v>
          </cell>
          <cell r="Q140">
            <v>4.0697674418604652</v>
          </cell>
          <cell r="R140">
            <v>92</v>
          </cell>
          <cell r="S140">
            <v>10.697674418604652</v>
          </cell>
          <cell r="T140">
            <v>-57</v>
          </cell>
          <cell r="U140">
            <v>-6.6279069767441854</v>
          </cell>
          <cell r="V140">
            <v>3</v>
          </cell>
          <cell r="W140">
            <v>85.714285714285708</v>
          </cell>
          <cell r="X140">
            <v>0</v>
          </cell>
          <cell r="Y140">
            <v>0</v>
          </cell>
          <cell r="Z140">
            <v>0</v>
          </cell>
          <cell r="AA140">
            <v>0</v>
          </cell>
          <cell r="AB140">
            <v>0</v>
          </cell>
          <cell r="AC140">
            <v>0</v>
          </cell>
          <cell r="AD140">
            <v>0</v>
          </cell>
          <cell r="AE140">
            <v>0</v>
          </cell>
          <cell r="AF140">
            <v>0</v>
          </cell>
          <cell r="AG140">
            <v>0</v>
          </cell>
          <cell r="AH140">
            <v>1</v>
          </cell>
          <cell r="AI140">
            <v>27.777777777777775</v>
          </cell>
          <cell r="AJ140">
            <v>0</v>
          </cell>
          <cell r="AK140">
            <v>0</v>
          </cell>
          <cell r="AL140">
            <v>1</v>
          </cell>
          <cell r="AM140">
            <v>27.777777777777775</v>
          </cell>
          <cell r="AN140">
            <v>23</v>
          </cell>
          <cell r="AO140">
            <v>2.6744186046511631</v>
          </cell>
          <cell r="AP140">
            <v>10</v>
          </cell>
          <cell r="AQ140">
            <v>1.1627906976744187</v>
          </cell>
        </row>
        <row r="141">
          <cell r="A141" t="str">
            <v>奈井江町</v>
          </cell>
          <cell r="B141">
            <v>19</v>
          </cell>
          <cell r="C141">
            <v>2</v>
          </cell>
          <cell r="D141">
            <v>88</v>
          </cell>
          <cell r="E141" t="str">
            <v>-</v>
          </cell>
          <cell r="F141" t="str">
            <v>-</v>
          </cell>
          <cell r="G141" t="str">
            <v>-</v>
          </cell>
          <cell r="H141" t="str">
            <v>-</v>
          </cell>
          <cell r="I141" t="str">
            <v>-</v>
          </cell>
          <cell r="J141" t="str">
            <v>-</v>
          </cell>
          <cell r="K141" t="str">
            <v>-</v>
          </cell>
          <cell r="L141">
            <v>16</v>
          </cell>
          <cell r="M141">
            <v>5</v>
          </cell>
          <cell r="N141">
            <v>6100</v>
          </cell>
          <cell r="O141">
            <v>6100</v>
          </cell>
          <cell r="P141">
            <v>19</v>
          </cell>
          <cell r="Q141">
            <v>3.1147540983606561</v>
          </cell>
          <cell r="R141">
            <v>88</v>
          </cell>
          <cell r="S141">
            <v>14.426229508196721</v>
          </cell>
          <cell r="T141">
            <v>-69</v>
          </cell>
          <cell r="U141">
            <v>-11.311475409836065</v>
          </cell>
          <cell r="V141">
            <v>2</v>
          </cell>
          <cell r="W141">
            <v>105.26315789473684</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16</v>
          </cell>
          <cell r="AO141">
            <v>2.622950819672131</v>
          </cell>
          <cell r="AP141">
            <v>5</v>
          </cell>
          <cell r="AQ141">
            <v>0.81967213114754101</v>
          </cell>
        </row>
        <row r="142">
          <cell r="A142" t="str">
            <v>上砂川町</v>
          </cell>
          <cell r="B142">
            <v>18</v>
          </cell>
          <cell r="C142">
            <v>4</v>
          </cell>
          <cell r="D142">
            <v>89</v>
          </cell>
          <cell r="E142" t="str">
            <v>-</v>
          </cell>
          <cell r="F142" t="str">
            <v>-</v>
          </cell>
          <cell r="G142" t="str">
            <v>-</v>
          </cell>
          <cell r="H142" t="str">
            <v>-</v>
          </cell>
          <cell r="I142" t="str">
            <v>-</v>
          </cell>
          <cell r="J142" t="str">
            <v>-</v>
          </cell>
          <cell r="K142" t="str">
            <v>-</v>
          </cell>
          <cell r="L142">
            <v>13</v>
          </cell>
          <cell r="M142">
            <v>6</v>
          </cell>
          <cell r="N142">
            <v>4000</v>
          </cell>
          <cell r="O142">
            <v>4000</v>
          </cell>
          <cell r="P142">
            <v>18</v>
          </cell>
          <cell r="Q142">
            <v>4.5</v>
          </cell>
          <cell r="R142">
            <v>89</v>
          </cell>
          <cell r="S142">
            <v>22.25</v>
          </cell>
          <cell r="T142">
            <v>-71</v>
          </cell>
          <cell r="U142">
            <v>-17.75</v>
          </cell>
          <cell r="V142">
            <v>4</v>
          </cell>
          <cell r="W142">
            <v>222.2222222222222</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13</v>
          </cell>
          <cell r="AO142">
            <v>3.25</v>
          </cell>
          <cell r="AP142">
            <v>6</v>
          </cell>
          <cell r="AQ142">
            <v>1.5</v>
          </cell>
        </row>
        <row r="143">
          <cell r="A143" t="str">
            <v>由仁町</v>
          </cell>
          <cell r="B143">
            <v>49</v>
          </cell>
          <cell r="C143">
            <v>5</v>
          </cell>
          <cell r="D143">
            <v>80</v>
          </cell>
          <cell r="E143">
            <v>1</v>
          </cell>
          <cell r="F143">
            <v>1</v>
          </cell>
          <cell r="G143" t="str">
            <v>-</v>
          </cell>
          <cell r="H143" t="str">
            <v>-</v>
          </cell>
          <cell r="I143">
            <v>1</v>
          </cell>
          <cell r="J143" t="str">
            <v>-</v>
          </cell>
          <cell r="K143">
            <v>1</v>
          </cell>
          <cell r="L143">
            <v>14</v>
          </cell>
          <cell r="M143">
            <v>7</v>
          </cell>
          <cell r="N143">
            <v>5800</v>
          </cell>
          <cell r="O143">
            <v>5800</v>
          </cell>
          <cell r="P143">
            <v>49</v>
          </cell>
          <cell r="Q143">
            <v>8.4482758620689644</v>
          </cell>
          <cell r="R143">
            <v>80</v>
          </cell>
          <cell r="S143">
            <v>13.793103448275861</v>
          </cell>
          <cell r="T143">
            <v>-31</v>
          </cell>
          <cell r="U143">
            <v>-5.3448275862068959</v>
          </cell>
          <cell r="V143">
            <v>5</v>
          </cell>
          <cell r="W143">
            <v>102.04081632653062</v>
          </cell>
          <cell r="X143">
            <v>1</v>
          </cell>
          <cell r="Y143">
            <v>20.408163265306122</v>
          </cell>
          <cell r="Z143">
            <v>1</v>
          </cell>
          <cell r="AA143">
            <v>20.408163265306122</v>
          </cell>
          <cell r="AB143">
            <v>1</v>
          </cell>
          <cell r="AC143">
            <v>20.408163265306122</v>
          </cell>
          <cell r="AD143">
            <v>0</v>
          </cell>
          <cell r="AE143">
            <v>0</v>
          </cell>
          <cell r="AF143">
            <v>1</v>
          </cell>
          <cell r="AG143">
            <v>20.408163265306122</v>
          </cell>
          <cell r="AH143">
            <v>0</v>
          </cell>
          <cell r="AI143">
            <v>0</v>
          </cell>
          <cell r="AJ143">
            <v>0</v>
          </cell>
          <cell r="AK143">
            <v>0</v>
          </cell>
          <cell r="AL143">
            <v>0</v>
          </cell>
          <cell r="AM143">
            <v>0</v>
          </cell>
          <cell r="AN143">
            <v>14</v>
          </cell>
          <cell r="AO143">
            <v>2.4137931034482758</v>
          </cell>
          <cell r="AP143">
            <v>7</v>
          </cell>
          <cell r="AQ143">
            <v>1.2068965517241379</v>
          </cell>
        </row>
        <row r="144">
          <cell r="A144" t="str">
            <v>長沼町</v>
          </cell>
          <cell r="B144">
            <v>69</v>
          </cell>
          <cell r="C144">
            <v>10</v>
          </cell>
          <cell r="D144">
            <v>156</v>
          </cell>
          <cell r="E144" t="str">
            <v>-</v>
          </cell>
          <cell r="F144" t="str">
            <v>-</v>
          </cell>
          <cell r="G144" t="str">
            <v>-</v>
          </cell>
          <cell r="H144">
            <v>2</v>
          </cell>
          <cell r="I144" t="str">
            <v>-</v>
          </cell>
          <cell r="J144" t="str">
            <v>-</v>
          </cell>
          <cell r="K144" t="str">
            <v>-</v>
          </cell>
          <cell r="L144">
            <v>38</v>
          </cell>
          <cell r="M144">
            <v>14</v>
          </cell>
          <cell r="N144">
            <v>11600</v>
          </cell>
          <cell r="O144">
            <v>11600</v>
          </cell>
          <cell r="P144">
            <v>69</v>
          </cell>
          <cell r="Q144">
            <v>5.9482758620689653</v>
          </cell>
          <cell r="R144">
            <v>156</v>
          </cell>
          <cell r="S144">
            <v>13.448275862068966</v>
          </cell>
          <cell r="T144">
            <v>-87</v>
          </cell>
          <cell r="U144">
            <v>-7.5</v>
          </cell>
          <cell r="V144">
            <v>10</v>
          </cell>
          <cell r="W144">
            <v>144.92753623188406</v>
          </cell>
          <cell r="X144">
            <v>0</v>
          </cell>
          <cell r="Y144">
            <v>0</v>
          </cell>
          <cell r="Z144">
            <v>0</v>
          </cell>
          <cell r="AA144">
            <v>0</v>
          </cell>
          <cell r="AB144">
            <v>0</v>
          </cell>
          <cell r="AC144">
            <v>0</v>
          </cell>
          <cell r="AD144">
            <v>0</v>
          </cell>
          <cell r="AE144">
            <v>0</v>
          </cell>
          <cell r="AF144">
            <v>0</v>
          </cell>
          <cell r="AG144">
            <v>0</v>
          </cell>
          <cell r="AH144">
            <v>2</v>
          </cell>
          <cell r="AI144">
            <v>28.169014084507044</v>
          </cell>
          <cell r="AJ144">
            <v>0</v>
          </cell>
          <cell r="AK144">
            <v>0</v>
          </cell>
          <cell r="AL144">
            <v>2</v>
          </cell>
          <cell r="AM144">
            <v>28.169014084507044</v>
          </cell>
          <cell r="AN144">
            <v>38</v>
          </cell>
          <cell r="AO144">
            <v>3.2758620689655173</v>
          </cell>
          <cell r="AP144">
            <v>14</v>
          </cell>
          <cell r="AQ144">
            <v>1.2068965517241379</v>
          </cell>
        </row>
        <row r="145">
          <cell r="A145" t="str">
            <v>栗山町</v>
          </cell>
          <cell r="B145">
            <v>75</v>
          </cell>
          <cell r="C145">
            <v>10</v>
          </cell>
          <cell r="D145">
            <v>206</v>
          </cell>
          <cell r="E145" t="str">
            <v>-</v>
          </cell>
          <cell r="F145" t="str">
            <v>-</v>
          </cell>
          <cell r="G145" t="str">
            <v>-</v>
          </cell>
          <cell r="H145" t="str">
            <v>-</v>
          </cell>
          <cell r="I145" t="str">
            <v>-</v>
          </cell>
          <cell r="J145" t="str">
            <v>-</v>
          </cell>
          <cell r="K145" t="str">
            <v>-</v>
          </cell>
          <cell r="L145">
            <v>58</v>
          </cell>
          <cell r="M145">
            <v>21</v>
          </cell>
          <cell r="N145">
            <v>13100</v>
          </cell>
          <cell r="O145">
            <v>13100</v>
          </cell>
          <cell r="P145">
            <v>75</v>
          </cell>
          <cell r="Q145">
            <v>5.7251908396946565</v>
          </cell>
          <cell r="R145">
            <v>206</v>
          </cell>
          <cell r="S145">
            <v>15.725190839694658</v>
          </cell>
          <cell r="T145">
            <v>-131</v>
          </cell>
          <cell r="U145">
            <v>-10</v>
          </cell>
          <cell r="V145">
            <v>10</v>
          </cell>
          <cell r="W145">
            <v>133.33333333333334</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58</v>
          </cell>
          <cell r="AO145">
            <v>4.4274809160305342</v>
          </cell>
          <cell r="AP145">
            <v>21</v>
          </cell>
          <cell r="AQ145">
            <v>1.6030534351145038</v>
          </cell>
        </row>
        <row r="146">
          <cell r="A146" t="str">
            <v>月形町</v>
          </cell>
          <cell r="B146">
            <v>13</v>
          </cell>
          <cell r="C146">
            <v>1</v>
          </cell>
          <cell r="D146">
            <v>49</v>
          </cell>
          <cell r="E146" t="str">
            <v>-</v>
          </cell>
          <cell r="F146" t="str">
            <v>-</v>
          </cell>
          <cell r="G146" t="str">
            <v>-</v>
          </cell>
          <cell r="H146" t="str">
            <v>-</v>
          </cell>
          <cell r="I146" t="str">
            <v>-</v>
          </cell>
          <cell r="J146" t="str">
            <v>-</v>
          </cell>
          <cell r="K146" t="str">
            <v>-</v>
          </cell>
          <cell r="L146">
            <v>17</v>
          </cell>
          <cell r="M146">
            <v>4</v>
          </cell>
          <cell r="N146">
            <v>4800</v>
          </cell>
          <cell r="O146">
            <v>4800</v>
          </cell>
          <cell r="P146">
            <v>13</v>
          </cell>
          <cell r="Q146">
            <v>2.7083333333333335</v>
          </cell>
          <cell r="R146">
            <v>49</v>
          </cell>
          <cell r="S146">
            <v>10.208333333333334</v>
          </cell>
          <cell r="T146">
            <v>-36</v>
          </cell>
          <cell r="U146">
            <v>-7.5</v>
          </cell>
          <cell r="V146">
            <v>1</v>
          </cell>
          <cell r="W146">
            <v>76.923076923076934</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17</v>
          </cell>
          <cell r="AO146">
            <v>3.5416666666666665</v>
          </cell>
          <cell r="AP146">
            <v>4</v>
          </cell>
          <cell r="AQ146">
            <v>0.83333333333333337</v>
          </cell>
        </row>
        <row r="147">
          <cell r="A147" t="str">
            <v>浦臼町</v>
          </cell>
          <cell r="B147">
            <v>7</v>
          </cell>
          <cell r="C147">
            <v>1</v>
          </cell>
          <cell r="D147">
            <v>38</v>
          </cell>
          <cell r="E147" t="str">
            <v>-</v>
          </cell>
          <cell r="F147" t="str">
            <v>-</v>
          </cell>
          <cell r="G147" t="str">
            <v>-</v>
          </cell>
          <cell r="H147" t="str">
            <v>-</v>
          </cell>
          <cell r="I147" t="str">
            <v>-</v>
          </cell>
          <cell r="J147" t="str">
            <v>-</v>
          </cell>
          <cell r="K147" t="str">
            <v>-</v>
          </cell>
          <cell r="L147">
            <v>6</v>
          </cell>
          <cell r="M147" t="str">
            <v>-</v>
          </cell>
          <cell r="N147">
            <v>2200</v>
          </cell>
          <cell r="O147">
            <v>2200</v>
          </cell>
          <cell r="P147">
            <v>7</v>
          </cell>
          <cell r="Q147">
            <v>3.1818181818181821</v>
          </cell>
          <cell r="R147">
            <v>38</v>
          </cell>
          <cell r="S147">
            <v>17.272727272727273</v>
          </cell>
          <cell r="T147">
            <v>-31</v>
          </cell>
          <cell r="U147">
            <v>-14.090909090909092</v>
          </cell>
          <cell r="V147">
            <v>1</v>
          </cell>
          <cell r="W147">
            <v>142.85714285714286</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6</v>
          </cell>
          <cell r="AO147">
            <v>2.7272727272727275</v>
          </cell>
          <cell r="AP147">
            <v>0</v>
          </cell>
          <cell r="AQ147">
            <v>0</v>
          </cell>
        </row>
        <row r="148">
          <cell r="A148" t="str">
            <v>新十津川町</v>
          </cell>
          <cell r="B148">
            <v>41</v>
          </cell>
          <cell r="C148">
            <v>10</v>
          </cell>
          <cell r="D148">
            <v>83</v>
          </cell>
          <cell r="E148" t="str">
            <v>-</v>
          </cell>
          <cell r="F148" t="str">
            <v>-</v>
          </cell>
          <cell r="G148" t="str">
            <v>-</v>
          </cell>
          <cell r="H148" t="str">
            <v>-</v>
          </cell>
          <cell r="I148" t="str">
            <v>-</v>
          </cell>
          <cell r="J148" t="str">
            <v>-</v>
          </cell>
          <cell r="K148" t="str">
            <v>-</v>
          </cell>
          <cell r="L148">
            <v>24</v>
          </cell>
          <cell r="M148">
            <v>12</v>
          </cell>
          <cell r="N148">
            <v>7100</v>
          </cell>
          <cell r="O148">
            <v>7100</v>
          </cell>
          <cell r="P148">
            <v>41</v>
          </cell>
          <cell r="Q148">
            <v>5.7746478873239431</v>
          </cell>
          <cell r="R148">
            <v>83</v>
          </cell>
          <cell r="S148">
            <v>11.690140845070424</v>
          </cell>
          <cell r="T148">
            <v>-42</v>
          </cell>
          <cell r="U148">
            <v>-5.915492957746479</v>
          </cell>
          <cell r="V148">
            <v>10</v>
          </cell>
          <cell r="W148">
            <v>243.90243902439025</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24</v>
          </cell>
          <cell r="AO148">
            <v>3.3802816901408455</v>
          </cell>
          <cell r="AP148">
            <v>12</v>
          </cell>
          <cell r="AQ148">
            <v>1.6901408450704227</v>
          </cell>
        </row>
        <row r="149">
          <cell r="A149" t="str">
            <v>妹背牛町</v>
          </cell>
          <cell r="B149">
            <v>9</v>
          </cell>
          <cell r="C149" t="str">
            <v>-</v>
          </cell>
          <cell r="D149">
            <v>57</v>
          </cell>
          <cell r="E149" t="str">
            <v>-</v>
          </cell>
          <cell r="F149" t="str">
            <v>-</v>
          </cell>
          <cell r="G149" t="str">
            <v>-</v>
          </cell>
          <cell r="H149" t="str">
            <v>-</v>
          </cell>
          <cell r="I149" t="str">
            <v>-</v>
          </cell>
          <cell r="J149" t="str">
            <v>-</v>
          </cell>
          <cell r="K149" t="str">
            <v>-</v>
          </cell>
          <cell r="L149">
            <v>4</v>
          </cell>
          <cell r="M149">
            <v>3</v>
          </cell>
          <cell r="N149">
            <v>3400</v>
          </cell>
          <cell r="O149">
            <v>3400</v>
          </cell>
          <cell r="P149">
            <v>9</v>
          </cell>
          <cell r="Q149">
            <v>2.6470588235294117</v>
          </cell>
          <cell r="R149">
            <v>57</v>
          </cell>
          <cell r="S149">
            <v>16.764705882352942</v>
          </cell>
          <cell r="T149">
            <v>-48</v>
          </cell>
          <cell r="U149">
            <v>-14.117647058823531</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4</v>
          </cell>
          <cell r="AO149">
            <v>1.1764705882352939</v>
          </cell>
          <cell r="AP149">
            <v>3</v>
          </cell>
          <cell r="AQ149">
            <v>0.88235294117647067</v>
          </cell>
        </row>
        <row r="150">
          <cell r="A150" t="str">
            <v>秩父別町</v>
          </cell>
          <cell r="B150">
            <v>11</v>
          </cell>
          <cell r="C150">
            <v>2</v>
          </cell>
          <cell r="D150">
            <v>52</v>
          </cell>
          <cell r="E150" t="str">
            <v>-</v>
          </cell>
          <cell r="F150" t="str">
            <v>-</v>
          </cell>
          <cell r="G150">
            <v>1</v>
          </cell>
          <cell r="H150" t="str">
            <v>-</v>
          </cell>
          <cell r="I150" t="str">
            <v>-</v>
          </cell>
          <cell r="J150" t="str">
            <v>-</v>
          </cell>
          <cell r="K150" t="str">
            <v>-</v>
          </cell>
          <cell r="L150">
            <v>9</v>
          </cell>
          <cell r="M150">
            <v>6</v>
          </cell>
          <cell r="N150">
            <v>2700</v>
          </cell>
          <cell r="O150">
            <v>2700</v>
          </cell>
          <cell r="P150">
            <v>11</v>
          </cell>
          <cell r="Q150">
            <v>4.0740740740740735</v>
          </cell>
          <cell r="R150">
            <v>52</v>
          </cell>
          <cell r="S150">
            <v>19.25925925925926</v>
          </cell>
          <cell r="T150">
            <v>-41</v>
          </cell>
          <cell r="U150">
            <v>-15.185185185185185</v>
          </cell>
          <cell r="V150">
            <v>2</v>
          </cell>
          <cell r="W150">
            <v>181.81818181818181</v>
          </cell>
          <cell r="X150">
            <v>0</v>
          </cell>
          <cell r="Y150">
            <v>0</v>
          </cell>
          <cell r="Z150">
            <v>0</v>
          </cell>
          <cell r="AA150">
            <v>0</v>
          </cell>
          <cell r="AB150">
            <v>0</v>
          </cell>
          <cell r="AC150">
            <v>0</v>
          </cell>
          <cell r="AD150">
            <v>0</v>
          </cell>
          <cell r="AE150">
            <v>0</v>
          </cell>
          <cell r="AF150">
            <v>0</v>
          </cell>
          <cell r="AG150">
            <v>0</v>
          </cell>
          <cell r="AH150">
            <v>1</v>
          </cell>
          <cell r="AI150">
            <v>83.333333333333329</v>
          </cell>
          <cell r="AJ150">
            <v>1</v>
          </cell>
          <cell r="AK150">
            <v>83.333333333333329</v>
          </cell>
          <cell r="AL150">
            <v>0</v>
          </cell>
          <cell r="AM150">
            <v>0</v>
          </cell>
          <cell r="AN150">
            <v>9</v>
          </cell>
          <cell r="AO150">
            <v>3.3333333333333335</v>
          </cell>
          <cell r="AP150">
            <v>6</v>
          </cell>
          <cell r="AQ150">
            <v>2.2222222222222223</v>
          </cell>
        </row>
        <row r="151">
          <cell r="A151" t="str">
            <v>雨竜町</v>
          </cell>
          <cell r="B151">
            <v>14</v>
          </cell>
          <cell r="C151">
            <v>2</v>
          </cell>
          <cell r="D151">
            <v>36</v>
          </cell>
          <cell r="E151" t="str">
            <v>-</v>
          </cell>
          <cell r="F151" t="str">
            <v>-</v>
          </cell>
          <cell r="G151" t="str">
            <v>-</v>
          </cell>
          <cell r="H151">
            <v>1</v>
          </cell>
          <cell r="I151" t="str">
            <v>-</v>
          </cell>
          <cell r="J151" t="str">
            <v>-</v>
          </cell>
          <cell r="K151" t="str">
            <v>-</v>
          </cell>
          <cell r="L151">
            <v>11</v>
          </cell>
          <cell r="M151">
            <v>4</v>
          </cell>
          <cell r="N151">
            <v>3000</v>
          </cell>
          <cell r="O151">
            <v>3000</v>
          </cell>
          <cell r="P151">
            <v>14</v>
          </cell>
          <cell r="Q151">
            <v>4.666666666666667</v>
          </cell>
          <cell r="R151">
            <v>36</v>
          </cell>
          <cell r="S151">
            <v>12</v>
          </cell>
          <cell r="T151">
            <v>-22</v>
          </cell>
          <cell r="U151">
            <v>-7.333333333333333</v>
          </cell>
          <cell r="V151">
            <v>2</v>
          </cell>
          <cell r="W151">
            <v>142.85714285714286</v>
          </cell>
          <cell r="X151">
            <v>0</v>
          </cell>
          <cell r="Y151">
            <v>0</v>
          </cell>
          <cell r="Z151">
            <v>0</v>
          </cell>
          <cell r="AA151">
            <v>0</v>
          </cell>
          <cell r="AB151">
            <v>0</v>
          </cell>
          <cell r="AC151">
            <v>0</v>
          </cell>
          <cell r="AD151">
            <v>0</v>
          </cell>
          <cell r="AE151">
            <v>0</v>
          </cell>
          <cell r="AF151">
            <v>0</v>
          </cell>
          <cell r="AG151">
            <v>0</v>
          </cell>
          <cell r="AH151">
            <v>1</v>
          </cell>
          <cell r="AI151">
            <v>66.666666666666671</v>
          </cell>
          <cell r="AJ151">
            <v>0</v>
          </cell>
          <cell r="AK151">
            <v>0</v>
          </cell>
          <cell r="AL151">
            <v>1</v>
          </cell>
          <cell r="AM151">
            <v>66.666666666666671</v>
          </cell>
          <cell r="AN151">
            <v>11</v>
          </cell>
          <cell r="AO151">
            <v>3.6666666666666665</v>
          </cell>
          <cell r="AP151">
            <v>4</v>
          </cell>
          <cell r="AQ151">
            <v>1.3333333333333333</v>
          </cell>
        </row>
        <row r="152">
          <cell r="A152" t="str">
            <v>北竜町</v>
          </cell>
          <cell r="B152">
            <v>10</v>
          </cell>
          <cell r="C152">
            <v>3</v>
          </cell>
          <cell r="D152">
            <v>36</v>
          </cell>
          <cell r="E152" t="str">
            <v>-</v>
          </cell>
          <cell r="F152" t="str">
            <v>-</v>
          </cell>
          <cell r="G152" t="str">
            <v>-</v>
          </cell>
          <cell r="H152" t="str">
            <v>-</v>
          </cell>
          <cell r="I152" t="str">
            <v>-</v>
          </cell>
          <cell r="J152" t="str">
            <v>-</v>
          </cell>
          <cell r="K152" t="str">
            <v>-</v>
          </cell>
          <cell r="L152">
            <v>4</v>
          </cell>
          <cell r="M152">
            <v>2</v>
          </cell>
          <cell r="N152">
            <v>2200</v>
          </cell>
          <cell r="O152">
            <v>2200</v>
          </cell>
          <cell r="P152">
            <v>10</v>
          </cell>
          <cell r="Q152">
            <v>4.545454545454545</v>
          </cell>
          <cell r="R152">
            <v>36</v>
          </cell>
          <cell r="S152">
            <v>16.363636363636363</v>
          </cell>
          <cell r="T152">
            <v>-26</v>
          </cell>
          <cell r="U152">
            <v>-11.818181818181818</v>
          </cell>
          <cell r="V152">
            <v>3</v>
          </cell>
          <cell r="W152">
            <v>300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4</v>
          </cell>
          <cell r="AO152">
            <v>1.8181818181818181</v>
          </cell>
          <cell r="AP152">
            <v>2</v>
          </cell>
          <cell r="AQ152">
            <v>0.90909090909090906</v>
          </cell>
        </row>
        <row r="153">
          <cell r="A153" t="str">
            <v>沼田町</v>
          </cell>
          <cell r="B153">
            <v>16</v>
          </cell>
          <cell r="C153">
            <v>2</v>
          </cell>
          <cell r="D153">
            <v>61</v>
          </cell>
          <cell r="E153" t="str">
            <v>-</v>
          </cell>
          <cell r="F153" t="str">
            <v>-</v>
          </cell>
          <cell r="G153" t="str">
            <v>-</v>
          </cell>
          <cell r="H153">
            <v>1</v>
          </cell>
          <cell r="I153" t="str">
            <v>-</v>
          </cell>
          <cell r="J153" t="str">
            <v>-</v>
          </cell>
          <cell r="K153" t="str">
            <v>-</v>
          </cell>
          <cell r="L153">
            <v>13</v>
          </cell>
          <cell r="M153">
            <v>2</v>
          </cell>
          <cell r="N153">
            <v>3500</v>
          </cell>
          <cell r="O153">
            <v>3500</v>
          </cell>
          <cell r="P153">
            <v>16</v>
          </cell>
          <cell r="Q153">
            <v>4.5714285714285721</v>
          </cell>
          <cell r="R153">
            <v>61</v>
          </cell>
          <cell r="S153">
            <v>17.428571428571427</v>
          </cell>
          <cell r="T153">
            <v>-45</v>
          </cell>
          <cell r="U153">
            <v>-12.857142857142858</v>
          </cell>
          <cell r="V153">
            <v>2</v>
          </cell>
          <cell r="W153">
            <v>125</v>
          </cell>
          <cell r="X153">
            <v>0</v>
          </cell>
          <cell r="Y153">
            <v>0</v>
          </cell>
          <cell r="Z153">
            <v>0</v>
          </cell>
          <cell r="AA153">
            <v>0</v>
          </cell>
          <cell r="AB153">
            <v>0</v>
          </cell>
          <cell r="AC153">
            <v>0</v>
          </cell>
          <cell r="AD153">
            <v>0</v>
          </cell>
          <cell r="AE153">
            <v>0</v>
          </cell>
          <cell r="AF153">
            <v>0</v>
          </cell>
          <cell r="AG153">
            <v>0</v>
          </cell>
          <cell r="AH153">
            <v>1</v>
          </cell>
          <cell r="AI153">
            <v>58.823529411764703</v>
          </cell>
          <cell r="AJ153">
            <v>0</v>
          </cell>
          <cell r="AK153">
            <v>0</v>
          </cell>
          <cell r="AL153">
            <v>1</v>
          </cell>
          <cell r="AM153">
            <v>58.823529411764703</v>
          </cell>
          <cell r="AN153">
            <v>13</v>
          </cell>
          <cell r="AO153">
            <v>3.7142857142857144</v>
          </cell>
          <cell r="AP153">
            <v>2</v>
          </cell>
          <cell r="AQ153">
            <v>0.57142857142857151</v>
          </cell>
        </row>
        <row r="154">
          <cell r="A154" t="str">
            <v>鷹栖町</v>
          </cell>
          <cell r="B154">
            <v>35</v>
          </cell>
          <cell r="C154">
            <v>3</v>
          </cell>
          <cell r="D154">
            <v>80</v>
          </cell>
          <cell r="E154" t="str">
            <v>-</v>
          </cell>
          <cell r="F154" t="str">
            <v>-</v>
          </cell>
          <cell r="G154" t="str">
            <v>-</v>
          </cell>
          <cell r="H154">
            <v>2</v>
          </cell>
          <cell r="I154" t="str">
            <v>-</v>
          </cell>
          <cell r="J154" t="str">
            <v>-</v>
          </cell>
          <cell r="K154" t="str">
            <v>-</v>
          </cell>
          <cell r="L154">
            <v>14</v>
          </cell>
          <cell r="M154">
            <v>18</v>
          </cell>
          <cell r="N154">
            <v>7300</v>
          </cell>
          <cell r="O154">
            <v>7300</v>
          </cell>
          <cell r="P154">
            <v>35</v>
          </cell>
          <cell r="Q154">
            <v>4.794520547945206</v>
          </cell>
          <cell r="R154">
            <v>80</v>
          </cell>
          <cell r="S154">
            <v>10.95890410958904</v>
          </cell>
          <cell r="T154">
            <v>-45</v>
          </cell>
          <cell r="U154">
            <v>-6.1643835616438354</v>
          </cell>
          <cell r="V154">
            <v>3</v>
          </cell>
          <cell r="W154">
            <v>85.714285714285708</v>
          </cell>
          <cell r="X154">
            <v>0</v>
          </cell>
          <cell r="Y154">
            <v>0</v>
          </cell>
          <cell r="Z154">
            <v>0</v>
          </cell>
          <cell r="AA154">
            <v>0</v>
          </cell>
          <cell r="AB154">
            <v>0</v>
          </cell>
          <cell r="AC154">
            <v>0</v>
          </cell>
          <cell r="AD154">
            <v>0</v>
          </cell>
          <cell r="AE154">
            <v>0</v>
          </cell>
          <cell r="AF154">
            <v>0</v>
          </cell>
          <cell r="AG154">
            <v>0</v>
          </cell>
          <cell r="AH154">
            <v>2</v>
          </cell>
          <cell r="AI154">
            <v>54.054054054054056</v>
          </cell>
          <cell r="AJ154">
            <v>0</v>
          </cell>
          <cell r="AK154">
            <v>0</v>
          </cell>
          <cell r="AL154">
            <v>2</v>
          </cell>
          <cell r="AM154">
            <v>54.054054054054056</v>
          </cell>
          <cell r="AN154">
            <v>14</v>
          </cell>
          <cell r="AO154">
            <v>1.9178082191780821</v>
          </cell>
          <cell r="AP154">
            <v>18</v>
          </cell>
          <cell r="AQ154">
            <v>2.4657534246575343</v>
          </cell>
        </row>
        <row r="155">
          <cell r="A155" t="str">
            <v>東神楽町</v>
          </cell>
          <cell r="B155">
            <v>66</v>
          </cell>
          <cell r="C155">
            <v>8</v>
          </cell>
          <cell r="D155">
            <v>76</v>
          </cell>
          <cell r="E155" t="str">
            <v>-</v>
          </cell>
          <cell r="F155" t="str">
            <v>-</v>
          </cell>
          <cell r="G155">
            <v>1</v>
          </cell>
          <cell r="H155">
            <v>2</v>
          </cell>
          <cell r="I155" t="str">
            <v>-</v>
          </cell>
          <cell r="J155" t="str">
            <v>-</v>
          </cell>
          <cell r="K155" t="str">
            <v>-</v>
          </cell>
          <cell r="L155">
            <v>34</v>
          </cell>
          <cell r="M155">
            <v>18</v>
          </cell>
          <cell r="N155">
            <v>9400</v>
          </cell>
          <cell r="O155">
            <v>9400</v>
          </cell>
          <cell r="P155">
            <v>66</v>
          </cell>
          <cell r="Q155">
            <v>7.0212765957446805</v>
          </cell>
          <cell r="R155">
            <v>76</v>
          </cell>
          <cell r="S155">
            <v>8.085106382978724</v>
          </cell>
          <cell r="T155">
            <v>-10</v>
          </cell>
          <cell r="U155">
            <v>-1.0638297872340425</v>
          </cell>
          <cell r="V155">
            <v>8</v>
          </cell>
          <cell r="W155">
            <v>121.21212121212122</v>
          </cell>
          <cell r="X155">
            <v>0</v>
          </cell>
          <cell r="Y155">
            <v>0</v>
          </cell>
          <cell r="Z155">
            <v>0</v>
          </cell>
          <cell r="AA155">
            <v>0</v>
          </cell>
          <cell r="AB155">
            <v>0</v>
          </cell>
          <cell r="AC155">
            <v>0</v>
          </cell>
          <cell r="AD155">
            <v>0</v>
          </cell>
          <cell r="AE155">
            <v>0</v>
          </cell>
          <cell r="AF155">
            <v>0</v>
          </cell>
          <cell r="AG155">
            <v>0</v>
          </cell>
          <cell r="AH155">
            <v>3</v>
          </cell>
          <cell r="AI155">
            <v>43.478260869565219</v>
          </cell>
          <cell r="AJ155">
            <v>1</v>
          </cell>
          <cell r="AK155">
            <v>14.492753623188406</v>
          </cell>
          <cell r="AL155">
            <v>2</v>
          </cell>
          <cell r="AM155">
            <v>28.985507246376812</v>
          </cell>
          <cell r="AN155">
            <v>34</v>
          </cell>
          <cell r="AO155">
            <v>3.6170212765957448</v>
          </cell>
          <cell r="AP155">
            <v>18</v>
          </cell>
          <cell r="AQ155">
            <v>1.9148936170212765</v>
          </cell>
        </row>
        <row r="156">
          <cell r="A156" t="str">
            <v>当麻町</v>
          </cell>
          <cell r="B156">
            <v>25</v>
          </cell>
          <cell r="C156">
            <v>4</v>
          </cell>
          <cell r="D156">
            <v>98</v>
          </cell>
          <cell r="E156" t="str">
            <v>-</v>
          </cell>
          <cell r="F156" t="str">
            <v>-</v>
          </cell>
          <cell r="G156">
            <v>1</v>
          </cell>
          <cell r="H156">
            <v>2</v>
          </cell>
          <cell r="I156">
            <v>1</v>
          </cell>
          <cell r="J156">
            <v>1</v>
          </cell>
          <cell r="K156" t="str">
            <v>-</v>
          </cell>
          <cell r="L156">
            <v>18</v>
          </cell>
          <cell r="M156">
            <v>13</v>
          </cell>
          <cell r="N156">
            <v>7000</v>
          </cell>
          <cell r="O156">
            <v>7000</v>
          </cell>
          <cell r="P156">
            <v>25</v>
          </cell>
          <cell r="Q156">
            <v>3.5714285714285712</v>
          </cell>
          <cell r="R156">
            <v>98</v>
          </cell>
          <cell r="S156">
            <v>14</v>
          </cell>
          <cell r="T156">
            <v>-73</v>
          </cell>
          <cell r="U156">
            <v>-10.428571428571429</v>
          </cell>
          <cell r="V156">
            <v>4</v>
          </cell>
          <cell r="W156">
            <v>160</v>
          </cell>
          <cell r="X156">
            <v>0</v>
          </cell>
          <cell r="Y156">
            <v>0</v>
          </cell>
          <cell r="Z156">
            <v>0</v>
          </cell>
          <cell r="AA156">
            <v>0</v>
          </cell>
          <cell r="AB156">
            <v>1</v>
          </cell>
          <cell r="AC156">
            <v>38.461538461538467</v>
          </cell>
          <cell r="AD156">
            <v>1</v>
          </cell>
          <cell r="AE156">
            <v>38.461538461538467</v>
          </cell>
          <cell r="AF156">
            <v>0</v>
          </cell>
          <cell r="AG156">
            <v>0</v>
          </cell>
          <cell r="AH156">
            <v>3</v>
          </cell>
          <cell r="AI156">
            <v>107.14285714285714</v>
          </cell>
          <cell r="AJ156">
            <v>1</v>
          </cell>
          <cell r="AK156">
            <v>35.714285714285715</v>
          </cell>
          <cell r="AL156">
            <v>2</v>
          </cell>
          <cell r="AM156">
            <v>71.428571428571431</v>
          </cell>
          <cell r="AN156">
            <v>18</v>
          </cell>
          <cell r="AO156">
            <v>2.5714285714285712</v>
          </cell>
          <cell r="AP156">
            <v>13</v>
          </cell>
          <cell r="AQ156">
            <v>1.8571428571428572</v>
          </cell>
        </row>
        <row r="157">
          <cell r="A157" t="str">
            <v>比布町</v>
          </cell>
          <cell r="B157">
            <v>22</v>
          </cell>
          <cell r="C157">
            <v>3</v>
          </cell>
          <cell r="D157">
            <v>56</v>
          </cell>
          <cell r="E157" t="str">
            <v>-</v>
          </cell>
          <cell r="F157" t="str">
            <v>-</v>
          </cell>
          <cell r="G157" t="str">
            <v>-</v>
          </cell>
          <cell r="H157" t="str">
            <v>-</v>
          </cell>
          <cell r="I157" t="str">
            <v>-</v>
          </cell>
          <cell r="J157" t="str">
            <v>-</v>
          </cell>
          <cell r="K157" t="str">
            <v>-</v>
          </cell>
          <cell r="L157">
            <v>10</v>
          </cell>
          <cell r="M157">
            <v>5</v>
          </cell>
          <cell r="N157">
            <v>4000</v>
          </cell>
          <cell r="O157">
            <v>4000</v>
          </cell>
          <cell r="P157">
            <v>22</v>
          </cell>
          <cell r="Q157">
            <v>5.5</v>
          </cell>
          <cell r="R157">
            <v>56</v>
          </cell>
          <cell r="S157">
            <v>14</v>
          </cell>
          <cell r="T157">
            <v>-34</v>
          </cell>
          <cell r="U157">
            <v>-8.5</v>
          </cell>
          <cell r="V157">
            <v>3</v>
          </cell>
          <cell r="W157">
            <v>136.36363636363635</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10</v>
          </cell>
          <cell r="AO157">
            <v>2.5</v>
          </cell>
          <cell r="AP157">
            <v>5</v>
          </cell>
          <cell r="AQ157">
            <v>1.25</v>
          </cell>
        </row>
        <row r="158">
          <cell r="A158" t="str">
            <v>愛別町</v>
          </cell>
          <cell r="B158">
            <v>17</v>
          </cell>
          <cell r="C158">
            <v>2</v>
          </cell>
          <cell r="D158">
            <v>54</v>
          </cell>
          <cell r="E158" t="str">
            <v>-</v>
          </cell>
          <cell r="F158" t="str">
            <v>-</v>
          </cell>
          <cell r="G158" t="str">
            <v>-</v>
          </cell>
          <cell r="H158">
            <v>1</v>
          </cell>
          <cell r="I158" t="str">
            <v>-</v>
          </cell>
          <cell r="J158" t="str">
            <v>-</v>
          </cell>
          <cell r="K158" t="str">
            <v>-</v>
          </cell>
          <cell r="L158">
            <v>7</v>
          </cell>
          <cell r="M158">
            <v>2</v>
          </cell>
          <cell r="N158">
            <v>3200</v>
          </cell>
          <cell r="O158">
            <v>3200</v>
          </cell>
          <cell r="P158">
            <v>17</v>
          </cell>
          <cell r="Q158">
            <v>5.3125</v>
          </cell>
          <cell r="R158">
            <v>54</v>
          </cell>
          <cell r="S158">
            <v>16.875</v>
          </cell>
          <cell r="T158">
            <v>-37</v>
          </cell>
          <cell r="U158">
            <v>-11.5625</v>
          </cell>
          <cell r="V158">
            <v>2</v>
          </cell>
          <cell r="W158">
            <v>117.64705882352941</v>
          </cell>
          <cell r="X158">
            <v>0</v>
          </cell>
          <cell r="Y158">
            <v>0</v>
          </cell>
          <cell r="Z158">
            <v>0</v>
          </cell>
          <cell r="AA158">
            <v>0</v>
          </cell>
          <cell r="AB158">
            <v>0</v>
          </cell>
          <cell r="AC158">
            <v>0</v>
          </cell>
          <cell r="AD158">
            <v>0</v>
          </cell>
          <cell r="AE158">
            <v>0</v>
          </cell>
          <cell r="AF158">
            <v>0</v>
          </cell>
          <cell r="AG158">
            <v>0</v>
          </cell>
          <cell r="AH158">
            <v>1</v>
          </cell>
          <cell r="AI158">
            <v>55.55555555555555</v>
          </cell>
          <cell r="AJ158">
            <v>0</v>
          </cell>
          <cell r="AK158">
            <v>0</v>
          </cell>
          <cell r="AL158">
            <v>1</v>
          </cell>
          <cell r="AM158">
            <v>55.55555555555555</v>
          </cell>
          <cell r="AN158">
            <v>7</v>
          </cell>
          <cell r="AO158">
            <v>2.1875</v>
          </cell>
          <cell r="AP158">
            <v>2</v>
          </cell>
          <cell r="AQ158">
            <v>0.625</v>
          </cell>
        </row>
        <row r="159">
          <cell r="A159" t="str">
            <v>上川町</v>
          </cell>
          <cell r="B159">
            <v>18</v>
          </cell>
          <cell r="C159">
            <v>6</v>
          </cell>
          <cell r="D159">
            <v>60</v>
          </cell>
          <cell r="E159" t="str">
            <v>-</v>
          </cell>
          <cell r="F159" t="str">
            <v>-</v>
          </cell>
          <cell r="G159">
            <v>1</v>
          </cell>
          <cell r="H159" t="str">
            <v>-</v>
          </cell>
          <cell r="I159" t="str">
            <v>-</v>
          </cell>
          <cell r="J159" t="str">
            <v>-</v>
          </cell>
          <cell r="K159" t="str">
            <v>-</v>
          </cell>
          <cell r="L159">
            <v>15</v>
          </cell>
          <cell r="M159">
            <v>1</v>
          </cell>
          <cell r="N159">
            <v>4400</v>
          </cell>
          <cell r="O159">
            <v>4400</v>
          </cell>
          <cell r="P159">
            <v>18</v>
          </cell>
          <cell r="Q159">
            <v>4.0909090909090908</v>
          </cell>
          <cell r="R159">
            <v>60</v>
          </cell>
          <cell r="S159">
            <v>13.636363636363635</v>
          </cell>
          <cell r="T159">
            <v>-42</v>
          </cell>
          <cell r="U159">
            <v>-9.5454545454545467</v>
          </cell>
          <cell r="V159">
            <v>6</v>
          </cell>
          <cell r="W159">
            <v>333.33333333333331</v>
          </cell>
          <cell r="X159">
            <v>0</v>
          </cell>
          <cell r="Y159">
            <v>0</v>
          </cell>
          <cell r="Z159">
            <v>0</v>
          </cell>
          <cell r="AA159">
            <v>0</v>
          </cell>
          <cell r="AB159">
            <v>0</v>
          </cell>
          <cell r="AC159">
            <v>0</v>
          </cell>
          <cell r="AD159">
            <v>0</v>
          </cell>
          <cell r="AE159">
            <v>0</v>
          </cell>
          <cell r="AF159">
            <v>0</v>
          </cell>
          <cell r="AG159">
            <v>0</v>
          </cell>
          <cell r="AH159">
            <v>1</v>
          </cell>
          <cell r="AI159">
            <v>52.631578947368418</v>
          </cell>
          <cell r="AJ159">
            <v>1</v>
          </cell>
          <cell r="AK159">
            <v>52.631578947368418</v>
          </cell>
          <cell r="AL159">
            <v>0</v>
          </cell>
          <cell r="AM159">
            <v>0</v>
          </cell>
          <cell r="AN159">
            <v>15</v>
          </cell>
          <cell r="AO159">
            <v>3.4090909090909087</v>
          </cell>
          <cell r="AP159">
            <v>1</v>
          </cell>
          <cell r="AQ159">
            <v>0.22727272727272727</v>
          </cell>
        </row>
        <row r="160">
          <cell r="A160" t="str">
            <v>東川町</v>
          </cell>
          <cell r="B160">
            <v>41</v>
          </cell>
          <cell r="C160">
            <v>3</v>
          </cell>
          <cell r="D160">
            <v>117</v>
          </cell>
          <cell r="E160" t="str">
            <v>-</v>
          </cell>
          <cell r="F160" t="str">
            <v>-</v>
          </cell>
          <cell r="G160">
            <v>1</v>
          </cell>
          <cell r="H160" t="str">
            <v>-</v>
          </cell>
          <cell r="I160" t="str">
            <v>-</v>
          </cell>
          <cell r="J160" t="str">
            <v>-</v>
          </cell>
          <cell r="K160" t="str">
            <v>-</v>
          </cell>
          <cell r="L160">
            <v>28</v>
          </cell>
          <cell r="M160">
            <v>13</v>
          </cell>
          <cell r="N160">
            <v>7900</v>
          </cell>
          <cell r="O160">
            <v>7900</v>
          </cell>
          <cell r="P160">
            <v>41</v>
          </cell>
          <cell r="Q160">
            <v>5.1898734177215191</v>
          </cell>
          <cell r="R160">
            <v>117</v>
          </cell>
          <cell r="S160">
            <v>14.81012658227848</v>
          </cell>
          <cell r="T160">
            <v>-76</v>
          </cell>
          <cell r="U160">
            <v>-9.6202531645569618</v>
          </cell>
          <cell r="V160">
            <v>3</v>
          </cell>
          <cell r="W160">
            <v>73.170731707317074</v>
          </cell>
          <cell r="X160">
            <v>0</v>
          </cell>
          <cell r="Y160">
            <v>0</v>
          </cell>
          <cell r="Z160">
            <v>0</v>
          </cell>
          <cell r="AA160">
            <v>0</v>
          </cell>
          <cell r="AB160">
            <v>0</v>
          </cell>
          <cell r="AC160">
            <v>0</v>
          </cell>
          <cell r="AD160">
            <v>0</v>
          </cell>
          <cell r="AE160">
            <v>0</v>
          </cell>
          <cell r="AF160">
            <v>0</v>
          </cell>
          <cell r="AG160">
            <v>0</v>
          </cell>
          <cell r="AH160">
            <v>1</v>
          </cell>
          <cell r="AI160">
            <v>23.809523809523807</v>
          </cell>
          <cell r="AJ160">
            <v>1</v>
          </cell>
          <cell r="AK160">
            <v>23.809523809523807</v>
          </cell>
          <cell r="AL160">
            <v>0</v>
          </cell>
          <cell r="AM160">
            <v>0</v>
          </cell>
          <cell r="AN160">
            <v>28</v>
          </cell>
          <cell r="AO160">
            <v>3.5443037974683542</v>
          </cell>
          <cell r="AP160">
            <v>13</v>
          </cell>
          <cell r="AQ160">
            <v>1.6455696202531644</v>
          </cell>
        </row>
        <row r="161">
          <cell r="A161" t="str">
            <v>美瑛町</v>
          </cell>
          <cell r="B161">
            <v>59</v>
          </cell>
          <cell r="C161">
            <v>5</v>
          </cell>
          <cell r="D161">
            <v>150</v>
          </cell>
          <cell r="E161" t="str">
            <v>-</v>
          </cell>
          <cell r="F161" t="str">
            <v>-</v>
          </cell>
          <cell r="G161">
            <v>1</v>
          </cell>
          <cell r="H161">
            <v>1</v>
          </cell>
          <cell r="I161" t="str">
            <v>-</v>
          </cell>
          <cell r="J161" t="str">
            <v>-</v>
          </cell>
          <cell r="K161" t="str">
            <v>-</v>
          </cell>
          <cell r="L161">
            <v>40</v>
          </cell>
          <cell r="M161">
            <v>11</v>
          </cell>
          <cell r="N161">
            <v>10900</v>
          </cell>
          <cell r="O161">
            <v>10900</v>
          </cell>
          <cell r="P161">
            <v>59</v>
          </cell>
          <cell r="Q161">
            <v>5.4128440366972477</v>
          </cell>
          <cell r="R161">
            <v>150</v>
          </cell>
          <cell r="S161">
            <v>13.761467889908257</v>
          </cell>
          <cell r="T161">
            <v>-91</v>
          </cell>
          <cell r="U161">
            <v>-8.3486238532110093</v>
          </cell>
          <cell r="V161">
            <v>5</v>
          </cell>
          <cell r="W161">
            <v>84.745762711864401</v>
          </cell>
          <cell r="X161">
            <v>0</v>
          </cell>
          <cell r="Y161">
            <v>0</v>
          </cell>
          <cell r="Z161">
            <v>0</v>
          </cell>
          <cell r="AA161">
            <v>0</v>
          </cell>
          <cell r="AB161">
            <v>0</v>
          </cell>
          <cell r="AC161">
            <v>0</v>
          </cell>
          <cell r="AD161">
            <v>0</v>
          </cell>
          <cell r="AE161">
            <v>0</v>
          </cell>
          <cell r="AF161">
            <v>0</v>
          </cell>
          <cell r="AG161">
            <v>0</v>
          </cell>
          <cell r="AH161">
            <v>2</v>
          </cell>
          <cell r="AI161">
            <v>32.786885245901644</v>
          </cell>
          <cell r="AJ161">
            <v>1</v>
          </cell>
          <cell r="AK161">
            <v>16.393442622950822</v>
          </cell>
          <cell r="AL161">
            <v>1</v>
          </cell>
          <cell r="AM161">
            <v>16.393442622950822</v>
          </cell>
          <cell r="AN161">
            <v>40</v>
          </cell>
          <cell r="AO161">
            <v>3.669724770642202</v>
          </cell>
          <cell r="AP161">
            <v>11</v>
          </cell>
          <cell r="AQ161">
            <v>1.0091743119266054</v>
          </cell>
        </row>
        <row r="162">
          <cell r="A162" t="str">
            <v>上富良野町</v>
          </cell>
          <cell r="B162">
            <v>95</v>
          </cell>
          <cell r="C162">
            <v>7</v>
          </cell>
          <cell r="D162">
            <v>104</v>
          </cell>
          <cell r="E162" t="str">
            <v>-</v>
          </cell>
          <cell r="F162" t="str">
            <v>-</v>
          </cell>
          <cell r="G162" t="str">
            <v>-</v>
          </cell>
          <cell r="H162">
            <v>2</v>
          </cell>
          <cell r="I162" t="str">
            <v>-</v>
          </cell>
          <cell r="J162" t="str">
            <v>-</v>
          </cell>
          <cell r="K162" t="str">
            <v>-</v>
          </cell>
          <cell r="L162">
            <v>81</v>
          </cell>
          <cell r="M162">
            <v>19</v>
          </cell>
          <cell r="N162">
            <v>11600</v>
          </cell>
          <cell r="O162">
            <v>11600</v>
          </cell>
          <cell r="P162">
            <v>95</v>
          </cell>
          <cell r="Q162">
            <v>8.1896551724137936</v>
          </cell>
          <cell r="R162">
            <v>104</v>
          </cell>
          <cell r="S162">
            <v>8.9655172413793096</v>
          </cell>
          <cell r="T162">
            <v>-9</v>
          </cell>
          <cell r="U162">
            <v>-0.77586206896551724</v>
          </cell>
          <cell r="V162">
            <v>7</v>
          </cell>
          <cell r="W162">
            <v>73.68421052631578</v>
          </cell>
          <cell r="X162">
            <v>0</v>
          </cell>
          <cell r="Y162">
            <v>0</v>
          </cell>
          <cell r="Z162">
            <v>0</v>
          </cell>
          <cell r="AA162">
            <v>0</v>
          </cell>
          <cell r="AB162">
            <v>0</v>
          </cell>
          <cell r="AC162">
            <v>0</v>
          </cell>
          <cell r="AD162">
            <v>0</v>
          </cell>
          <cell r="AE162">
            <v>0</v>
          </cell>
          <cell r="AF162">
            <v>0</v>
          </cell>
          <cell r="AG162">
            <v>0</v>
          </cell>
          <cell r="AH162">
            <v>2</v>
          </cell>
          <cell r="AI162">
            <v>20.618556701030929</v>
          </cell>
          <cell r="AJ162">
            <v>0</v>
          </cell>
          <cell r="AK162">
            <v>0</v>
          </cell>
          <cell r="AL162">
            <v>2</v>
          </cell>
          <cell r="AM162">
            <v>20.618556701030929</v>
          </cell>
          <cell r="AN162">
            <v>81</v>
          </cell>
          <cell r="AO162">
            <v>6.9827586206896557</v>
          </cell>
          <cell r="AP162">
            <v>19</v>
          </cell>
          <cell r="AQ162">
            <v>1.6379310344827587</v>
          </cell>
        </row>
        <row r="163">
          <cell r="A163" t="str">
            <v>中富良野町</v>
          </cell>
          <cell r="B163">
            <v>51</v>
          </cell>
          <cell r="C163">
            <v>2</v>
          </cell>
          <cell r="D163">
            <v>73</v>
          </cell>
          <cell r="E163" t="str">
            <v>-</v>
          </cell>
          <cell r="F163" t="str">
            <v>-</v>
          </cell>
          <cell r="G163" t="str">
            <v>-</v>
          </cell>
          <cell r="H163" t="str">
            <v>-</v>
          </cell>
          <cell r="I163" t="str">
            <v>-</v>
          </cell>
          <cell r="J163" t="str">
            <v>-</v>
          </cell>
          <cell r="K163" t="str">
            <v>-</v>
          </cell>
          <cell r="L163">
            <v>12</v>
          </cell>
          <cell r="M163">
            <v>4</v>
          </cell>
          <cell r="N163">
            <v>5400</v>
          </cell>
          <cell r="O163">
            <v>5400</v>
          </cell>
          <cell r="P163">
            <v>51</v>
          </cell>
          <cell r="Q163">
            <v>9.4444444444444446</v>
          </cell>
          <cell r="R163">
            <v>73</v>
          </cell>
          <cell r="S163">
            <v>13.518518518518519</v>
          </cell>
          <cell r="T163">
            <v>-22</v>
          </cell>
          <cell r="U163">
            <v>-4.0740740740740735</v>
          </cell>
          <cell r="V163">
            <v>2</v>
          </cell>
          <cell r="W163">
            <v>39.215686274509807</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12</v>
          </cell>
          <cell r="AO163">
            <v>2.2222222222222223</v>
          </cell>
          <cell r="AP163">
            <v>4</v>
          </cell>
          <cell r="AQ163">
            <v>0.7407407407407407</v>
          </cell>
        </row>
        <row r="164">
          <cell r="A164" t="str">
            <v>南富良野町</v>
          </cell>
          <cell r="B164">
            <v>19</v>
          </cell>
          <cell r="C164">
            <v>1</v>
          </cell>
          <cell r="D164">
            <v>50</v>
          </cell>
          <cell r="E164" t="str">
            <v>-</v>
          </cell>
          <cell r="F164" t="str">
            <v>-</v>
          </cell>
          <cell r="G164" t="str">
            <v>-</v>
          </cell>
          <cell r="H164">
            <v>2</v>
          </cell>
          <cell r="I164" t="str">
            <v>-</v>
          </cell>
          <cell r="J164" t="str">
            <v>-</v>
          </cell>
          <cell r="K164" t="str">
            <v>-</v>
          </cell>
          <cell r="L164">
            <v>14</v>
          </cell>
          <cell r="M164">
            <v>4</v>
          </cell>
          <cell r="N164">
            <v>2800</v>
          </cell>
          <cell r="O164">
            <v>2800</v>
          </cell>
          <cell r="P164">
            <v>19</v>
          </cell>
          <cell r="Q164">
            <v>6.7857142857142856</v>
          </cell>
          <cell r="R164">
            <v>50</v>
          </cell>
          <cell r="S164">
            <v>17.857142857142858</v>
          </cell>
          <cell r="T164">
            <v>-31</v>
          </cell>
          <cell r="U164">
            <v>-11.071428571428571</v>
          </cell>
          <cell r="V164">
            <v>1</v>
          </cell>
          <cell r="W164">
            <v>52.631578947368418</v>
          </cell>
          <cell r="X164">
            <v>0</v>
          </cell>
          <cell r="Y164">
            <v>0</v>
          </cell>
          <cell r="Z164">
            <v>0</v>
          </cell>
          <cell r="AA164">
            <v>0</v>
          </cell>
          <cell r="AB164">
            <v>0</v>
          </cell>
          <cell r="AC164">
            <v>0</v>
          </cell>
          <cell r="AD164">
            <v>0</v>
          </cell>
          <cell r="AE164">
            <v>0</v>
          </cell>
          <cell r="AF164">
            <v>0</v>
          </cell>
          <cell r="AG164">
            <v>0</v>
          </cell>
          <cell r="AH164">
            <v>2</v>
          </cell>
          <cell r="AI164">
            <v>95.238095238095227</v>
          </cell>
          <cell r="AJ164">
            <v>0</v>
          </cell>
          <cell r="AK164">
            <v>0</v>
          </cell>
          <cell r="AL164">
            <v>2</v>
          </cell>
          <cell r="AM164">
            <v>95.238095238095227</v>
          </cell>
          <cell r="AN164">
            <v>14</v>
          </cell>
          <cell r="AO164">
            <v>5</v>
          </cell>
          <cell r="AP164">
            <v>4</v>
          </cell>
          <cell r="AQ164">
            <v>1.4285714285714286</v>
          </cell>
        </row>
        <row r="165">
          <cell r="A165" t="str">
            <v>占冠村</v>
          </cell>
          <cell r="B165">
            <v>6</v>
          </cell>
          <cell r="C165" t="str">
            <v>-</v>
          </cell>
          <cell r="D165">
            <v>12</v>
          </cell>
          <cell r="E165" t="str">
            <v>-</v>
          </cell>
          <cell r="F165" t="str">
            <v>-</v>
          </cell>
          <cell r="G165" t="str">
            <v>-</v>
          </cell>
          <cell r="H165" t="str">
            <v>-</v>
          </cell>
          <cell r="I165" t="str">
            <v>-</v>
          </cell>
          <cell r="J165" t="str">
            <v>-</v>
          </cell>
          <cell r="K165" t="str">
            <v>-</v>
          </cell>
          <cell r="L165">
            <v>7</v>
          </cell>
          <cell r="M165">
            <v>6</v>
          </cell>
          <cell r="N165">
            <v>1300</v>
          </cell>
          <cell r="O165">
            <v>1300</v>
          </cell>
          <cell r="P165">
            <v>6</v>
          </cell>
          <cell r="Q165">
            <v>4.6153846153846159</v>
          </cell>
          <cell r="R165">
            <v>12</v>
          </cell>
          <cell r="S165">
            <v>9.2307692307692317</v>
          </cell>
          <cell r="T165">
            <v>-6</v>
          </cell>
          <cell r="U165">
            <v>-4.6153846153846159</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7</v>
          </cell>
          <cell r="AO165">
            <v>5.3846153846153841</v>
          </cell>
          <cell r="AP165">
            <v>6</v>
          </cell>
          <cell r="AQ165">
            <v>4.6153846153846159</v>
          </cell>
        </row>
        <row r="166">
          <cell r="A166" t="str">
            <v>和寒町</v>
          </cell>
          <cell r="B166">
            <v>25</v>
          </cell>
          <cell r="C166" t="str">
            <v>-</v>
          </cell>
          <cell r="D166">
            <v>63</v>
          </cell>
          <cell r="E166" t="str">
            <v>-</v>
          </cell>
          <cell r="F166" t="str">
            <v>-</v>
          </cell>
          <cell r="G166">
            <v>1</v>
          </cell>
          <cell r="H166">
            <v>1</v>
          </cell>
          <cell r="I166" t="str">
            <v>-</v>
          </cell>
          <cell r="J166" t="str">
            <v>-</v>
          </cell>
          <cell r="K166" t="str">
            <v>-</v>
          </cell>
          <cell r="L166">
            <v>8</v>
          </cell>
          <cell r="M166">
            <v>4</v>
          </cell>
          <cell r="N166">
            <v>3800</v>
          </cell>
          <cell r="O166">
            <v>3800</v>
          </cell>
          <cell r="P166">
            <v>25</v>
          </cell>
          <cell r="Q166">
            <v>6.5789473684210522</v>
          </cell>
          <cell r="R166">
            <v>63</v>
          </cell>
          <cell r="S166">
            <v>16.578947368421055</v>
          </cell>
          <cell r="T166">
            <v>-38</v>
          </cell>
          <cell r="U166">
            <v>-10</v>
          </cell>
          <cell r="V166">
            <v>0</v>
          </cell>
          <cell r="W166">
            <v>0</v>
          </cell>
          <cell r="X166">
            <v>0</v>
          </cell>
          <cell r="Y166">
            <v>0</v>
          </cell>
          <cell r="Z166">
            <v>0</v>
          </cell>
          <cell r="AA166">
            <v>0</v>
          </cell>
          <cell r="AB166">
            <v>0</v>
          </cell>
          <cell r="AC166">
            <v>0</v>
          </cell>
          <cell r="AD166">
            <v>0</v>
          </cell>
          <cell r="AE166">
            <v>0</v>
          </cell>
          <cell r="AF166">
            <v>0</v>
          </cell>
          <cell r="AG166">
            <v>0</v>
          </cell>
          <cell r="AH166">
            <v>2</v>
          </cell>
          <cell r="AI166">
            <v>74.074074074074076</v>
          </cell>
          <cell r="AJ166">
            <v>1</v>
          </cell>
          <cell r="AK166">
            <v>37.037037037037038</v>
          </cell>
          <cell r="AL166">
            <v>1</v>
          </cell>
          <cell r="AM166">
            <v>37.037037037037038</v>
          </cell>
          <cell r="AN166">
            <v>8</v>
          </cell>
          <cell r="AO166">
            <v>2.1052631578947367</v>
          </cell>
          <cell r="AP166">
            <v>4</v>
          </cell>
          <cell r="AQ166">
            <v>1.0526315789473684</v>
          </cell>
        </row>
        <row r="167">
          <cell r="A167" t="str">
            <v>剣淵町</v>
          </cell>
          <cell r="B167">
            <v>17</v>
          </cell>
          <cell r="C167">
            <v>1</v>
          </cell>
          <cell r="D167">
            <v>51</v>
          </cell>
          <cell r="E167" t="str">
            <v>-</v>
          </cell>
          <cell r="F167" t="str">
            <v>-</v>
          </cell>
          <cell r="G167">
            <v>1</v>
          </cell>
          <cell r="H167" t="str">
            <v>-</v>
          </cell>
          <cell r="I167" t="str">
            <v>-</v>
          </cell>
          <cell r="J167" t="str">
            <v>-</v>
          </cell>
          <cell r="K167" t="str">
            <v>-</v>
          </cell>
          <cell r="L167">
            <v>8</v>
          </cell>
          <cell r="M167">
            <v>5</v>
          </cell>
          <cell r="N167">
            <v>3500</v>
          </cell>
          <cell r="O167">
            <v>3500</v>
          </cell>
          <cell r="P167">
            <v>17</v>
          </cell>
          <cell r="Q167">
            <v>4.8571428571428568</v>
          </cell>
          <cell r="R167">
            <v>51</v>
          </cell>
          <cell r="S167">
            <v>14.571428571428571</v>
          </cell>
          <cell r="T167">
            <v>-34</v>
          </cell>
          <cell r="U167">
            <v>-9.7142857142857135</v>
          </cell>
          <cell r="V167">
            <v>1</v>
          </cell>
          <cell r="W167">
            <v>58.823529411764703</v>
          </cell>
          <cell r="X167">
            <v>0</v>
          </cell>
          <cell r="Y167">
            <v>0</v>
          </cell>
          <cell r="Z167">
            <v>0</v>
          </cell>
          <cell r="AA167">
            <v>0</v>
          </cell>
          <cell r="AB167">
            <v>0</v>
          </cell>
          <cell r="AC167">
            <v>0</v>
          </cell>
          <cell r="AD167">
            <v>0</v>
          </cell>
          <cell r="AE167">
            <v>0</v>
          </cell>
          <cell r="AF167">
            <v>0</v>
          </cell>
          <cell r="AG167">
            <v>0</v>
          </cell>
          <cell r="AH167">
            <v>1</v>
          </cell>
          <cell r="AI167">
            <v>55.55555555555555</v>
          </cell>
          <cell r="AJ167">
            <v>1</v>
          </cell>
          <cell r="AK167">
            <v>55.55555555555555</v>
          </cell>
          <cell r="AL167">
            <v>0</v>
          </cell>
          <cell r="AM167">
            <v>0</v>
          </cell>
          <cell r="AN167">
            <v>8</v>
          </cell>
          <cell r="AO167">
            <v>2.285714285714286</v>
          </cell>
          <cell r="AP167">
            <v>5</v>
          </cell>
          <cell r="AQ167">
            <v>1.4285714285714286</v>
          </cell>
        </row>
        <row r="168">
          <cell r="A168" t="str">
            <v>下川町</v>
          </cell>
          <cell r="B168">
            <v>23</v>
          </cell>
          <cell r="C168">
            <v>2</v>
          </cell>
          <cell r="D168">
            <v>64</v>
          </cell>
          <cell r="E168" t="str">
            <v>-</v>
          </cell>
          <cell r="F168" t="str">
            <v>-</v>
          </cell>
          <cell r="G168" t="str">
            <v>-</v>
          </cell>
          <cell r="H168" t="str">
            <v>-</v>
          </cell>
          <cell r="I168" t="str">
            <v>-</v>
          </cell>
          <cell r="J168" t="str">
            <v>-</v>
          </cell>
          <cell r="K168" t="str">
            <v>-</v>
          </cell>
          <cell r="L168">
            <v>9</v>
          </cell>
          <cell r="M168">
            <v>6</v>
          </cell>
          <cell r="N168">
            <v>3700</v>
          </cell>
          <cell r="O168">
            <v>3700</v>
          </cell>
          <cell r="P168">
            <v>23</v>
          </cell>
          <cell r="Q168">
            <v>6.2162162162162158</v>
          </cell>
          <cell r="R168">
            <v>64</v>
          </cell>
          <cell r="S168">
            <v>17.297297297297298</v>
          </cell>
          <cell r="T168">
            <v>-41</v>
          </cell>
          <cell r="U168">
            <v>-11.081081081081081</v>
          </cell>
          <cell r="V168">
            <v>2</v>
          </cell>
          <cell r="W168">
            <v>86.956521739130437</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9</v>
          </cell>
          <cell r="AO168">
            <v>2.4324324324324325</v>
          </cell>
          <cell r="AP168">
            <v>6</v>
          </cell>
          <cell r="AQ168">
            <v>1.6216216216216215</v>
          </cell>
        </row>
        <row r="169">
          <cell r="A169" t="str">
            <v>美深町</v>
          </cell>
          <cell r="B169">
            <v>26</v>
          </cell>
          <cell r="C169">
            <v>4</v>
          </cell>
          <cell r="D169">
            <v>66</v>
          </cell>
          <cell r="E169" t="str">
            <v>-</v>
          </cell>
          <cell r="F169" t="str">
            <v>-</v>
          </cell>
          <cell r="G169" t="str">
            <v>-</v>
          </cell>
          <cell r="H169">
            <v>1</v>
          </cell>
          <cell r="I169" t="str">
            <v>-</v>
          </cell>
          <cell r="J169" t="str">
            <v>-</v>
          </cell>
          <cell r="K169" t="str">
            <v>-</v>
          </cell>
          <cell r="L169">
            <v>16</v>
          </cell>
          <cell r="M169">
            <v>5</v>
          </cell>
          <cell r="N169">
            <v>5100</v>
          </cell>
          <cell r="O169">
            <v>5100</v>
          </cell>
          <cell r="P169">
            <v>26</v>
          </cell>
          <cell r="Q169">
            <v>5.098039215686275</v>
          </cell>
          <cell r="R169">
            <v>66</v>
          </cell>
          <cell r="S169">
            <v>12.941176470588236</v>
          </cell>
          <cell r="T169">
            <v>-40</v>
          </cell>
          <cell r="U169">
            <v>-7.8431372549019605</v>
          </cell>
          <cell r="V169">
            <v>4</v>
          </cell>
          <cell r="W169">
            <v>153.84615384615387</v>
          </cell>
          <cell r="X169">
            <v>0</v>
          </cell>
          <cell r="Y169">
            <v>0</v>
          </cell>
          <cell r="Z169">
            <v>0</v>
          </cell>
          <cell r="AA169">
            <v>0</v>
          </cell>
          <cell r="AB169">
            <v>0</v>
          </cell>
          <cell r="AC169">
            <v>0</v>
          </cell>
          <cell r="AD169">
            <v>0</v>
          </cell>
          <cell r="AE169">
            <v>0</v>
          </cell>
          <cell r="AF169">
            <v>0</v>
          </cell>
          <cell r="AG169">
            <v>0</v>
          </cell>
          <cell r="AH169">
            <v>1</v>
          </cell>
          <cell r="AI169">
            <v>37.037037037037038</v>
          </cell>
          <cell r="AJ169">
            <v>0</v>
          </cell>
          <cell r="AK169">
            <v>0</v>
          </cell>
          <cell r="AL169">
            <v>1</v>
          </cell>
          <cell r="AM169">
            <v>37.037037037037038</v>
          </cell>
          <cell r="AN169">
            <v>16</v>
          </cell>
          <cell r="AO169">
            <v>3.1372549019607843</v>
          </cell>
          <cell r="AP169">
            <v>5</v>
          </cell>
          <cell r="AQ169">
            <v>0.98039215686274506</v>
          </cell>
        </row>
        <row r="170">
          <cell r="A170" t="str">
            <v>音威子府村</v>
          </cell>
          <cell r="B170">
            <v>4</v>
          </cell>
          <cell r="C170" t="str">
            <v>-</v>
          </cell>
          <cell r="D170">
            <v>9</v>
          </cell>
          <cell r="E170" t="str">
            <v>-</v>
          </cell>
          <cell r="F170" t="str">
            <v>-</v>
          </cell>
          <cell r="G170" t="str">
            <v>-</v>
          </cell>
          <cell r="H170" t="str">
            <v>-</v>
          </cell>
          <cell r="I170" t="str">
            <v>-</v>
          </cell>
          <cell r="J170" t="str">
            <v>-</v>
          </cell>
          <cell r="K170" t="str">
            <v>-</v>
          </cell>
          <cell r="L170">
            <v>3</v>
          </cell>
          <cell r="M170">
            <v>1</v>
          </cell>
          <cell r="N170">
            <v>900</v>
          </cell>
          <cell r="O170">
            <v>900</v>
          </cell>
          <cell r="P170">
            <v>4</v>
          </cell>
          <cell r="Q170">
            <v>4.4444444444444446</v>
          </cell>
          <cell r="R170">
            <v>9</v>
          </cell>
          <cell r="S170">
            <v>10</v>
          </cell>
          <cell r="T170">
            <v>-5</v>
          </cell>
          <cell r="U170">
            <v>-5.5555555555555554</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3</v>
          </cell>
          <cell r="AO170">
            <v>3.3333333333333335</v>
          </cell>
          <cell r="AP170">
            <v>1</v>
          </cell>
          <cell r="AQ170">
            <v>1.1111111111111112</v>
          </cell>
        </row>
        <row r="171">
          <cell r="A171" t="str">
            <v>中川町</v>
          </cell>
          <cell r="B171">
            <v>12</v>
          </cell>
          <cell r="C171">
            <v>3</v>
          </cell>
          <cell r="D171">
            <v>20</v>
          </cell>
          <cell r="E171" t="str">
            <v>-</v>
          </cell>
          <cell r="F171" t="str">
            <v>-</v>
          </cell>
          <cell r="G171" t="str">
            <v>-</v>
          </cell>
          <cell r="H171" t="str">
            <v>-</v>
          </cell>
          <cell r="I171" t="str">
            <v>-</v>
          </cell>
          <cell r="J171" t="str">
            <v>-</v>
          </cell>
          <cell r="K171" t="str">
            <v>-</v>
          </cell>
          <cell r="L171">
            <v>9</v>
          </cell>
          <cell r="M171" t="str">
            <v>-</v>
          </cell>
          <cell r="N171">
            <v>1900</v>
          </cell>
          <cell r="O171">
            <v>1900</v>
          </cell>
          <cell r="P171">
            <v>12</v>
          </cell>
          <cell r="Q171">
            <v>6.3157894736842106</v>
          </cell>
          <cell r="R171">
            <v>20</v>
          </cell>
          <cell r="S171">
            <v>10.526315789473683</v>
          </cell>
          <cell r="T171">
            <v>-8</v>
          </cell>
          <cell r="U171">
            <v>-4.2105263157894735</v>
          </cell>
          <cell r="V171">
            <v>3</v>
          </cell>
          <cell r="W171">
            <v>250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9</v>
          </cell>
          <cell r="AO171">
            <v>4.7368421052631584</v>
          </cell>
          <cell r="AP171">
            <v>0</v>
          </cell>
          <cell r="AQ171">
            <v>0</v>
          </cell>
        </row>
        <row r="172">
          <cell r="A172" t="str">
            <v>幌加内町</v>
          </cell>
          <cell r="B172">
            <v>5</v>
          </cell>
          <cell r="C172" t="str">
            <v>-</v>
          </cell>
          <cell r="D172">
            <v>24</v>
          </cell>
          <cell r="E172" t="str">
            <v>-</v>
          </cell>
          <cell r="F172" t="str">
            <v>-</v>
          </cell>
          <cell r="G172" t="str">
            <v>-</v>
          </cell>
          <cell r="H172" t="str">
            <v>-</v>
          </cell>
          <cell r="I172" t="str">
            <v>-</v>
          </cell>
          <cell r="J172" t="str">
            <v>-</v>
          </cell>
          <cell r="K172" t="str">
            <v>-</v>
          </cell>
          <cell r="L172">
            <v>6</v>
          </cell>
          <cell r="M172">
            <v>3</v>
          </cell>
          <cell r="N172">
            <v>1600</v>
          </cell>
          <cell r="O172">
            <v>1600</v>
          </cell>
          <cell r="P172">
            <v>5</v>
          </cell>
          <cell r="Q172">
            <v>3.125</v>
          </cell>
          <cell r="R172">
            <v>24</v>
          </cell>
          <cell r="S172">
            <v>15</v>
          </cell>
          <cell r="T172">
            <v>-19</v>
          </cell>
          <cell r="U172">
            <v>-11.875</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6</v>
          </cell>
          <cell r="AO172">
            <v>3.75</v>
          </cell>
          <cell r="AP172">
            <v>3</v>
          </cell>
          <cell r="AQ172">
            <v>1.875</v>
          </cell>
        </row>
        <row r="173">
          <cell r="A173" t="str">
            <v>増毛町</v>
          </cell>
          <cell r="B173">
            <v>31</v>
          </cell>
          <cell r="C173">
            <v>5</v>
          </cell>
          <cell r="D173">
            <v>83</v>
          </cell>
          <cell r="E173" t="str">
            <v>-</v>
          </cell>
          <cell r="F173" t="str">
            <v>-</v>
          </cell>
          <cell r="G173" t="str">
            <v>-</v>
          </cell>
          <cell r="H173">
            <v>1</v>
          </cell>
          <cell r="I173" t="str">
            <v>-</v>
          </cell>
          <cell r="J173" t="str">
            <v>-</v>
          </cell>
          <cell r="K173" t="str">
            <v>-</v>
          </cell>
          <cell r="L173">
            <v>18</v>
          </cell>
          <cell r="M173">
            <v>5</v>
          </cell>
          <cell r="N173">
            <v>4900</v>
          </cell>
          <cell r="O173">
            <v>4900</v>
          </cell>
          <cell r="P173">
            <v>31</v>
          </cell>
          <cell r="Q173">
            <v>6.3265306122448983</v>
          </cell>
          <cell r="R173">
            <v>83</v>
          </cell>
          <cell r="S173">
            <v>16.938775510204081</v>
          </cell>
          <cell r="T173">
            <v>-52</v>
          </cell>
          <cell r="U173">
            <v>-10.612244897959185</v>
          </cell>
          <cell r="V173">
            <v>5</v>
          </cell>
          <cell r="W173">
            <v>161.29032258064515</v>
          </cell>
          <cell r="X173">
            <v>0</v>
          </cell>
          <cell r="Y173">
            <v>0</v>
          </cell>
          <cell r="Z173">
            <v>0</v>
          </cell>
          <cell r="AA173">
            <v>0</v>
          </cell>
          <cell r="AB173">
            <v>0</v>
          </cell>
          <cell r="AC173">
            <v>0</v>
          </cell>
          <cell r="AD173">
            <v>0</v>
          </cell>
          <cell r="AE173">
            <v>0</v>
          </cell>
          <cell r="AF173">
            <v>0</v>
          </cell>
          <cell r="AG173">
            <v>0</v>
          </cell>
          <cell r="AH173">
            <v>1</v>
          </cell>
          <cell r="AI173">
            <v>31.25</v>
          </cell>
          <cell r="AJ173">
            <v>0</v>
          </cell>
          <cell r="AK173">
            <v>0</v>
          </cell>
          <cell r="AL173">
            <v>1</v>
          </cell>
          <cell r="AM173">
            <v>31.25</v>
          </cell>
          <cell r="AN173">
            <v>18</v>
          </cell>
          <cell r="AO173">
            <v>3.6734693877551017</v>
          </cell>
          <cell r="AP173">
            <v>5</v>
          </cell>
          <cell r="AQ173">
            <v>1.0204081632653061</v>
          </cell>
        </row>
        <row r="174">
          <cell r="A174" t="str">
            <v>小平町</v>
          </cell>
          <cell r="B174">
            <v>19</v>
          </cell>
          <cell r="C174" t="str">
            <v>-</v>
          </cell>
          <cell r="D174">
            <v>43</v>
          </cell>
          <cell r="E174" t="str">
            <v>-</v>
          </cell>
          <cell r="F174" t="str">
            <v>-</v>
          </cell>
          <cell r="G174" t="str">
            <v>-</v>
          </cell>
          <cell r="H174">
            <v>1</v>
          </cell>
          <cell r="I174" t="str">
            <v>-</v>
          </cell>
          <cell r="J174" t="str">
            <v>-</v>
          </cell>
          <cell r="K174" t="str">
            <v>-</v>
          </cell>
          <cell r="L174">
            <v>11</v>
          </cell>
          <cell r="M174">
            <v>1</v>
          </cell>
          <cell r="N174">
            <v>3600</v>
          </cell>
          <cell r="O174">
            <v>3600</v>
          </cell>
          <cell r="P174">
            <v>19</v>
          </cell>
          <cell r="Q174">
            <v>5.2777777777777777</v>
          </cell>
          <cell r="R174">
            <v>43</v>
          </cell>
          <cell r="S174">
            <v>11.944444444444445</v>
          </cell>
          <cell r="T174">
            <v>-24</v>
          </cell>
          <cell r="U174">
            <v>-6.666666666666667</v>
          </cell>
          <cell r="V174">
            <v>0</v>
          </cell>
          <cell r="W174">
            <v>0</v>
          </cell>
          <cell r="X174">
            <v>0</v>
          </cell>
          <cell r="Y174">
            <v>0</v>
          </cell>
          <cell r="Z174">
            <v>0</v>
          </cell>
          <cell r="AA174">
            <v>0</v>
          </cell>
          <cell r="AB174">
            <v>0</v>
          </cell>
          <cell r="AC174">
            <v>0</v>
          </cell>
          <cell r="AD174">
            <v>0</v>
          </cell>
          <cell r="AE174">
            <v>0</v>
          </cell>
          <cell r="AF174">
            <v>0</v>
          </cell>
          <cell r="AG174">
            <v>0</v>
          </cell>
          <cell r="AH174">
            <v>1</v>
          </cell>
          <cell r="AI174">
            <v>50</v>
          </cell>
          <cell r="AJ174">
            <v>0</v>
          </cell>
          <cell r="AK174">
            <v>0</v>
          </cell>
          <cell r="AL174">
            <v>1</v>
          </cell>
          <cell r="AM174">
            <v>50</v>
          </cell>
          <cell r="AN174">
            <v>11</v>
          </cell>
          <cell r="AO174">
            <v>3.0555555555555558</v>
          </cell>
          <cell r="AP174">
            <v>1</v>
          </cell>
          <cell r="AQ174">
            <v>0.27777777777777779</v>
          </cell>
        </row>
        <row r="175">
          <cell r="A175" t="str">
            <v>苫前町</v>
          </cell>
          <cell r="B175">
            <v>26</v>
          </cell>
          <cell r="C175">
            <v>2</v>
          </cell>
          <cell r="D175">
            <v>45</v>
          </cell>
          <cell r="E175" t="str">
            <v>-</v>
          </cell>
          <cell r="F175" t="str">
            <v>-</v>
          </cell>
          <cell r="G175" t="str">
            <v>-</v>
          </cell>
          <cell r="H175" t="str">
            <v>-</v>
          </cell>
          <cell r="I175" t="str">
            <v>-</v>
          </cell>
          <cell r="J175" t="str">
            <v>-</v>
          </cell>
          <cell r="K175" t="str">
            <v>-</v>
          </cell>
          <cell r="L175">
            <v>10</v>
          </cell>
          <cell r="M175">
            <v>5</v>
          </cell>
          <cell r="N175">
            <v>3600</v>
          </cell>
          <cell r="O175">
            <v>3600</v>
          </cell>
          <cell r="P175">
            <v>26</v>
          </cell>
          <cell r="Q175">
            <v>7.2222222222222223</v>
          </cell>
          <cell r="R175">
            <v>45</v>
          </cell>
          <cell r="S175">
            <v>12.5</v>
          </cell>
          <cell r="T175">
            <v>-19</v>
          </cell>
          <cell r="U175">
            <v>-5.2777777777777777</v>
          </cell>
          <cell r="V175">
            <v>2</v>
          </cell>
          <cell r="W175">
            <v>76.923076923076934</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10</v>
          </cell>
          <cell r="AO175">
            <v>2.7777777777777777</v>
          </cell>
          <cell r="AP175">
            <v>5</v>
          </cell>
          <cell r="AQ175">
            <v>1.3888888888888888</v>
          </cell>
        </row>
        <row r="176">
          <cell r="A176" t="str">
            <v>羽幌町</v>
          </cell>
          <cell r="B176">
            <v>50</v>
          </cell>
          <cell r="C176">
            <v>5</v>
          </cell>
          <cell r="D176">
            <v>112</v>
          </cell>
          <cell r="E176" t="str">
            <v>-</v>
          </cell>
          <cell r="F176" t="str">
            <v>-</v>
          </cell>
          <cell r="G176" t="str">
            <v>-</v>
          </cell>
          <cell r="H176" t="str">
            <v>-</v>
          </cell>
          <cell r="I176" t="str">
            <v>-</v>
          </cell>
          <cell r="J176" t="str">
            <v>-</v>
          </cell>
          <cell r="K176" t="str">
            <v>-</v>
          </cell>
          <cell r="L176">
            <v>22</v>
          </cell>
          <cell r="M176">
            <v>14</v>
          </cell>
          <cell r="N176">
            <v>7800</v>
          </cell>
          <cell r="O176">
            <v>7800</v>
          </cell>
          <cell r="P176">
            <v>50</v>
          </cell>
          <cell r="Q176">
            <v>6.4102564102564097</v>
          </cell>
          <cell r="R176">
            <v>112</v>
          </cell>
          <cell r="S176">
            <v>14.358974358974359</v>
          </cell>
          <cell r="T176">
            <v>-62</v>
          </cell>
          <cell r="U176">
            <v>-7.9487179487179489</v>
          </cell>
          <cell r="V176">
            <v>5</v>
          </cell>
          <cell r="W176">
            <v>100</v>
          </cell>
          <cell r="X176">
            <v>0</v>
          </cell>
          <cell r="Y176">
            <v>0</v>
          </cell>
          <cell r="Z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22</v>
          </cell>
          <cell r="AO176">
            <v>2.8205128205128207</v>
          </cell>
          <cell r="AP176">
            <v>14</v>
          </cell>
          <cell r="AQ176">
            <v>1.7948717948717949</v>
          </cell>
        </row>
        <row r="177">
          <cell r="A177" t="str">
            <v>初山別村</v>
          </cell>
          <cell r="B177">
            <v>3</v>
          </cell>
          <cell r="C177" t="str">
            <v>-</v>
          </cell>
          <cell r="D177">
            <v>20</v>
          </cell>
          <cell r="E177" t="str">
            <v>-</v>
          </cell>
          <cell r="F177" t="str">
            <v>-</v>
          </cell>
          <cell r="G177" t="str">
            <v>-</v>
          </cell>
          <cell r="H177" t="str">
            <v>-</v>
          </cell>
          <cell r="I177" t="str">
            <v>-</v>
          </cell>
          <cell r="J177" t="str">
            <v>-</v>
          </cell>
          <cell r="K177" t="str">
            <v>-</v>
          </cell>
          <cell r="L177">
            <v>1</v>
          </cell>
          <cell r="M177">
            <v>1</v>
          </cell>
          <cell r="N177">
            <v>1300</v>
          </cell>
          <cell r="O177">
            <v>1300</v>
          </cell>
          <cell r="P177">
            <v>3</v>
          </cell>
          <cell r="Q177">
            <v>2.3076923076923079</v>
          </cell>
          <cell r="R177">
            <v>20</v>
          </cell>
          <cell r="S177">
            <v>15.384615384615385</v>
          </cell>
          <cell r="T177">
            <v>-17</v>
          </cell>
          <cell r="U177">
            <v>-13.076923076923077</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1</v>
          </cell>
          <cell r="AO177">
            <v>0.76923076923076927</v>
          </cell>
          <cell r="AP177">
            <v>1</v>
          </cell>
          <cell r="AQ177">
            <v>0.76923076923076927</v>
          </cell>
        </row>
        <row r="178">
          <cell r="A178" t="str">
            <v>遠別町</v>
          </cell>
          <cell r="B178">
            <v>24</v>
          </cell>
          <cell r="C178">
            <v>3</v>
          </cell>
          <cell r="D178">
            <v>49</v>
          </cell>
          <cell r="E178" t="str">
            <v>-</v>
          </cell>
          <cell r="F178" t="str">
            <v>-</v>
          </cell>
          <cell r="G178" t="str">
            <v>-</v>
          </cell>
          <cell r="H178" t="str">
            <v>-</v>
          </cell>
          <cell r="I178" t="str">
            <v>-</v>
          </cell>
          <cell r="J178" t="str">
            <v>-</v>
          </cell>
          <cell r="K178" t="str">
            <v>-</v>
          </cell>
          <cell r="L178">
            <v>9</v>
          </cell>
          <cell r="M178">
            <v>6</v>
          </cell>
          <cell r="N178">
            <v>3000</v>
          </cell>
          <cell r="O178">
            <v>3000</v>
          </cell>
          <cell r="P178">
            <v>24</v>
          </cell>
          <cell r="Q178">
            <v>8</v>
          </cell>
          <cell r="R178">
            <v>49</v>
          </cell>
          <cell r="S178">
            <v>16.333333333333332</v>
          </cell>
          <cell r="T178">
            <v>-25</v>
          </cell>
          <cell r="U178">
            <v>-8.3333333333333339</v>
          </cell>
          <cell r="V178">
            <v>3</v>
          </cell>
          <cell r="W178">
            <v>125</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9</v>
          </cell>
          <cell r="AO178">
            <v>3</v>
          </cell>
          <cell r="AP178">
            <v>6</v>
          </cell>
          <cell r="AQ178">
            <v>2</v>
          </cell>
        </row>
        <row r="179">
          <cell r="A179" t="str">
            <v>天塩町</v>
          </cell>
          <cell r="B179">
            <v>22</v>
          </cell>
          <cell r="C179">
            <v>2</v>
          </cell>
          <cell r="D179">
            <v>57</v>
          </cell>
          <cell r="E179" t="str">
            <v>-</v>
          </cell>
          <cell r="F179" t="str">
            <v>-</v>
          </cell>
          <cell r="G179" t="str">
            <v>-</v>
          </cell>
          <cell r="H179">
            <v>1</v>
          </cell>
          <cell r="I179" t="str">
            <v>-</v>
          </cell>
          <cell r="J179" t="str">
            <v>-</v>
          </cell>
          <cell r="K179" t="str">
            <v>-</v>
          </cell>
          <cell r="L179">
            <v>12</v>
          </cell>
          <cell r="M179">
            <v>9</v>
          </cell>
          <cell r="N179">
            <v>3700</v>
          </cell>
          <cell r="O179">
            <v>3700</v>
          </cell>
          <cell r="P179">
            <v>22</v>
          </cell>
          <cell r="Q179">
            <v>5.9459459459459456</v>
          </cell>
          <cell r="R179">
            <v>57</v>
          </cell>
          <cell r="S179">
            <v>15.405405405405405</v>
          </cell>
          <cell r="T179">
            <v>-35</v>
          </cell>
          <cell r="U179">
            <v>-9.4594594594594597</v>
          </cell>
          <cell r="V179">
            <v>2</v>
          </cell>
          <cell r="W179">
            <v>90.909090909090907</v>
          </cell>
          <cell r="X179">
            <v>0</v>
          </cell>
          <cell r="Y179">
            <v>0</v>
          </cell>
          <cell r="Z179">
            <v>0</v>
          </cell>
          <cell r="AA179">
            <v>0</v>
          </cell>
          <cell r="AB179">
            <v>0</v>
          </cell>
          <cell r="AC179">
            <v>0</v>
          </cell>
          <cell r="AD179">
            <v>0</v>
          </cell>
          <cell r="AE179">
            <v>0</v>
          </cell>
          <cell r="AF179">
            <v>0</v>
          </cell>
          <cell r="AG179">
            <v>0</v>
          </cell>
          <cell r="AH179">
            <v>1</v>
          </cell>
          <cell r="AI179">
            <v>43.478260869565219</v>
          </cell>
          <cell r="AJ179">
            <v>0</v>
          </cell>
          <cell r="AK179">
            <v>0</v>
          </cell>
          <cell r="AL179">
            <v>1</v>
          </cell>
          <cell r="AM179">
            <v>43.478260869565219</v>
          </cell>
          <cell r="AN179">
            <v>12</v>
          </cell>
          <cell r="AO179">
            <v>3.243243243243243</v>
          </cell>
          <cell r="AP179">
            <v>9</v>
          </cell>
          <cell r="AQ179">
            <v>2.4324324324324325</v>
          </cell>
        </row>
        <row r="180">
          <cell r="A180" t="str">
            <v>猿払村</v>
          </cell>
          <cell r="B180">
            <v>36</v>
          </cell>
          <cell r="C180">
            <v>1</v>
          </cell>
          <cell r="D180">
            <v>28</v>
          </cell>
          <cell r="E180">
            <v>1</v>
          </cell>
          <cell r="F180">
            <v>1</v>
          </cell>
          <cell r="G180" t="str">
            <v>-</v>
          </cell>
          <cell r="H180" t="str">
            <v>-</v>
          </cell>
          <cell r="I180" t="str">
            <v>-</v>
          </cell>
          <cell r="J180" t="str">
            <v>-</v>
          </cell>
          <cell r="K180" t="str">
            <v>-</v>
          </cell>
          <cell r="L180">
            <v>18</v>
          </cell>
          <cell r="M180">
            <v>8</v>
          </cell>
          <cell r="N180">
            <v>2700</v>
          </cell>
          <cell r="O180">
            <v>2700</v>
          </cell>
          <cell r="P180">
            <v>36</v>
          </cell>
          <cell r="Q180">
            <v>13.333333333333334</v>
          </cell>
          <cell r="R180">
            <v>28</v>
          </cell>
          <cell r="S180">
            <v>10.37037037037037</v>
          </cell>
          <cell r="T180">
            <v>8</v>
          </cell>
          <cell r="U180">
            <v>2.9629629629629628</v>
          </cell>
          <cell r="V180">
            <v>1</v>
          </cell>
          <cell r="W180">
            <v>27.777777777777775</v>
          </cell>
          <cell r="X180">
            <v>1</v>
          </cell>
          <cell r="Y180">
            <v>27.777777777777775</v>
          </cell>
          <cell r="Z180">
            <v>1</v>
          </cell>
          <cell r="AA180">
            <v>27.777777777777775</v>
          </cell>
          <cell r="AB180">
            <v>0</v>
          </cell>
          <cell r="AC180">
            <v>0</v>
          </cell>
          <cell r="AD180">
            <v>0</v>
          </cell>
          <cell r="AE180">
            <v>0</v>
          </cell>
          <cell r="AF180">
            <v>0</v>
          </cell>
          <cell r="AG180">
            <v>0</v>
          </cell>
          <cell r="AH180">
            <v>0</v>
          </cell>
          <cell r="AI180">
            <v>0</v>
          </cell>
          <cell r="AJ180">
            <v>0</v>
          </cell>
          <cell r="AK180">
            <v>0</v>
          </cell>
          <cell r="AL180">
            <v>0</v>
          </cell>
          <cell r="AM180">
            <v>0</v>
          </cell>
          <cell r="AN180">
            <v>18</v>
          </cell>
          <cell r="AO180">
            <v>6.666666666666667</v>
          </cell>
          <cell r="AP180">
            <v>8</v>
          </cell>
          <cell r="AQ180">
            <v>2.9629629629629628</v>
          </cell>
        </row>
        <row r="181">
          <cell r="A181" t="str">
            <v>浜頓別町</v>
          </cell>
          <cell r="B181">
            <v>19</v>
          </cell>
          <cell r="C181">
            <v>3</v>
          </cell>
          <cell r="D181">
            <v>51</v>
          </cell>
          <cell r="E181" t="str">
            <v>-</v>
          </cell>
          <cell r="F181" t="str">
            <v>-</v>
          </cell>
          <cell r="G181" t="str">
            <v>-</v>
          </cell>
          <cell r="H181">
            <v>1</v>
          </cell>
          <cell r="I181" t="str">
            <v>-</v>
          </cell>
          <cell r="J181" t="str">
            <v>-</v>
          </cell>
          <cell r="K181" t="str">
            <v>-</v>
          </cell>
          <cell r="L181">
            <v>16</v>
          </cell>
          <cell r="M181">
            <v>8</v>
          </cell>
          <cell r="N181">
            <v>4000</v>
          </cell>
          <cell r="O181">
            <v>4000</v>
          </cell>
          <cell r="P181">
            <v>19</v>
          </cell>
          <cell r="Q181">
            <v>4.75</v>
          </cell>
          <cell r="R181">
            <v>51</v>
          </cell>
          <cell r="S181">
            <v>12.75</v>
          </cell>
          <cell r="T181">
            <v>-32</v>
          </cell>
          <cell r="U181">
            <v>-8</v>
          </cell>
          <cell r="V181">
            <v>3</v>
          </cell>
          <cell r="W181">
            <v>157.89473684210526</v>
          </cell>
          <cell r="X181">
            <v>0</v>
          </cell>
          <cell r="Y181">
            <v>0</v>
          </cell>
          <cell r="Z181">
            <v>0</v>
          </cell>
          <cell r="AA181">
            <v>0</v>
          </cell>
          <cell r="AB181">
            <v>0</v>
          </cell>
          <cell r="AC181">
            <v>0</v>
          </cell>
          <cell r="AD181">
            <v>0</v>
          </cell>
          <cell r="AE181">
            <v>0</v>
          </cell>
          <cell r="AF181">
            <v>0</v>
          </cell>
          <cell r="AG181">
            <v>0</v>
          </cell>
          <cell r="AH181">
            <v>1</v>
          </cell>
          <cell r="AI181">
            <v>50</v>
          </cell>
          <cell r="AJ181">
            <v>0</v>
          </cell>
          <cell r="AK181">
            <v>0</v>
          </cell>
          <cell r="AL181">
            <v>1</v>
          </cell>
          <cell r="AM181">
            <v>50</v>
          </cell>
          <cell r="AN181">
            <v>16</v>
          </cell>
          <cell r="AO181">
            <v>4</v>
          </cell>
          <cell r="AP181">
            <v>8</v>
          </cell>
          <cell r="AQ181">
            <v>2</v>
          </cell>
        </row>
        <row r="182">
          <cell r="A182" t="str">
            <v>中頓別町</v>
          </cell>
          <cell r="B182">
            <v>12</v>
          </cell>
          <cell r="C182">
            <v>2</v>
          </cell>
          <cell r="D182">
            <v>27</v>
          </cell>
          <cell r="E182" t="str">
            <v>-</v>
          </cell>
          <cell r="F182" t="str">
            <v>-</v>
          </cell>
          <cell r="G182" t="str">
            <v>-</v>
          </cell>
          <cell r="H182" t="str">
            <v>-</v>
          </cell>
          <cell r="I182" t="str">
            <v>-</v>
          </cell>
          <cell r="J182" t="str">
            <v>-</v>
          </cell>
          <cell r="K182" t="str">
            <v>-</v>
          </cell>
          <cell r="L182">
            <v>6</v>
          </cell>
          <cell r="M182">
            <v>1</v>
          </cell>
          <cell r="N182">
            <v>1900</v>
          </cell>
          <cell r="O182">
            <v>1900</v>
          </cell>
          <cell r="P182">
            <v>12</v>
          </cell>
          <cell r="Q182">
            <v>6.3157894736842106</v>
          </cell>
          <cell r="R182">
            <v>27</v>
          </cell>
          <cell r="S182">
            <v>14.210526315789474</v>
          </cell>
          <cell r="T182">
            <v>-15</v>
          </cell>
          <cell r="U182">
            <v>-7.8947368421052637</v>
          </cell>
          <cell r="V182">
            <v>2</v>
          </cell>
          <cell r="W182">
            <v>166.66666666666666</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6</v>
          </cell>
          <cell r="AO182">
            <v>3.1578947368421053</v>
          </cell>
          <cell r="AP182">
            <v>1</v>
          </cell>
          <cell r="AQ182">
            <v>0.52631578947368418</v>
          </cell>
        </row>
        <row r="183">
          <cell r="A183" t="str">
            <v>枝幸町</v>
          </cell>
          <cell r="B183">
            <v>49</v>
          </cell>
          <cell r="C183">
            <v>3</v>
          </cell>
          <cell r="D183">
            <v>115</v>
          </cell>
          <cell r="E183" t="str">
            <v>-</v>
          </cell>
          <cell r="F183" t="str">
            <v>-</v>
          </cell>
          <cell r="G183">
            <v>2</v>
          </cell>
          <cell r="H183">
            <v>1</v>
          </cell>
          <cell r="I183">
            <v>1</v>
          </cell>
          <cell r="J183">
            <v>1</v>
          </cell>
          <cell r="K183" t="str">
            <v>-</v>
          </cell>
          <cell r="L183">
            <v>37</v>
          </cell>
          <cell r="M183">
            <v>13</v>
          </cell>
          <cell r="N183">
            <v>8900</v>
          </cell>
          <cell r="O183">
            <v>8900</v>
          </cell>
          <cell r="P183">
            <v>49</v>
          </cell>
          <cell r="Q183">
            <v>5.5056179775280896</v>
          </cell>
          <cell r="R183">
            <v>115</v>
          </cell>
          <cell r="S183">
            <v>12.921348314606741</v>
          </cell>
          <cell r="T183">
            <v>-66</v>
          </cell>
          <cell r="U183">
            <v>-7.415730337078652</v>
          </cell>
          <cell r="V183">
            <v>3</v>
          </cell>
          <cell r="W183">
            <v>61.224489795918366</v>
          </cell>
          <cell r="X183">
            <v>0</v>
          </cell>
          <cell r="Y183">
            <v>0</v>
          </cell>
          <cell r="Z183">
            <v>0</v>
          </cell>
          <cell r="AA183">
            <v>0</v>
          </cell>
          <cell r="AB183">
            <v>1</v>
          </cell>
          <cell r="AC183">
            <v>20</v>
          </cell>
          <cell r="AD183">
            <v>1</v>
          </cell>
          <cell r="AE183">
            <v>20</v>
          </cell>
          <cell r="AF183">
            <v>0</v>
          </cell>
          <cell r="AG183">
            <v>0</v>
          </cell>
          <cell r="AH183">
            <v>3</v>
          </cell>
          <cell r="AI183">
            <v>57.692307692307693</v>
          </cell>
          <cell r="AJ183">
            <v>2</v>
          </cell>
          <cell r="AK183">
            <v>38.461538461538467</v>
          </cell>
          <cell r="AL183">
            <v>1</v>
          </cell>
          <cell r="AM183">
            <v>19.230769230769234</v>
          </cell>
          <cell r="AN183">
            <v>37</v>
          </cell>
          <cell r="AO183">
            <v>4.1573033707865168</v>
          </cell>
          <cell r="AP183">
            <v>13</v>
          </cell>
          <cell r="AQ183">
            <v>1.4606741573033708</v>
          </cell>
        </row>
        <row r="184">
          <cell r="A184" t="str">
            <v>豊富町</v>
          </cell>
          <cell r="B184">
            <v>32</v>
          </cell>
          <cell r="C184">
            <v>4</v>
          </cell>
          <cell r="D184">
            <v>85</v>
          </cell>
          <cell r="E184" t="str">
            <v>-</v>
          </cell>
          <cell r="F184" t="str">
            <v>-</v>
          </cell>
          <cell r="G184" t="str">
            <v>-</v>
          </cell>
          <cell r="H184" t="str">
            <v>-</v>
          </cell>
          <cell r="I184" t="str">
            <v>-</v>
          </cell>
          <cell r="J184" t="str">
            <v>-</v>
          </cell>
          <cell r="K184" t="str">
            <v>-</v>
          </cell>
          <cell r="L184">
            <v>17</v>
          </cell>
          <cell r="M184">
            <v>6</v>
          </cell>
          <cell r="N184">
            <v>4300</v>
          </cell>
          <cell r="O184">
            <v>4300</v>
          </cell>
          <cell r="P184">
            <v>32</v>
          </cell>
          <cell r="Q184">
            <v>7.4418604651162799</v>
          </cell>
          <cell r="R184">
            <v>85</v>
          </cell>
          <cell r="S184">
            <v>19.767441860465116</v>
          </cell>
          <cell r="T184">
            <v>-53</v>
          </cell>
          <cell r="U184">
            <v>-12.325581395348838</v>
          </cell>
          <cell r="V184">
            <v>4</v>
          </cell>
          <cell r="W184">
            <v>125</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17</v>
          </cell>
          <cell r="AO184">
            <v>3.9534883720930227</v>
          </cell>
          <cell r="AP184">
            <v>6</v>
          </cell>
          <cell r="AQ184">
            <v>1.3953488372093024</v>
          </cell>
        </row>
        <row r="185">
          <cell r="A185" t="str">
            <v>礼文町</v>
          </cell>
          <cell r="B185">
            <v>15</v>
          </cell>
          <cell r="C185" t="str">
            <v>-</v>
          </cell>
          <cell r="D185">
            <v>45</v>
          </cell>
          <cell r="E185" t="str">
            <v>-</v>
          </cell>
          <cell r="F185" t="str">
            <v>-</v>
          </cell>
          <cell r="G185" t="str">
            <v>-</v>
          </cell>
          <cell r="H185" t="str">
            <v>-</v>
          </cell>
          <cell r="I185" t="str">
            <v>-</v>
          </cell>
          <cell r="J185" t="str">
            <v>-</v>
          </cell>
          <cell r="K185" t="str">
            <v>-</v>
          </cell>
          <cell r="L185">
            <v>7</v>
          </cell>
          <cell r="M185">
            <v>6</v>
          </cell>
          <cell r="N185">
            <v>3000</v>
          </cell>
          <cell r="O185">
            <v>3000</v>
          </cell>
          <cell r="P185">
            <v>15</v>
          </cell>
          <cell r="Q185">
            <v>5</v>
          </cell>
          <cell r="R185">
            <v>45</v>
          </cell>
          <cell r="S185">
            <v>15</v>
          </cell>
          <cell r="T185">
            <v>-30</v>
          </cell>
          <cell r="U185">
            <v>-10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7</v>
          </cell>
          <cell r="AO185">
            <v>2.3333333333333335</v>
          </cell>
          <cell r="AP185">
            <v>6</v>
          </cell>
          <cell r="AQ185">
            <v>2</v>
          </cell>
        </row>
        <row r="186">
          <cell r="A186" t="str">
            <v>利尻町</v>
          </cell>
          <cell r="B186">
            <v>12</v>
          </cell>
          <cell r="C186" t="str">
            <v>-</v>
          </cell>
          <cell r="D186">
            <v>40</v>
          </cell>
          <cell r="E186" t="str">
            <v>-</v>
          </cell>
          <cell r="F186" t="str">
            <v>-</v>
          </cell>
          <cell r="G186" t="str">
            <v>-</v>
          </cell>
          <cell r="H186" t="str">
            <v>-</v>
          </cell>
          <cell r="I186" t="str">
            <v>-</v>
          </cell>
          <cell r="J186" t="str">
            <v>-</v>
          </cell>
          <cell r="K186" t="str">
            <v>-</v>
          </cell>
          <cell r="L186">
            <v>10</v>
          </cell>
          <cell r="M186">
            <v>6</v>
          </cell>
          <cell r="N186">
            <v>2500</v>
          </cell>
          <cell r="O186">
            <v>2500</v>
          </cell>
          <cell r="P186">
            <v>12</v>
          </cell>
          <cell r="Q186">
            <v>4.8</v>
          </cell>
          <cell r="R186">
            <v>40</v>
          </cell>
          <cell r="S186">
            <v>16</v>
          </cell>
          <cell r="T186">
            <v>-28</v>
          </cell>
          <cell r="U186">
            <v>-11.2</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10</v>
          </cell>
          <cell r="AO186">
            <v>4</v>
          </cell>
          <cell r="AP186">
            <v>6</v>
          </cell>
          <cell r="AQ186">
            <v>2.4</v>
          </cell>
        </row>
        <row r="187">
          <cell r="A187" t="str">
            <v>利尻富士町</v>
          </cell>
          <cell r="B187">
            <v>21</v>
          </cell>
          <cell r="C187">
            <v>2</v>
          </cell>
          <cell r="D187">
            <v>53</v>
          </cell>
          <cell r="E187" t="str">
            <v>-</v>
          </cell>
          <cell r="F187" t="str">
            <v>-</v>
          </cell>
          <cell r="G187" t="str">
            <v>-</v>
          </cell>
          <cell r="H187" t="str">
            <v>-</v>
          </cell>
          <cell r="I187" t="str">
            <v>-</v>
          </cell>
          <cell r="J187" t="str">
            <v>-</v>
          </cell>
          <cell r="K187" t="str">
            <v>-</v>
          </cell>
          <cell r="L187">
            <v>11</v>
          </cell>
          <cell r="M187">
            <v>4</v>
          </cell>
          <cell r="N187">
            <v>2900</v>
          </cell>
          <cell r="O187">
            <v>2900</v>
          </cell>
          <cell r="P187">
            <v>21</v>
          </cell>
          <cell r="Q187">
            <v>7.2413793103448283</v>
          </cell>
          <cell r="R187">
            <v>53</v>
          </cell>
          <cell r="S187">
            <v>18.275862068965516</v>
          </cell>
          <cell r="T187">
            <v>-32</v>
          </cell>
          <cell r="U187">
            <v>-11.034482758620689</v>
          </cell>
          <cell r="V187">
            <v>2</v>
          </cell>
          <cell r="W187">
            <v>95.238095238095227</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11</v>
          </cell>
          <cell r="AO187">
            <v>3.7931034482758621</v>
          </cell>
          <cell r="AP187">
            <v>4</v>
          </cell>
          <cell r="AQ187">
            <v>1.3793103448275861</v>
          </cell>
        </row>
        <row r="188">
          <cell r="A188" t="str">
            <v>幌延町</v>
          </cell>
          <cell r="B188">
            <v>24</v>
          </cell>
          <cell r="C188">
            <v>1</v>
          </cell>
          <cell r="D188">
            <v>29</v>
          </cell>
          <cell r="E188" t="str">
            <v>-</v>
          </cell>
          <cell r="F188" t="str">
            <v>-</v>
          </cell>
          <cell r="G188">
            <v>1</v>
          </cell>
          <cell r="H188" t="str">
            <v>-</v>
          </cell>
          <cell r="I188" t="str">
            <v>-</v>
          </cell>
          <cell r="J188" t="str">
            <v>-</v>
          </cell>
          <cell r="K188" t="str">
            <v>-</v>
          </cell>
          <cell r="L188">
            <v>13</v>
          </cell>
          <cell r="M188" t="str">
            <v>-</v>
          </cell>
          <cell r="N188">
            <v>2700</v>
          </cell>
          <cell r="O188">
            <v>2700</v>
          </cell>
          <cell r="P188">
            <v>24</v>
          </cell>
          <cell r="Q188">
            <v>8.8888888888888893</v>
          </cell>
          <cell r="R188">
            <v>29</v>
          </cell>
          <cell r="S188">
            <v>10.74074074074074</v>
          </cell>
          <cell r="T188">
            <v>-5</v>
          </cell>
          <cell r="U188">
            <v>-1.8518518518518519</v>
          </cell>
          <cell r="V188">
            <v>1</v>
          </cell>
          <cell r="W188">
            <v>41.666666666666664</v>
          </cell>
          <cell r="X188">
            <v>0</v>
          </cell>
          <cell r="Y188">
            <v>0</v>
          </cell>
          <cell r="Z188">
            <v>0</v>
          </cell>
          <cell r="AA188">
            <v>0</v>
          </cell>
          <cell r="AB188">
            <v>0</v>
          </cell>
          <cell r="AC188">
            <v>0</v>
          </cell>
          <cell r="AD188">
            <v>0</v>
          </cell>
          <cell r="AE188">
            <v>0</v>
          </cell>
          <cell r="AF188">
            <v>0</v>
          </cell>
          <cell r="AG188">
            <v>0</v>
          </cell>
          <cell r="AH188">
            <v>1</v>
          </cell>
          <cell r="AI188">
            <v>40</v>
          </cell>
          <cell r="AJ188">
            <v>1</v>
          </cell>
          <cell r="AK188">
            <v>40</v>
          </cell>
          <cell r="AL188">
            <v>0</v>
          </cell>
          <cell r="AM188">
            <v>0</v>
          </cell>
          <cell r="AN188">
            <v>13</v>
          </cell>
          <cell r="AO188">
            <v>4.8148148148148149</v>
          </cell>
          <cell r="AP188">
            <v>0</v>
          </cell>
          <cell r="AQ188">
            <v>0</v>
          </cell>
        </row>
        <row r="189">
          <cell r="A189" t="str">
            <v>美幌町</v>
          </cell>
          <cell r="B189">
            <v>169</v>
          </cell>
          <cell r="C189">
            <v>21</v>
          </cell>
          <cell r="D189">
            <v>250</v>
          </cell>
          <cell r="E189" t="str">
            <v>-</v>
          </cell>
          <cell r="F189" t="str">
            <v>-</v>
          </cell>
          <cell r="G189">
            <v>2</v>
          </cell>
          <cell r="H189">
            <v>3</v>
          </cell>
          <cell r="I189">
            <v>1</v>
          </cell>
          <cell r="J189">
            <v>1</v>
          </cell>
          <cell r="K189" t="str">
            <v>-</v>
          </cell>
          <cell r="L189">
            <v>99</v>
          </cell>
          <cell r="M189">
            <v>44</v>
          </cell>
          <cell r="N189">
            <v>21200</v>
          </cell>
          <cell r="O189">
            <v>21200</v>
          </cell>
          <cell r="P189">
            <v>169</v>
          </cell>
          <cell r="Q189">
            <v>7.9716981132075464</v>
          </cell>
          <cell r="R189">
            <v>250</v>
          </cell>
          <cell r="S189">
            <v>11.79245283018868</v>
          </cell>
          <cell r="T189">
            <v>-81</v>
          </cell>
          <cell r="U189">
            <v>-3.8207547169811322</v>
          </cell>
          <cell r="V189">
            <v>21</v>
          </cell>
          <cell r="W189">
            <v>124.2603550295858</v>
          </cell>
          <cell r="X189">
            <v>0</v>
          </cell>
          <cell r="Y189">
            <v>0</v>
          </cell>
          <cell r="Z189">
            <v>0</v>
          </cell>
          <cell r="AA189">
            <v>0</v>
          </cell>
          <cell r="AB189">
            <v>1</v>
          </cell>
          <cell r="AC189">
            <v>5.8823529411764701</v>
          </cell>
          <cell r="AD189">
            <v>1</v>
          </cell>
          <cell r="AE189">
            <v>5.8823529411764701</v>
          </cell>
          <cell r="AF189">
            <v>0</v>
          </cell>
          <cell r="AG189">
            <v>0</v>
          </cell>
          <cell r="AH189">
            <v>5</v>
          </cell>
          <cell r="AI189">
            <v>28.735632183908045</v>
          </cell>
          <cell r="AJ189">
            <v>2</v>
          </cell>
          <cell r="AK189">
            <v>11.494252873563218</v>
          </cell>
          <cell r="AL189">
            <v>3</v>
          </cell>
          <cell r="AM189">
            <v>17.241379310344826</v>
          </cell>
          <cell r="AN189">
            <v>99</v>
          </cell>
          <cell r="AO189">
            <v>4.6698113207547172</v>
          </cell>
          <cell r="AP189">
            <v>44</v>
          </cell>
          <cell r="AQ189">
            <v>2.0754716981132075</v>
          </cell>
        </row>
        <row r="190">
          <cell r="A190" t="str">
            <v>津別町</v>
          </cell>
          <cell r="B190">
            <v>25</v>
          </cell>
          <cell r="C190" t="str">
            <v>-</v>
          </cell>
          <cell r="D190">
            <v>99</v>
          </cell>
          <cell r="E190">
            <v>1</v>
          </cell>
          <cell r="F190">
            <v>1</v>
          </cell>
          <cell r="G190" t="str">
            <v>-</v>
          </cell>
          <cell r="H190" t="str">
            <v>-</v>
          </cell>
          <cell r="I190">
            <v>1</v>
          </cell>
          <cell r="J190" t="str">
            <v>-</v>
          </cell>
          <cell r="K190">
            <v>1</v>
          </cell>
          <cell r="L190">
            <v>24</v>
          </cell>
          <cell r="M190">
            <v>10</v>
          </cell>
          <cell r="N190">
            <v>5500</v>
          </cell>
          <cell r="O190">
            <v>5500</v>
          </cell>
          <cell r="P190">
            <v>25</v>
          </cell>
          <cell r="Q190">
            <v>4.545454545454545</v>
          </cell>
          <cell r="R190">
            <v>99</v>
          </cell>
          <cell r="S190">
            <v>18</v>
          </cell>
          <cell r="T190">
            <v>-74</v>
          </cell>
          <cell r="U190">
            <v>-13.454545454545455</v>
          </cell>
          <cell r="V190">
            <v>0</v>
          </cell>
          <cell r="W190">
            <v>0</v>
          </cell>
          <cell r="X190">
            <v>1</v>
          </cell>
          <cell r="Y190">
            <v>40</v>
          </cell>
          <cell r="Z190">
            <v>1</v>
          </cell>
          <cell r="AA190">
            <v>40</v>
          </cell>
          <cell r="AB190">
            <v>1</v>
          </cell>
          <cell r="AC190">
            <v>40</v>
          </cell>
          <cell r="AD190">
            <v>0</v>
          </cell>
          <cell r="AE190">
            <v>0</v>
          </cell>
          <cell r="AF190">
            <v>1</v>
          </cell>
          <cell r="AG190">
            <v>40</v>
          </cell>
          <cell r="AH190">
            <v>0</v>
          </cell>
          <cell r="AI190">
            <v>0</v>
          </cell>
          <cell r="AJ190">
            <v>0</v>
          </cell>
          <cell r="AK190">
            <v>0</v>
          </cell>
          <cell r="AL190">
            <v>0</v>
          </cell>
          <cell r="AM190">
            <v>0</v>
          </cell>
          <cell r="AN190">
            <v>24</v>
          </cell>
          <cell r="AO190">
            <v>4.3636363636363642</v>
          </cell>
          <cell r="AP190">
            <v>10</v>
          </cell>
          <cell r="AQ190">
            <v>1.8181818181818181</v>
          </cell>
        </row>
        <row r="191">
          <cell r="A191" t="str">
            <v>斜里町</v>
          </cell>
          <cell r="B191">
            <v>97</v>
          </cell>
          <cell r="C191">
            <v>9</v>
          </cell>
          <cell r="D191">
            <v>136</v>
          </cell>
          <cell r="E191" t="str">
            <v>-</v>
          </cell>
          <cell r="F191" t="str">
            <v>-</v>
          </cell>
          <cell r="G191">
            <v>1</v>
          </cell>
          <cell r="H191" t="str">
            <v>-</v>
          </cell>
          <cell r="I191" t="str">
            <v>-</v>
          </cell>
          <cell r="J191" t="str">
            <v>-</v>
          </cell>
          <cell r="K191" t="str">
            <v>-</v>
          </cell>
          <cell r="L191">
            <v>60</v>
          </cell>
          <cell r="M191">
            <v>26</v>
          </cell>
          <cell r="N191">
            <v>12900</v>
          </cell>
          <cell r="O191">
            <v>12900</v>
          </cell>
          <cell r="P191">
            <v>97</v>
          </cell>
          <cell r="Q191">
            <v>7.5193798449612403</v>
          </cell>
          <cell r="R191">
            <v>136</v>
          </cell>
          <cell r="S191">
            <v>10.542635658914728</v>
          </cell>
          <cell r="T191">
            <v>-39</v>
          </cell>
          <cell r="U191">
            <v>-3.0232558139534884</v>
          </cell>
          <cell r="V191">
            <v>9</v>
          </cell>
          <cell r="W191">
            <v>92.783505154639172</v>
          </cell>
          <cell r="X191">
            <v>0</v>
          </cell>
          <cell r="Y191">
            <v>0</v>
          </cell>
          <cell r="Z191">
            <v>0</v>
          </cell>
          <cell r="AA191">
            <v>0</v>
          </cell>
          <cell r="AB191">
            <v>0</v>
          </cell>
          <cell r="AC191">
            <v>0</v>
          </cell>
          <cell r="AD191">
            <v>0</v>
          </cell>
          <cell r="AE191">
            <v>0</v>
          </cell>
          <cell r="AF191">
            <v>0</v>
          </cell>
          <cell r="AG191">
            <v>0</v>
          </cell>
          <cell r="AH191">
            <v>1</v>
          </cell>
          <cell r="AI191">
            <v>10.204081632653061</v>
          </cell>
          <cell r="AJ191">
            <v>1</v>
          </cell>
          <cell r="AK191">
            <v>10.204081632653061</v>
          </cell>
          <cell r="AL191">
            <v>0</v>
          </cell>
          <cell r="AM191">
            <v>0</v>
          </cell>
          <cell r="AN191">
            <v>60</v>
          </cell>
          <cell r="AO191">
            <v>4.6511627906976747</v>
          </cell>
          <cell r="AP191">
            <v>26</v>
          </cell>
          <cell r="AQ191">
            <v>2.0155038759689923</v>
          </cell>
        </row>
        <row r="192">
          <cell r="A192" t="str">
            <v>清里町</v>
          </cell>
          <cell r="B192">
            <v>40</v>
          </cell>
          <cell r="C192">
            <v>2</v>
          </cell>
          <cell r="D192">
            <v>53</v>
          </cell>
          <cell r="E192" t="str">
            <v>-</v>
          </cell>
          <cell r="F192" t="str">
            <v>-</v>
          </cell>
          <cell r="G192" t="str">
            <v>-</v>
          </cell>
          <cell r="H192" t="str">
            <v>-</v>
          </cell>
          <cell r="I192" t="str">
            <v>-</v>
          </cell>
          <cell r="J192" t="str">
            <v>-</v>
          </cell>
          <cell r="K192" t="str">
            <v>-</v>
          </cell>
          <cell r="L192">
            <v>19</v>
          </cell>
          <cell r="M192">
            <v>5</v>
          </cell>
          <cell r="N192">
            <v>4500</v>
          </cell>
          <cell r="O192">
            <v>4500</v>
          </cell>
          <cell r="P192">
            <v>40</v>
          </cell>
          <cell r="Q192">
            <v>8.8888888888888893</v>
          </cell>
          <cell r="R192">
            <v>53</v>
          </cell>
          <cell r="S192">
            <v>11.777777777777777</v>
          </cell>
          <cell r="T192">
            <v>-13</v>
          </cell>
          <cell r="U192">
            <v>-2.8888888888888888</v>
          </cell>
          <cell r="V192">
            <v>2</v>
          </cell>
          <cell r="W192">
            <v>50</v>
          </cell>
          <cell r="X192">
            <v>0</v>
          </cell>
          <cell r="Y192">
            <v>0</v>
          </cell>
          <cell r="Z192">
            <v>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19</v>
          </cell>
          <cell r="AO192">
            <v>4.2222222222222214</v>
          </cell>
          <cell r="AP192">
            <v>5</v>
          </cell>
          <cell r="AQ192">
            <v>1.1111111111111112</v>
          </cell>
        </row>
        <row r="193">
          <cell r="A193" t="str">
            <v>小清水町</v>
          </cell>
          <cell r="B193">
            <v>38</v>
          </cell>
          <cell r="C193">
            <v>3</v>
          </cell>
          <cell r="D193">
            <v>82</v>
          </cell>
          <cell r="E193" t="str">
            <v>-</v>
          </cell>
          <cell r="F193" t="str">
            <v>-</v>
          </cell>
          <cell r="G193" t="str">
            <v>-</v>
          </cell>
          <cell r="H193">
            <v>1</v>
          </cell>
          <cell r="I193" t="str">
            <v>-</v>
          </cell>
          <cell r="J193" t="str">
            <v>-</v>
          </cell>
          <cell r="K193" t="str">
            <v>-</v>
          </cell>
          <cell r="L193">
            <v>25</v>
          </cell>
          <cell r="M193">
            <v>8</v>
          </cell>
          <cell r="N193">
            <v>5300</v>
          </cell>
          <cell r="O193">
            <v>5300</v>
          </cell>
          <cell r="P193">
            <v>38</v>
          </cell>
          <cell r="Q193">
            <v>7.1698113207547172</v>
          </cell>
          <cell r="R193">
            <v>82</v>
          </cell>
          <cell r="S193">
            <v>15.471698113207546</v>
          </cell>
          <cell r="T193">
            <v>-44</v>
          </cell>
          <cell r="U193">
            <v>-8.3018867924528301</v>
          </cell>
          <cell r="V193">
            <v>3</v>
          </cell>
          <cell r="W193">
            <v>78.94736842105263</v>
          </cell>
          <cell r="X193">
            <v>0</v>
          </cell>
          <cell r="Y193">
            <v>0</v>
          </cell>
          <cell r="Z193">
            <v>0</v>
          </cell>
          <cell r="AA193">
            <v>0</v>
          </cell>
          <cell r="AB193">
            <v>0</v>
          </cell>
          <cell r="AC193">
            <v>0</v>
          </cell>
          <cell r="AD193">
            <v>0</v>
          </cell>
          <cell r="AE193">
            <v>0</v>
          </cell>
          <cell r="AF193">
            <v>0</v>
          </cell>
          <cell r="AG193">
            <v>0</v>
          </cell>
          <cell r="AH193">
            <v>1</v>
          </cell>
          <cell r="AI193">
            <v>25.641025641025639</v>
          </cell>
          <cell r="AJ193">
            <v>0</v>
          </cell>
          <cell r="AK193">
            <v>0</v>
          </cell>
          <cell r="AL193">
            <v>1</v>
          </cell>
          <cell r="AM193">
            <v>25.641025641025639</v>
          </cell>
          <cell r="AN193">
            <v>25</v>
          </cell>
          <cell r="AO193">
            <v>4.7169811320754711</v>
          </cell>
          <cell r="AP193">
            <v>8</v>
          </cell>
          <cell r="AQ193">
            <v>1.5094339622641508</v>
          </cell>
        </row>
        <row r="194">
          <cell r="A194" t="str">
            <v>訓子府町</v>
          </cell>
          <cell r="B194">
            <v>38</v>
          </cell>
          <cell r="C194">
            <v>6</v>
          </cell>
          <cell r="D194">
            <v>81</v>
          </cell>
          <cell r="E194" t="str">
            <v>-</v>
          </cell>
          <cell r="F194" t="str">
            <v>-</v>
          </cell>
          <cell r="G194" t="str">
            <v>-</v>
          </cell>
          <cell r="H194">
            <v>1</v>
          </cell>
          <cell r="I194" t="str">
            <v>-</v>
          </cell>
          <cell r="J194" t="str">
            <v>-</v>
          </cell>
          <cell r="K194" t="str">
            <v>-</v>
          </cell>
          <cell r="L194">
            <v>25</v>
          </cell>
          <cell r="M194">
            <v>7</v>
          </cell>
          <cell r="N194">
            <v>5300</v>
          </cell>
          <cell r="O194">
            <v>5300</v>
          </cell>
          <cell r="P194">
            <v>38</v>
          </cell>
          <cell r="Q194">
            <v>7.1698113207547172</v>
          </cell>
          <cell r="R194">
            <v>81</v>
          </cell>
          <cell r="S194">
            <v>15.283018867924529</v>
          </cell>
          <cell r="T194">
            <v>-43</v>
          </cell>
          <cell r="U194">
            <v>-8.1132075471698126</v>
          </cell>
          <cell r="V194">
            <v>6</v>
          </cell>
          <cell r="W194">
            <v>157.89473684210526</v>
          </cell>
          <cell r="X194">
            <v>0</v>
          </cell>
          <cell r="Y194">
            <v>0</v>
          </cell>
          <cell r="Z194">
            <v>0</v>
          </cell>
          <cell r="AA194">
            <v>0</v>
          </cell>
          <cell r="AB194">
            <v>0</v>
          </cell>
          <cell r="AC194">
            <v>0</v>
          </cell>
          <cell r="AD194">
            <v>0</v>
          </cell>
          <cell r="AE194">
            <v>0</v>
          </cell>
          <cell r="AF194">
            <v>0</v>
          </cell>
          <cell r="AG194">
            <v>0</v>
          </cell>
          <cell r="AH194">
            <v>1</v>
          </cell>
          <cell r="AI194">
            <v>25.641025641025639</v>
          </cell>
          <cell r="AJ194">
            <v>0</v>
          </cell>
          <cell r="AK194">
            <v>0</v>
          </cell>
          <cell r="AL194">
            <v>1</v>
          </cell>
          <cell r="AM194">
            <v>25.641025641025639</v>
          </cell>
          <cell r="AN194">
            <v>25</v>
          </cell>
          <cell r="AO194">
            <v>4.7169811320754711</v>
          </cell>
          <cell r="AP194">
            <v>7</v>
          </cell>
          <cell r="AQ194">
            <v>1.3207547169811322</v>
          </cell>
        </row>
        <row r="195">
          <cell r="A195" t="str">
            <v>置戸町</v>
          </cell>
          <cell r="B195">
            <v>12</v>
          </cell>
          <cell r="C195" t="str">
            <v>-</v>
          </cell>
          <cell r="D195">
            <v>49</v>
          </cell>
          <cell r="E195" t="str">
            <v>-</v>
          </cell>
          <cell r="F195" t="str">
            <v>-</v>
          </cell>
          <cell r="G195" t="str">
            <v>-</v>
          </cell>
          <cell r="H195">
            <v>2</v>
          </cell>
          <cell r="I195" t="str">
            <v>-</v>
          </cell>
          <cell r="J195" t="str">
            <v>-</v>
          </cell>
          <cell r="K195" t="str">
            <v>-</v>
          </cell>
          <cell r="L195">
            <v>8</v>
          </cell>
          <cell r="M195">
            <v>2</v>
          </cell>
          <cell r="N195">
            <v>3400</v>
          </cell>
          <cell r="O195">
            <v>3400</v>
          </cell>
          <cell r="P195">
            <v>12</v>
          </cell>
          <cell r="Q195">
            <v>3.5294117647058827</v>
          </cell>
          <cell r="R195">
            <v>49</v>
          </cell>
          <cell r="S195">
            <v>14.411764705882353</v>
          </cell>
          <cell r="T195">
            <v>-37</v>
          </cell>
          <cell r="U195">
            <v>-10.882352941176469</v>
          </cell>
          <cell r="V195">
            <v>0</v>
          </cell>
          <cell r="W195">
            <v>0</v>
          </cell>
          <cell r="X195">
            <v>0</v>
          </cell>
          <cell r="Y195">
            <v>0</v>
          </cell>
          <cell r="Z195">
            <v>0</v>
          </cell>
          <cell r="AA195">
            <v>0</v>
          </cell>
          <cell r="AB195">
            <v>0</v>
          </cell>
          <cell r="AC195">
            <v>0</v>
          </cell>
          <cell r="AD195">
            <v>0</v>
          </cell>
          <cell r="AE195">
            <v>0</v>
          </cell>
          <cell r="AF195">
            <v>0</v>
          </cell>
          <cell r="AG195">
            <v>0</v>
          </cell>
          <cell r="AH195">
            <v>2</v>
          </cell>
          <cell r="AI195">
            <v>142.85714285714286</v>
          </cell>
          <cell r="AJ195">
            <v>0</v>
          </cell>
          <cell r="AK195">
            <v>0</v>
          </cell>
          <cell r="AL195">
            <v>2</v>
          </cell>
          <cell r="AM195">
            <v>142.85714285714286</v>
          </cell>
          <cell r="AN195">
            <v>8</v>
          </cell>
          <cell r="AO195">
            <v>2.3529411764705879</v>
          </cell>
          <cell r="AP195">
            <v>2</v>
          </cell>
          <cell r="AQ195">
            <v>0.58823529411764697</v>
          </cell>
        </row>
        <row r="196">
          <cell r="A196" t="str">
            <v>佐呂間町</v>
          </cell>
          <cell r="B196">
            <v>31</v>
          </cell>
          <cell r="C196">
            <v>4</v>
          </cell>
          <cell r="D196">
            <v>67</v>
          </cell>
          <cell r="E196" t="str">
            <v>-</v>
          </cell>
          <cell r="F196" t="str">
            <v>-</v>
          </cell>
          <cell r="G196" t="str">
            <v>-</v>
          </cell>
          <cell r="H196" t="str">
            <v>-</v>
          </cell>
          <cell r="I196" t="str">
            <v>-</v>
          </cell>
          <cell r="J196" t="str">
            <v>-</v>
          </cell>
          <cell r="K196" t="str">
            <v>-</v>
          </cell>
          <cell r="L196">
            <v>17</v>
          </cell>
          <cell r="M196">
            <v>6</v>
          </cell>
          <cell r="N196">
            <v>5700</v>
          </cell>
          <cell r="O196">
            <v>5700</v>
          </cell>
          <cell r="P196">
            <v>31</v>
          </cell>
          <cell r="Q196">
            <v>5.4385964912280702</v>
          </cell>
          <cell r="R196">
            <v>67</v>
          </cell>
          <cell r="S196">
            <v>11.754385964912281</v>
          </cell>
          <cell r="T196">
            <v>-36</v>
          </cell>
          <cell r="U196">
            <v>-6.3157894736842106</v>
          </cell>
          <cell r="V196">
            <v>4</v>
          </cell>
          <cell r="W196">
            <v>129.03225806451613</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17</v>
          </cell>
          <cell r="AO196">
            <v>2.9824561403508771</v>
          </cell>
          <cell r="AP196">
            <v>6</v>
          </cell>
          <cell r="AQ196">
            <v>1.0526315789473684</v>
          </cell>
        </row>
        <row r="197">
          <cell r="A197" t="str">
            <v>遠軽町</v>
          </cell>
          <cell r="B197">
            <v>169</v>
          </cell>
          <cell r="C197">
            <v>22</v>
          </cell>
          <cell r="D197">
            <v>271</v>
          </cell>
          <cell r="E197" t="str">
            <v>-</v>
          </cell>
          <cell r="F197" t="str">
            <v>-</v>
          </cell>
          <cell r="G197" t="str">
            <v>-</v>
          </cell>
          <cell r="H197">
            <v>2</v>
          </cell>
          <cell r="I197" t="str">
            <v>-</v>
          </cell>
          <cell r="J197" t="str">
            <v>-</v>
          </cell>
          <cell r="K197" t="str">
            <v>-</v>
          </cell>
          <cell r="L197">
            <v>97</v>
          </cell>
          <cell r="M197">
            <v>33</v>
          </cell>
          <cell r="N197">
            <v>22000</v>
          </cell>
          <cell r="O197">
            <v>22000</v>
          </cell>
          <cell r="P197">
            <v>169</v>
          </cell>
          <cell r="Q197">
            <v>7.6818181818181817</v>
          </cell>
          <cell r="R197">
            <v>271</v>
          </cell>
          <cell r="S197">
            <v>12.318181818181818</v>
          </cell>
          <cell r="T197">
            <v>-102</v>
          </cell>
          <cell r="U197">
            <v>-4.6363636363636367</v>
          </cell>
          <cell r="V197">
            <v>22</v>
          </cell>
          <cell r="W197">
            <v>130.17751479289942</v>
          </cell>
          <cell r="X197">
            <v>0</v>
          </cell>
          <cell r="Y197">
            <v>0</v>
          </cell>
          <cell r="Z197">
            <v>0</v>
          </cell>
          <cell r="AA197">
            <v>0</v>
          </cell>
          <cell r="AB197">
            <v>0</v>
          </cell>
          <cell r="AC197">
            <v>0</v>
          </cell>
          <cell r="AD197">
            <v>0</v>
          </cell>
          <cell r="AE197">
            <v>0</v>
          </cell>
          <cell r="AF197">
            <v>0</v>
          </cell>
          <cell r="AG197">
            <v>0</v>
          </cell>
          <cell r="AH197">
            <v>2</v>
          </cell>
          <cell r="AI197">
            <v>11.695906432748536</v>
          </cell>
          <cell r="AJ197">
            <v>0</v>
          </cell>
          <cell r="AK197">
            <v>0</v>
          </cell>
          <cell r="AL197">
            <v>2</v>
          </cell>
          <cell r="AM197">
            <v>11.695906432748536</v>
          </cell>
          <cell r="AN197">
            <v>97</v>
          </cell>
          <cell r="AO197">
            <v>4.4090909090909092</v>
          </cell>
          <cell r="AP197">
            <v>33</v>
          </cell>
          <cell r="AQ197">
            <v>1.5</v>
          </cell>
        </row>
        <row r="198">
          <cell r="A198" t="str">
            <v>湧別町</v>
          </cell>
          <cell r="B198">
            <v>52</v>
          </cell>
          <cell r="C198">
            <v>5</v>
          </cell>
          <cell r="D198">
            <v>143</v>
          </cell>
          <cell r="E198" t="str">
            <v>-</v>
          </cell>
          <cell r="F198" t="str">
            <v>-</v>
          </cell>
          <cell r="G198">
            <v>1</v>
          </cell>
          <cell r="H198" t="str">
            <v>-</v>
          </cell>
          <cell r="I198" t="str">
            <v>-</v>
          </cell>
          <cell r="J198" t="str">
            <v>-</v>
          </cell>
          <cell r="K198" t="str">
            <v>-</v>
          </cell>
          <cell r="L198">
            <v>38</v>
          </cell>
          <cell r="M198">
            <v>14</v>
          </cell>
          <cell r="N198">
            <v>9700</v>
          </cell>
          <cell r="O198">
            <v>9700</v>
          </cell>
          <cell r="P198">
            <v>52</v>
          </cell>
          <cell r="Q198">
            <v>5.3608247422680417</v>
          </cell>
          <cell r="R198">
            <v>143</v>
          </cell>
          <cell r="S198">
            <v>14.742268041237114</v>
          </cell>
          <cell r="T198">
            <v>-91</v>
          </cell>
          <cell r="U198">
            <v>-9.3814432989690708</v>
          </cell>
          <cell r="V198">
            <v>5</v>
          </cell>
          <cell r="W198">
            <v>96.15384615384616</v>
          </cell>
          <cell r="X198">
            <v>0</v>
          </cell>
          <cell r="Y198">
            <v>0</v>
          </cell>
          <cell r="Z198">
            <v>0</v>
          </cell>
          <cell r="AA198">
            <v>0</v>
          </cell>
          <cell r="AB198">
            <v>0</v>
          </cell>
          <cell r="AC198">
            <v>0</v>
          </cell>
          <cell r="AD198">
            <v>0</v>
          </cell>
          <cell r="AE198">
            <v>0</v>
          </cell>
          <cell r="AF198">
            <v>0</v>
          </cell>
          <cell r="AG198">
            <v>0</v>
          </cell>
          <cell r="AH198">
            <v>1</v>
          </cell>
          <cell r="AI198">
            <v>18.867924528301884</v>
          </cell>
          <cell r="AJ198">
            <v>1</v>
          </cell>
          <cell r="AK198">
            <v>18.867924528301884</v>
          </cell>
          <cell r="AL198">
            <v>0</v>
          </cell>
          <cell r="AM198">
            <v>0</v>
          </cell>
          <cell r="AN198">
            <v>38</v>
          </cell>
          <cell r="AO198">
            <v>3.9175257731958761</v>
          </cell>
          <cell r="AP198">
            <v>14</v>
          </cell>
          <cell r="AQ198">
            <v>1.4432989690721649</v>
          </cell>
        </row>
        <row r="199">
          <cell r="A199" t="str">
            <v>滝上町</v>
          </cell>
          <cell r="B199">
            <v>17</v>
          </cell>
          <cell r="C199">
            <v>4</v>
          </cell>
          <cell r="D199">
            <v>46</v>
          </cell>
          <cell r="E199" t="str">
            <v>-</v>
          </cell>
          <cell r="F199" t="str">
            <v>-</v>
          </cell>
          <cell r="G199">
            <v>1</v>
          </cell>
          <cell r="H199" t="str">
            <v>-</v>
          </cell>
          <cell r="I199" t="str">
            <v>-</v>
          </cell>
          <cell r="J199" t="str">
            <v>-</v>
          </cell>
          <cell r="K199" t="str">
            <v>-</v>
          </cell>
          <cell r="L199">
            <v>8</v>
          </cell>
          <cell r="M199">
            <v>4</v>
          </cell>
          <cell r="N199">
            <v>3000</v>
          </cell>
          <cell r="O199">
            <v>3000</v>
          </cell>
          <cell r="P199">
            <v>17</v>
          </cell>
          <cell r="Q199">
            <v>5.666666666666667</v>
          </cell>
          <cell r="R199">
            <v>46</v>
          </cell>
          <cell r="S199">
            <v>15.333333333333332</v>
          </cell>
          <cell r="T199">
            <v>-29</v>
          </cell>
          <cell r="U199">
            <v>-9.6666666666666679</v>
          </cell>
          <cell r="V199">
            <v>4</v>
          </cell>
          <cell r="W199">
            <v>235.29411764705881</v>
          </cell>
          <cell r="X199">
            <v>0</v>
          </cell>
          <cell r="Y199">
            <v>0</v>
          </cell>
          <cell r="Z199">
            <v>0</v>
          </cell>
          <cell r="AA199">
            <v>0</v>
          </cell>
          <cell r="AB199">
            <v>0</v>
          </cell>
          <cell r="AC199">
            <v>0</v>
          </cell>
          <cell r="AD199">
            <v>0</v>
          </cell>
          <cell r="AE199">
            <v>0</v>
          </cell>
          <cell r="AF199">
            <v>0</v>
          </cell>
          <cell r="AG199">
            <v>0</v>
          </cell>
          <cell r="AH199">
            <v>1</v>
          </cell>
          <cell r="AI199">
            <v>55.55555555555555</v>
          </cell>
          <cell r="AJ199">
            <v>1</v>
          </cell>
          <cell r="AK199">
            <v>55.55555555555555</v>
          </cell>
          <cell r="AL199">
            <v>0</v>
          </cell>
          <cell r="AM199">
            <v>0</v>
          </cell>
          <cell r="AN199">
            <v>8</v>
          </cell>
          <cell r="AO199">
            <v>2.6666666666666665</v>
          </cell>
          <cell r="AP199">
            <v>4</v>
          </cell>
          <cell r="AQ199">
            <v>1.3333333333333333</v>
          </cell>
        </row>
        <row r="200">
          <cell r="A200" t="str">
            <v>興部町</v>
          </cell>
          <cell r="B200">
            <v>34</v>
          </cell>
          <cell r="C200">
            <v>3</v>
          </cell>
          <cell r="D200">
            <v>44</v>
          </cell>
          <cell r="E200" t="str">
            <v>-</v>
          </cell>
          <cell r="F200" t="str">
            <v>-</v>
          </cell>
          <cell r="G200" t="str">
            <v>-</v>
          </cell>
          <cell r="H200" t="str">
            <v>-</v>
          </cell>
          <cell r="I200" t="str">
            <v>-</v>
          </cell>
          <cell r="J200" t="str">
            <v>-</v>
          </cell>
          <cell r="K200" t="str">
            <v>-</v>
          </cell>
          <cell r="L200">
            <v>16</v>
          </cell>
          <cell r="M200">
            <v>3</v>
          </cell>
          <cell r="N200">
            <v>4200</v>
          </cell>
          <cell r="O200">
            <v>4200</v>
          </cell>
          <cell r="P200">
            <v>34</v>
          </cell>
          <cell r="Q200">
            <v>8.0952380952380949</v>
          </cell>
          <cell r="R200">
            <v>44</v>
          </cell>
          <cell r="S200">
            <v>10.476190476190476</v>
          </cell>
          <cell r="T200">
            <v>-10</v>
          </cell>
          <cell r="U200">
            <v>-2.3809523809523814</v>
          </cell>
          <cell r="V200">
            <v>3</v>
          </cell>
          <cell r="W200">
            <v>88.235294117647058</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16</v>
          </cell>
          <cell r="AO200">
            <v>3.8095238095238093</v>
          </cell>
          <cell r="AP200">
            <v>3</v>
          </cell>
          <cell r="AQ200">
            <v>0.7142857142857143</v>
          </cell>
        </row>
        <row r="201">
          <cell r="A201" t="str">
            <v>西興部村</v>
          </cell>
          <cell r="B201">
            <v>8</v>
          </cell>
          <cell r="C201" t="str">
            <v>-</v>
          </cell>
          <cell r="D201">
            <v>20</v>
          </cell>
          <cell r="E201" t="str">
            <v>-</v>
          </cell>
          <cell r="F201" t="str">
            <v>-</v>
          </cell>
          <cell r="G201" t="str">
            <v>-</v>
          </cell>
          <cell r="H201" t="str">
            <v>-</v>
          </cell>
          <cell r="I201" t="str">
            <v>-</v>
          </cell>
          <cell r="J201" t="str">
            <v>-</v>
          </cell>
          <cell r="K201" t="str">
            <v>-</v>
          </cell>
          <cell r="L201">
            <v>3</v>
          </cell>
          <cell r="M201" t="str">
            <v>-</v>
          </cell>
          <cell r="N201">
            <v>1100</v>
          </cell>
          <cell r="O201">
            <v>1100</v>
          </cell>
          <cell r="P201">
            <v>8</v>
          </cell>
          <cell r="Q201">
            <v>7.2727272727272725</v>
          </cell>
          <cell r="R201">
            <v>20</v>
          </cell>
          <cell r="S201">
            <v>18.18181818181818</v>
          </cell>
          <cell r="T201">
            <v>-12</v>
          </cell>
          <cell r="U201">
            <v>-10.90909090909091</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3</v>
          </cell>
          <cell r="AO201">
            <v>2.7272727272727275</v>
          </cell>
          <cell r="AP201">
            <v>0</v>
          </cell>
          <cell r="AQ201">
            <v>0</v>
          </cell>
        </row>
        <row r="202">
          <cell r="A202" t="str">
            <v>雄武町</v>
          </cell>
          <cell r="B202">
            <v>34</v>
          </cell>
          <cell r="C202">
            <v>2</v>
          </cell>
          <cell r="D202">
            <v>64</v>
          </cell>
          <cell r="E202" t="str">
            <v>-</v>
          </cell>
          <cell r="F202" t="str">
            <v>-</v>
          </cell>
          <cell r="G202" t="str">
            <v>-</v>
          </cell>
          <cell r="H202">
            <v>3</v>
          </cell>
          <cell r="I202" t="str">
            <v>-</v>
          </cell>
          <cell r="J202" t="str">
            <v>-</v>
          </cell>
          <cell r="K202" t="str">
            <v>-</v>
          </cell>
          <cell r="L202">
            <v>35</v>
          </cell>
          <cell r="M202">
            <v>10</v>
          </cell>
          <cell r="N202">
            <v>4600</v>
          </cell>
          <cell r="O202">
            <v>4600</v>
          </cell>
          <cell r="P202">
            <v>34</v>
          </cell>
          <cell r="Q202">
            <v>7.3913043478260869</v>
          </cell>
          <cell r="R202">
            <v>64</v>
          </cell>
          <cell r="S202">
            <v>13.913043478260871</v>
          </cell>
          <cell r="T202">
            <v>-30</v>
          </cell>
          <cell r="U202">
            <v>-6.5217391304347823</v>
          </cell>
          <cell r="V202">
            <v>2</v>
          </cell>
          <cell r="W202">
            <v>58.823529411764703</v>
          </cell>
          <cell r="X202">
            <v>0</v>
          </cell>
          <cell r="Y202">
            <v>0</v>
          </cell>
          <cell r="Z202">
            <v>0</v>
          </cell>
          <cell r="AA202">
            <v>0</v>
          </cell>
          <cell r="AB202">
            <v>0</v>
          </cell>
          <cell r="AC202">
            <v>0</v>
          </cell>
          <cell r="AD202">
            <v>0</v>
          </cell>
          <cell r="AE202">
            <v>0</v>
          </cell>
          <cell r="AF202">
            <v>0</v>
          </cell>
          <cell r="AG202">
            <v>0</v>
          </cell>
          <cell r="AH202">
            <v>3</v>
          </cell>
          <cell r="AI202">
            <v>81.081081081081081</v>
          </cell>
          <cell r="AJ202">
            <v>0</v>
          </cell>
          <cell r="AK202">
            <v>0</v>
          </cell>
          <cell r="AL202">
            <v>3</v>
          </cell>
          <cell r="AM202">
            <v>81.081081081081081</v>
          </cell>
          <cell r="AN202">
            <v>35</v>
          </cell>
          <cell r="AO202">
            <v>7.6086956521739131</v>
          </cell>
          <cell r="AP202">
            <v>10</v>
          </cell>
          <cell r="AQ202">
            <v>2.1739130434782608</v>
          </cell>
        </row>
        <row r="203">
          <cell r="A203" t="str">
            <v>大空町</v>
          </cell>
          <cell r="B203">
            <v>57</v>
          </cell>
          <cell r="C203" t="str">
            <v>-</v>
          </cell>
          <cell r="D203">
            <v>97</v>
          </cell>
          <cell r="E203" t="str">
            <v>-</v>
          </cell>
          <cell r="F203" t="str">
            <v>-</v>
          </cell>
          <cell r="G203" t="str">
            <v>-</v>
          </cell>
          <cell r="H203" t="str">
            <v>-</v>
          </cell>
          <cell r="I203" t="str">
            <v>-</v>
          </cell>
          <cell r="J203" t="str">
            <v>-</v>
          </cell>
          <cell r="K203" t="str">
            <v>-</v>
          </cell>
          <cell r="L203">
            <v>29</v>
          </cell>
          <cell r="M203">
            <v>13</v>
          </cell>
          <cell r="N203">
            <v>7800</v>
          </cell>
          <cell r="O203">
            <v>7800</v>
          </cell>
          <cell r="P203">
            <v>57</v>
          </cell>
          <cell r="Q203">
            <v>7.3076923076923075</v>
          </cell>
          <cell r="R203">
            <v>97</v>
          </cell>
          <cell r="S203">
            <v>12.435897435897436</v>
          </cell>
          <cell r="T203">
            <v>-40</v>
          </cell>
          <cell r="U203">
            <v>-5.1282051282051286</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29</v>
          </cell>
          <cell r="AO203">
            <v>3.7179487179487176</v>
          </cell>
          <cell r="AP203">
            <v>13</v>
          </cell>
          <cell r="AQ203">
            <v>1.6666666666666667</v>
          </cell>
        </row>
        <row r="204">
          <cell r="A204" t="str">
            <v>豊浦町</v>
          </cell>
          <cell r="B204">
            <v>35</v>
          </cell>
          <cell r="C204">
            <v>8</v>
          </cell>
          <cell r="D204">
            <v>92</v>
          </cell>
          <cell r="E204" t="str">
            <v>-</v>
          </cell>
          <cell r="F204" t="str">
            <v>-</v>
          </cell>
          <cell r="G204" t="str">
            <v>-</v>
          </cell>
          <cell r="H204" t="str">
            <v>-</v>
          </cell>
          <cell r="I204" t="str">
            <v>-</v>
          </cell>
          <cell r="J204" t="str">
            <v>-</v>
          </cell>
          <cell r="K204" t="str">
            <v>-</v>
          </cell>
          <cell r="L204">
            <v>13</v>
          </cell>
          <cell r="M204">
            <v>11</v>
          </cell>
          <cell r="N204">
            <v>4500</v>
          </cell>
          <cell r="O204">
            <v>4500</v>
          </cell>
          <cell r="P204">
            <v>35</v>
          </cell>
          <cell r="Q204">
            <v>7.7777777777777777</v>
          </cell>
          <cell r="R204">
            <v>92</v>
          </cell>
          <cell r="S204">
            <v>20.444444444444446</v>
          </cell>
          <cell r="T204">
            <v>-57</v>
          </cell>
          <cell r="U204">
            <v>-12.666666666666666</v>
          </cell>
          <cell r="V204">
            <v>8</v>
          </cell>
          <cell r="W204">
            <v>228.57142857142856</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13</v>
          </cell>
          <cell r="AO204">
            <v>2.8888888888888888</v>
          </cell>
          <cell r="AP204">
            <v>11</v>
          </cell>
          <cell r="AQ204">
            <v>2.4444444444444442</v>
          </cell>
        </row>
        <row r="205">
          <cell r="A205" t="str">
            <v>壮瞥町</v>
          </cell>
          <cell r="B205">
            <v>12</v>
          </cell>
          <cell r="C205">
            <v>1</v>
          </cell>
          <cell r="D205">
            <v>52</v>
          </cell>
          <cell r="E205" t="str">
            <v>-</v>
          </cell>
          <cell r="F205" t="str">
            <v>-</v>
          </cell>
          <cell r="G205" t="str">
            <v>-</v>
          </cell>
          <cell r="H205" t="str">
            <v>-</v>
          </cell>
          <cell r="I205" t="str">
            <v>-</v>
          </cell>
          <cell r="J205" t="str">
            <v>-</v>
          </cell>
          <cell r="K205" t="str">
            <v>-</v>
          </cell>
          <cell r="L205">
            <v>5</v>
          </cell>
          <cell r="M205">
            <v>2</v>
          </cell>
          <cell r="N205">
            <v>3100</v>
          </cell>
          <cell r="O205">
            <v>3100</v>
          </cell>
          <cell r="P205">
            <v>12</v>
          </cell>
          <cell r="Q205">
            <v>3.870967741935484</v>
          </cell>
          <cell r="R205">
            <v>52</v>
          </cell>
          <cell r="S205">
            <v>16.774193548387096</v>
          </cell>
          <cell r="T205">
            <v>-40</v>
          </cell>
          <cell r="U205">
            <v>-12.903225806451612</v>
          </cell>
          <cell r="V205">
            <v>1</v>
          </cell>
          <cell r="W205">
            <v>83.333333333333329</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5</v>
          </cell>
          <cell r="AO205">
            <v>1.6129032258064515</v>
          </cell>
          <cell r="AP205">
            <v>2</v>
          </cell>
          <cell r="AQ205">
            <v>0.64516129032258063</v>
          </cell>
        </row>
        <row r="206">
          <cell r="A206" t="str">
            <v>白老町</v>
          </cell>
          <cell r="B206">
            <v>78</v>
          </cell>
          <cell r="C206">
            <v>3</v>
          </cell>
          <cell r="D206">
            <v>308</v>
          </cell>
          <cell r="E206">
            <v>2</v>
          </cell>
          <cell r="F206" t="str">
            <v>-</v>
          </cell>
          <cell r="G206">
            <v>1</v>
          </cell>
          <cell r="H206">
            <v>4</v>
          </cell>
          <cell r="I206" t="str">
            <v>-</v>
          </cell>
          <cell r="J206" t="str">
            <v>-</v>
          </cell>
          <cell r="K206" t="str">
            <v>-</v>
          </cell>
          <cell r="L206">
            <v>61</v>
          </cell>
          <cell r="M206">
            <v>26</v>
          </cell>
          <cell r="N206">
            <v>18900</v>
          </cell>
          <cell r="O206">
            <v>18900</v>
          </cell>
          <cell r="P206">
            <v>78</v>
          </cell>
          <cell r="Q206">
            <v>4.1269841269841274</v>
          </cell>
          <cell r="R206">
            <v>308</v>
          </cell>
          <cell r="S206">
            <v>16.296296296296294</v>
          </cell>
          <cell r="T206">
            <v>-230</v>
          </cell>
          <cell r="U206">
            <v>-12.169312169312169</v>
          </cell>
          <cell r="V206">
            <v>3</v>
          </cell>
          <cell r="W206">
            <v>38.461538461538467</v>
          </cell>
          <cell r="X206">
            <v>2</v>
          </cell>
          <cell r="Y206">
            <v>25.641025641025639</v>
          </cell>
          <cell r="Z206">
            <v>0</v>
          </cell>
          <cell r="AA206">
            <v>0</v>
          </cell>
          <cell r="AB206">
            <v>0</v>
          </cell>
          <cell r="AC206">
            <v>0</v>
          </cell>
          <cell r="AD206">
            <v>0</v>
          </cell>
          <cell r="AE206">
            <v>0</v>
          </cell>
          <cell r="AF206">
            <v>0</v>
          </cell>
          <cell r="AG206">
            <v>0</v>
          </cell>
          <cell r="AH206">
            <v>5</v>
          </cell>
          <cell r="AI206">
            <v>60.24096385542169</v>
          </cell>
          <cell r="AJ206">
            <v>1</v>
          </cell>
          <cell r="AK206">
            <v>12.048192771084338</v>
          </cell>
          <cell r="AL206">
            <v>4</v>
          </cell>
          <cell r="AM206">
            <v>48.192771084337352</v>
          </cell>
          <cell r="AN206">
            <v>61</v>
          </cell>
          <cell r="AO206">
            <v>3.2275132275132274</v>
          </cell>
          <cell r="AP206">
            <v>26</v>
          </cell>
          <cell r="AQ206">
            <v>1.3756613756613758</v>
          </cell>
        </row>
        <row r="207">
          <cell r="A207" t="str">
            <v>厚真町</v>
          </cell>
          <cell r="B207">
            <v>25</v>
          </cell>
          <cell r="C207" t="str">
            <v>-</v>
          </cell>
          <cell r="D207">
            <v>75</v>
          </cell>
          <cell r="E207">
            <v>1</v>
          </cell>
          <cell r="F207">
            <v>1</v>
          </cell>
          <cell r="G207" t="str">
            <v>-</v>
          </cell>
          <cell r="H207" t="str">
            <v>-</v>
          </cell>
          <cell r="I207" t="str">
            <v>-</v>
          </cell>
          <cell r="J207" t="str">
            <v>-</v>
          </cell>
          <cell r="K207" t="str">
            <v>-</v>
          </cell>
          <cell r="L207">
            <v>18</v>
          </cell>
          <cell r="M207">
            <v>11</v>
          </cell>
          <cell r="N207">
            <v>4800</v>
          </cell>
          <cell r="O207">
            <v>4800</v>
          </cell>
          <cell r="P207">
            <v>25</v>
          </cell>
          <cell r="Q207">
            <v>5.208333333333333</v>
          </cell>
          <cell r="R207">
            <v>75</v>
          </cell>
          <cell r="S207">
            <v>15.625</v>
          </cell>
          <cell r="T207">
            <v>-50</v>
          </cell>
          <cell r="U207">
            <v>-10.416666666666666</v>
          </cell>
          <cell r="V207">
            <v>0</v>
          </cell>
          <cell r="W207">
            <v>0</v>
          </cell>
          <cell r="X207">
            <v>1</v>
          </cell>
          <cell r="Y207">
            <v>40</v>
          </cell>
          <cell r="Z207">
            <v>1</v>
          </cell>
          <cell r="AA207">
            <v>40</v>
          </cell>
          <cell r="AB207">
            <v>0</v>
          </cell>
          <cell r="AC207">
            <v>0</v>
          </cell>
          <cell r="AD207">
            <v>0</v>
          </cell>
          <cell r="AE207">
            <v>0</v>
          </cell>
          <cell r="AF207">
            <v>0</v>
          </cell>
          <cell r="AG207">
            <v>0</v>
          </cell>
          <cell r="AH207">
            <v>0</v>
          </cell>
          <cell r="AI207">
            <v>0</v>
          </cell>
          <cell r="AJ207">
            <v>0</v>
          </cell>
          <cell r="AK207">
            <v>0</v>
          </cell>
          <cell r="AL207">
            <v>0</v>
          </cell>
          <cell r="AM207">
            <v>0</v>
          </cell>
          <cell r="AN207">
            <v>18</v>
          </cell>
          <cell r="AO207">
            <v>3.75</v>
          </cell>
          <cell r="AP207">
            <v>11</v>
          </cell>
          <cell r="AQ207">
            <v>2.2916666666666665</v>
          </cell>
        </row>
        <row r="208">
          <cell r="A208" t="str">
            <v>洞爺湖町</v>
          </cell>
          <cell r="B208">
            <v>49</v>
          </cell>
          <cell r="C208">
            <v>5</v>
          </cell>
          <cell r="D208">
            <v>142</v>
          </cell>
          <cell r="E208">
            <v>1</v>
          </cell>
          <cell r="F208">
            <v>1</v>
          </cell>
          <cell r="G208">
            <v>3</v>
          </cell>
          <cell r="H208">
            <v>3</v>
          </cell>
          <cell r="I208">
            <v>1</v>
          </cell>
          <cell r="J208">
            <v>1</v>
          </cell>
          <cell r="K208" t="str">
            <v>-</v>
          </cell>
          <cell r="L208">
            <v>33</v>
          </cell>
          <cell r="M208">
            <v>13</v>
          </cell>
          <cell r="N208">
            <v>8600</v>
          </cell>
          <cell r="O208">
            <v>8600</v>
          </cell>
          <cell r="P208">
            <v>49</v>
          </cell>
          <cell r="Q208">
            <v>5.6976744186046506</v>
          </cell>
          <cell r="R208">
            <v>142</v>
          </cell>
          <cell r="S208">
            <v>16.511627906976745</v>
          </cell>
          <cell r="T208">
            <v>-93</v>
          </cell>
          <cell r="U208">
            <v>-10.813953488372093</v>
          </cell>
          <cell r="V208">
            <v>5</v>
          </cell>
          <cell r="W208">
            <v>102.04081632653062</v>
          </cell>
          <cell r="X208">
            <v>1</v>
          </cell>
          <cell r="Y208">
            <v>20.408163265306122</v>
          </cell>
          <cell r="Z208">
            <v>1</v>
          </cell>
          <cell r="AA208">
            <v>20.408163265306122</v>
          </cell>
          <cell r="AB208">
            <v>1</v>
          </cell>
          <cell r="AC208">
            <v>20</v>
          </cell>
          <cell r="AD208">
            <v>1</v>
          </cell>
          <cell r="AE208">
            <v>20</v>
          </cell>
          <cell r="AF208">
            <v>0</v>
          </cell>
          <cell r="AG208">
            <v>0</v>
          </cell>
          <cell r="AH208">
            <v>6</v>
          </cell>
          <cell r="AI208">
            <v>109.09090909090908</v>
          </cell>
          <cell r="AJ208">
            <v>3</v>
          </cell>
          <cell r="AK208">
            <v>54.54545454545454</v>
          </cell>
          <cell r="AL208">
            <v>3</v>
          </cell>
          <cell r="AM208">
            <v>54.54545454545454</v>
          </cell>
          <cell r="AN208">
            <v>33</v>
          </cell>
          <cell r="AO208">
            <v>3.8372093023255816</v>
          </cell>
          <cell r="AP208">
            <v>13</v>
          </cell>
          <cell r="AQ208">
            <v>1.5116279069767442</v>
          </cell>
        </row>
        <row r="209">
          <cell r="A209" t="str">
            <v>安平町</v>
          </cell>
          <cell r="B209">
            <v>54</v>
          </cell>
          <cell r="C209">
            <v>4</v>
          </cell>
          <cell r="D209">
            <v>114</v>
          </cell>
          <cell r="E209" t="str">
            <v>-</v>
          </cell>
          <cell r="F209" t="str">
            <v>-</v>
          </cell>
          <cell r="G209">
            <v>1</v>
          </cell>
          <cell r="H209">
            <v>1</v>
          </cell>
          <cell r="I209">
            <v>1</v>
          </cell>
          <cell r="J209">
            <v>1</v>
          </cell>
          <cell r="K209" t="str">
            <v>-</v>
          </cell>
          <cell r="L209">
            <v>28</v>
          </cell>
          <cell r="M209">
            <v>13</v>
          </cell>
          <cell r="N209">
            <v>9900</v>
          </cell>
          <cell r="O209">
            <v>9900</v>
          </cell>
          <cell r="P209">
            <v>54</v>
          </cell>
          <cell r="Q209">
            <v>5.454545454545455</v>
          </cell>
          <cell r="R209">
            <v>114</v>
          </cell>
          <cell r="S209">
            <v>11.515151515151516</v>
          </cell>
          <cell r="T209">
            <v>-60</v>
          </cell>
          <cell r="U209">
            <v>-6.0606060606060606</v>
          </cell>
          <cell r="V209">
            <v>4</v>
          </cell>
          <cell r="W209">
            <v>74.074074074074076</v>
          </cell>
          <cell r="X209">
            <v>0</v>
          </cell>
          <cell r="Y209">
            <v>0</v>
          </cell>
          <cell r="Z209">
            <v>0</v>
          </cell>
          <cell r="AA209">
            <v>0</v>
          </cell>
          <cell r="AB209">
            <v>1</v>
          </cell>
          <cell r="AC209">
            <v>18.18181818181818</v>
          </cell>
          <cell r="AD209">
            <v>1</v>
          </cell>
          <cell r="AE209">
            <v>18.18181818181818</v>
          </cell>
          <cell r="AF209">
            <v>0</v>
          </cell>
          <cell r="AG209">
            <v>0</v>
          </cell>
          <cell r="AH209">
            <v>2</v>
          </cell>
          <cell r="AI209">
            <v>35.714285714285715</v>
          </cell>
          <cell r="AJ209">
            <v>1</v>
          </cell>
          <cell r="AK209">
            <v>17.857142857142858</v>
          </cell>
          <cell r="AL209">
            <v>1</v>
          </cell>
          <cell r="AM209">
            <v>17.857142857142858</v>
          </cell>
          <cell r="AN209">
            <v>28</v>
          </cell>
          <cell r="AO209">
            <v>2.8282828282828283</v>
          </cell>
          <cell r="AP209">
            <v>13</v>
          </cell>
          <cell r="AQ209">
            <v>1.3131313131313131</v>
          </cell>
        </row>
        <row r="210">
          <cell r="A210" t="str">
            <v>むかわ町</v>
          </cell>
          <cell r="B210">
            <v>56</v>
          </cell>
          <cell r="C210">
            <v>4</v>
          </cell>
          <cell r="D210">
            <v>134</v>
          </cell>
          <cell r="E210" t="str">
            <v>-</v>
          </cell>
          <cell r="F210" t="str">
            <v>-</v>
          </cell>
          <cell r="G210" t="str">
            <v>-</v>
          </cell>
          <cell r="H210" t="str">
            <v>-</v>
          </cell>
          <cell r="I210" t="str">
            <v>-</v>
          </cell>
          <cell r="J210" t="str">
            <v>-</v>
          </cell>
          <cell r="K210" t="str">
            <v>-</v>
          </cell>
          <cell r="L210">
            <v>33</v>
          </cell>
          <cell r="M210">
            <v>12</v>
          </cell>
          <cell r="N210">
            <v>9500</v>
          </cell>
          <cell r="O210">
            <v>9500</v>
          </cell>
          <cell r="P210">
            <v>56</v>
          </cell>
          <cell r="Q210">
            <v>5.8947368421052637</v>
          </cell>
          <cell r="R210">
            <v>134</v>
          </cell>
          <cell r="S210">
            <v>14.105263157894736</v>
          </cell>
          <cell r="T210">
            <v>-78</v>
          </cell>
          <cell r="U210">
            <v>-8.2105263157894743</v>
          </cell>
          <cell r="V210">
            <v>4</v>
          </cell>
          <cell r="W210">
            <v>71.428571428571431</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33</v>
          </cell>
          <cell r="AO210">
            <v>3.4736842105263159</v>
          </cell>
          <cell r="AP210">
            <v>12</v>
          </cell>
          <cell r="AQ210">
            <v>1.263157894736842</v>
          </cell>
        </row>
        <row r="211">
          <cell r="A211" t="str">
            <v>日高町</v>
          </cell>
          <cell r="B211">
            <v>116</v>
          </cell>
          <cell r="C211">
            <v>4</v>
          </cell>
          <cell r="D211">
            <v>195</v>
          </cell>
          <cell r="E211" t="str">
            <v>-</v>
          </cell>
          <cell r="F211" t="str">
            <v>-</v>
          </cell>
          <cell r="G211">
            <v>2</v>
          </cell>
          <cell r="H211">
            <v>2</v>
          </cell>
          <cell r="I211">
            <v>1</v>
          </cell>
          <cell r="J211">
            <v>1</v>
          </cell>
          <cell r="K211" t="str">
            <v>-</v>
          </cell>
          <cell r="L211">
            <v>61</v>
          </cell>
          <cell r="M211">
            <v>32</v>
          </cell>
          <cell r="N211">
            <v>13500</v>
          </cell>
          <cell r="O211">
            <v>13500</v>
          </cell>
          <cell r="P211">
            <v>116</v>
          </cell>
          <cell r="Q211">
            <v>8.5925925925925934</v>
          </cell>
          <cell r="R211">
            <v>195</v>
          </cell>
          <cell r="S211">
            <v>14.444444444444445</v>
          </cell>
          <cell r="T211">
            <v>-79</v>
          </cell>
          <cell r="U211">
            <v>-5.8518518518518521</v>
          </cell>
          <cell r="V211">
            <v>4</v>
          </cell>
          <cell r="W211">
            <v>34.482758620689651</v>
          </cell>
          <cell r="X211">
            <v>0</v>
          </cell>
          <cell r="Y211">
            <v>0</v>
          </cell>
          <cell r="Z211">
            <v>0</v>
          </cell>
          <cell r="AA211">
            <v>0</v>
          </cell>
          <cell r="AB211">
            <v>1</v>
          </cell>
          <cell r="AC211">
            <v>8.5470085470085486</v>
          </cell>
          <cell r="AD211">
            <v>1</v>
          </cell>
          <cell r="AE211">
            <v>8.5470085470085486</v>
          </cell>
          <cell r="AF211">
            <v>0</v>
          </cell>
          <cell r="AG211">
            <v>0</v>
          </cell>
          <cell r="AH211">
            <v>4</v>
          </cell>
          <cell r="AI211">
            <v>33.333333333333336</v>
          </cell>
          <cell r="AJ211">
            <v>2</v>
          </cell>
          <cell r="AK211">
            <v>16.666666666666668</v>
          </cell>
          <cell r="AL211">
            <v>2</v>
          </cell>
          <cell r="AM211">
            <v>16.666666666666668</v>
          </cell>
          <cell r="AN211">
            <v>61</v>
          </cell>
          <cell r="AO211">
            <v>4.518518518518519</v>
          </cell>
          <cell r="AP211">
            <v>32</v>
          </cell>
          <cell r="AQ211">
            <v>2.3703703703703702</v>
          </cell>
        </row>
        <row r="212">
          <cell r="A212" t="str">
            <v>平取町</v>
          </cell>
          <cell r="B212">
            <v>35</v>
          </cell>
          <cell r="C212">
            <v>2</v>
          </cell>
          <cell r="D212">
            <v>84</v>
          </cell>
          <cell r="E212" t="str">
            <v>-</v>
          </cell>
          <cell r="F212" t="str">
            <v>-</v>
          </cell>
          <cell r="G212" t="str">
            <v>-</v>
          </cell>
          <cell r="H212" t="str">
            <v>-</v>
          </cell>
          <cell r="I212" t="str">
            <v>-</v>
          </cell>
          <cell r="J212" t="str">
            <v>-</v>
          </cell>
          <cell r="K212" t="str">
            <v>-</v>
          </cell>
          <cell r="L212">
            <v>15</v>
          </cell>
          <cell r="M212">
            <v>14</v>
          </cell>
          <cell r="N212">
            <v>5500</v>
          </cell>
          <cell r="O212">
            <v>5500</v>
          </cell>
          <cell r="P212">
            <v>35</v>
          </cell>
          <cell r="Q212">
            <v>6.3636363636363642</v>
          </cell>
          <cell r="R212">
            <v>84</v>
          </cell>
          <cell r="S212">
            <v>15.272727272727273</v>
          </cell>
          <cell r="T212">
            <v>-49</v>
          </cell>
          <cell r="U212">
            <v>-8.9090909090909101</v>
          </cell>
          <cell r="V212">
            <v>2</v>
          </cell>
          <cell r="W212">
            <v>57.142857142857139</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15</v>
          </cell>
          <cell r="AO212">
            <v>2.7272727272727275</v>
          </cell>
          <cell r="AP212">
            <v>14</v>
          </cell>
          <cell r="AQ212">
            <v>2.5454545454545454</v>
          </cell>
        </row>
        <row r="213">
          <cell r="A213" t="str">
            <v>新冠町</v>
          </cell>
          <cell r="B213">
            <v>41</v>
          </cell>
          <cell r="C213">
            <v>1</v>
          </cell>
          <cell r="D213">
            <v>78</v>
          </cell>
          <cell r="E213" t="str">
            <v>-</v>
          </cell>
          <cell r="F213" t="str">
            <v>-</v>
          </cell>
          <cell r="G213" t="str">
            <v>-</v>
          </cell>
          <cell r="H213">
            <v>2</v>
          </cell>
          <cell r="I213" t="str">
            <v>-</v>
          </cell>
          <cell r="J213" t="str">
            <v>-</v>
          </cell>
          <cell r="K213" t="str">
            <v>-</v>
          </cell>
          <cell r="L213">
            <v>21</v>
          </cell>
          <cell r="M213">
            <v>12</v>
          </cell>
          <cell r="N213">
            <v>5700</v>
          </cell>
          <cell r="O213">
            <v>5700</v>
          </cell>
          <cell r="P213">
            <v>41</v>
          </cell>
          <cell r="Q213">
            <v>7.192982456140351</v>
          </cell>
          <cell r="R213">
            <v>78</v>
          </cell>
          <cell r="S213">
            <v>13.684210526315789</v>
          </cell>
          <cell r="T213">
            <v>-37</v>
          </cell>
          <cell r="U213">
            <v>-6.4912280701754383</v>
          </cell>
          <cell r="V213">
            <v>1</v>
          </cell>
          <cell r="W213">
            <v>24.390243902439025</v>
          </cell>
          <cell r="X213">
            <v>0</v>
          </cell>
          <cell r="Y213">
            <v>0</v>
          </cell>
          <cell r="Z213">
            <v>0</v>
          </cell>
          <cell r="AA213">
            <v>0</v>
          </cell>
          <cell r="AB213">
            <v>0</v>
          </cell>
          <cell r="AC213">
            <v>0</v>
          </cell>
          <cell r="AD213">
            <v>0</v>
          </cell>
          <cell r="AE213">
            <v>0</v>
          </cell>
          <cell r="AF213">
            <v>0</v>
          </cell>
          <cell r="AG213">
            <v>0</v>
          </cell>
          <cell r="AH213">
            <v>2</v>
          </cell>
          <cell r="AI213">
            <v>46.511627906976742</v>
          </cell>
          <cell r="AJ213">
            <v>0</v>
          </cell>
          <cell r="AK213">
            <v>0</v>
          </cell>
          <cell r="AL213">
            <v>2</v>
          </cell>
          <cell r="AM213">
            <v>46.511627906976742</v>
          </cell>
          <cell r="AN213">
            <v>21</v>
          </cell>
          <cell r="AO213">
            <v>3.6842105263157894</v>
          </cell>
          <cell r="AP213">
            <v>12</v>
          </cell>
          <cell r="AQ213">
            <v>2.1052631578947367</v>
          </cell>
        </row>
        <row r="214">
          <cell r="A214" t="str">
            <v>浦河町</v>
          </cell>
          <cell r="B214">
            <v>74</v>
          </cell>
          <cell r="C214">
            <v>7</v>
          </cell>
          <cell r="D214">
            <v>152</v>
          </cell>
          <cell r="E214" t="str">
            <v>-</v>
          </cell>
          <cell r="F214" t="str">
            <v>-</v>
          </cell>
          <cell r="G214">
            <v>2</v>
          </cell>
          <cell r="H214">
            <v>1</v>
          </cell>
          <cell r="I214" t="str">
            <v>-</v>
          </cell>
          <cell r="J214" t="str">
            <v>-</v>
          </cell>
          <cell r="K214" t="str">
            <v>-</v>
          </cell>
          <cell r="L214">
            <v>56</v>
          </cell>
          <cell r="M214">
            <v>22</v>
          </cell>
          <cell r="N214">
            <v>14000</v>
          </cell>
          <cell r="O214">
            <v>14000</v>
          </cell>
          <cell r="P214">
            <v>74</v>
          </cell>
          <cell r="Q214">
            <v>5.2857142857142856</v>
          </cell>
          <cell r="R214">
            <v>152</v>
          </cell>
          <cell r="S214">
            <v>10.857142857142858</v>
          </cell>
          <cell r="T214">
            <v>-78</v>
          </cell>
          <cell r="U214">
            <v>-5.5714285714285721</v>
          </cell>
          <cell r="V214">
            <v>7</v>
          </cell>
          <cell r="W214">
            <v>94.594594594594597</v>
          </cell>
          <cell r="X214">
            <v>0</v>
          </cell>
          <cell r="Y214">
            <v>0</v>
          </cell>
          <cell r="Z214">
            <v>0</v>
          </cell>
          <cell r="AA214">
            <v>0</v>
          </cell>
          <cell r="AB214">
            <v>0</v>
          </cell>
          <cell r="AC214">
            <v>0</v>
          </cell>
          <cell r="AD214">
            <v>0</v>
          </cell>
          <cell r="AE214">
            <v>0</v>
          </cell>
          <cell r="AF214">
            <v>0</v>
          </cell>
          <cell r="AG214">
            <v>0</v>
          </cell>
          <cell r="AH214">
            <v>3</v>
          </cell>
          <cell r="AI214">
            <v>38.961038961038959</v>
          </cell>
          <cell r="AJ214">
            <v>2</v>
          </cell>
          <cell r="AK214">
            <v>25.974025974025977</v>
          </cell>
          <cell r="AL214">
            <v>1</v>
          </cell>
          <cell r="AM214">
            <v>12.987012987012989</v>
          </cell>
          <cell r="AN214">
            <v>56</v>
          </cell>
          <cell r="AO214">
            <v>4</v>
          </cell>
          <cell r="AP214">
            <v>22</v>
          </cell>
          <cell r="AQ214">
            <v>1.5714285714285714</v>
          </cell>
        </row>
        <row r="215">
          <cell r="A215" t="str">
            <v>様似町</v>
          </cell>
          <cell r="B215">
            <v>34</v>
          </cell>
          <cell r="C215">
            <v>5</v>
          </cell>
          <cell r="D215">
            <v>74</v>
          </cell>
          <cell r="E215" t="str">
            <v>-</v>
          </cell>
          <cell r="F215" t="str">
            <v>-</v>
          </cell>
          <cell r="G215">
            <v>2</v>
          </cell>
          <cell r="H215">
            <v>1</v>
          </cell>
          <cell r="I215" t="str">
            <v>-</v>
          </cell>
          <cell r="J215" t="str">
            <v>-</v>
          </cell>
          <cell r="K215" t="str">
            <v>-</v>
          </cell>
          <cell r="L215">
            <v>18</v>
          </cell>
          <cell r="M215">
            <v>5</v>
          </cell>
          <cell r="N215">
            <v>5000</v>
          </cell>
          <cell r="O215">
            <v>5000</v>
          </cell>
          <cell r="P215">
            <v>34</v>
          </cell>
          <cell r="Q215">
            <v>6.8</v>
          </cell>
          <cell r="R215">
            <v>74</v>
          </cell>
          <cell r="S215">
            <v>14.8</v>
          </cell>
          <cell r="T215">
            <v>-40</v>
          </cell>
          <cell r="U215">
            <v>-8</v>
          </cell>
          <cell r="V215">
            <v>5</v>
          </cell>
          <cell r="W215">
            <v>147.05882352941177</v>
          </cell>
          <cell r="X215">
            <v>0</v>
          </cell>
          <cell r="Y215">
            <v>0</v>
          </cell>
          <cell r="Z215">
            <v>0</v>
          </cell>
          <cell r="AA215">
            <v>0</v>
          </cell>
          <cell r="AB215">
            <v>0</v>
          </cell>
          <cell r="AC215">
            <v>0</v>
          </cell>
          <cell r="AD215">
            <v>0</v>
          </cell>
          <cell r="AE215">
            <v>0</v>
          </cell>
          <cell r="AF215">
            <v>0</v>
          </cell>
          <cell r="AG215">
            <v>0</v>
          </cell>
          <cell r="AH215">
            <v>3</v>
          </cell>
          <cell r="AI215">
            <v>81.081081081081081</v>
          </cell>
          <cell r="AJ215">
            <v>2</v>
          </cell>
          <cell r="AK215">
            <v>54.054054054054056</v>
          </cell>
          <cell r="AL215">
            <v>1</v>
          </cell>
          <cell r="AM215">
            <v>27.027027027027028</v>
          </cell>
          <cell r="AN215">
            <v>18</v>
          </cell>
          <cell r="AO215">
            <v>3.6</v>
          </cell>
          <cell r="AP215">
            <v>5</v>
          </cell>
          <cell r="AQ215">
            <v>1</v>
          </cell>
        </row>
        <row r="216">
          <cell r="A216" t="str">
            <v>えりも町</v>
          </cell>
          <cell r="B216">
            <v>56</v>
          </cell>
          <cell r="C216">
            <v>1</v>
          </cell>
          <cell r="D216">
            <v>68</v>
          </cell>
          <cell r="E216" t="str">
            <v>-</v>
          </cell>
          <cell r="F216" t="str">
            <v>-</v>
          </cell>
          <cell r="G216" t="str">
            <v>-</v>
          </cell>
          <cell r="H216">
            <v>1</v>
          </cell>
          <cell r="I216" t="str">
            <v>-</v>
          </cell>
          <cell r="J216" t="str">
            <v>-</v>
          </cell>
          <cell r="K216" t="str">
            <v>-</v>
          </cell>
          <cell r="L216">
            <v>26</v>
          </cell>
          <cell r="M216">
            <v>11</v>
          </cell>
          <cell r="N216">
            <v>5300</v>
          </cell>
          <cell r="O216">
            <v>5300</v>
          </cell>
          <cell r="P216">
            <v>56</v>
          </cell>
          <cell r="Q216">
            <v>10.566037735849058</v>
          </cell>
          <cell r="R216">
            <v>68</v>
          </cell>
          <cell r="S216">
            <v>12.830188679245282</v>
          </cell>
          <cell r="T216">
            <v>-12</v>
          </cell>
          <cell r="U216">
            <v>-2.2641509433962264</v>
          </cell>
          <cell r="V216">
            <v>1</v>
          </cell>
          <cell r="W216">
            <v>17.857142857142858</v>
          </cell>
          <cell r="X216">
            <v>0</v>
          </cell>
          <cell r="Y216">
            <v>0</v>
          </cell>
          <cell r="Z216">
            <v>0</v>
          </cell>
          <cell r="AA216">
            <v>0</v>
          </cell>
          <cell r="AB216">
            <v>0</v>
          </cell>
          <cell r="AC216">
            <v>0</v>
          </cell>
          <cell r="AD216">
            <v>0</v>
          </cell>
          <cell r="AE216">
            <v>0</v>
          </cell>
          <cell r="AF216">
            <v>0</v>
          </cell>
          <cell r="AG216">
            <v>0</v>
          </cell>
          <cell r="AH216">
            <v>1</v>
          </cell>
          <cell r="AI216">
            <v>17.543859649122805</v>
          </cell>
          <cell r="AJ216">
            <v>0</v>
          </cell>
          <cell r="AK216">
            <v>0</v>
          </cell>
          <cell r="AL216">
            <v>1</v>
          </cell>
          <cell r="AM216">
            <v>17.543859649122805</v>
          </cell>
          <cell r="AN216">
            <v>26</v>
          </cell>
          <cell r="AO216">
            <v>4.9056603773584913</v>
          </cell>
          <cell r="AP216">
            <v>11</v>
          </cell>
          <cell r="AQ216">
            <v>2.0754716981132075</v>
          </cell>
        </row>
        <row r="217">
          <cell r="A217" t="str">
            <v>新ひだか町</v>
          </cell>
          <cell r="B217">
            <v>217</v>
          </cell>
          <cell r="C217">
            <v>25</v>
          </cell>
          <cell r="D217">
            <v>325</v>
          </cell>
          <cell r="E217">
            <v>1</v>
          </cell>
          <cell r="F217">
            <v>1</v>
          </cell>
          <cell r="G217">
            <v>4</v>
          </cell>
          <cell r="H217">
            <v>6</v>
          </cell>
          <cell r="I217">
            <v>2</v>
          </cell>
          <cell r="J217">
            <v>1</v>
          </cell>
          <cell r="K217">
            <v>1</v>
          </cell>
          <cell r="L217">
            <v>116</v>
          </cell>
          <cell r="M217">
            <v>64</v>
          </cell>
          <cell r="N217">
            <v>25000</v>
          </cell>
          <cell r="O217">
            <v>25000</v>
          </cell>
          <cell r="P217">
            <v>217</v>
          </cell>
          <cell r="Q217">
            <v>8.68</v>
          </cell>
          <cell r="R217">
            <v>325</v>
          </cell>
          <cell r="S217">
            <v>13</v>
          </cell>
          <cell r="T217">
            <v>-108</v>
          </cell>
          <cell r="U217">
            <v>-4.32</v>
          </cell>
          <cell r="V217">
            <v>25</v>
          </cell>
          <cell r="W217">
            <v>115.2073732718894</v>
          </cell>
          <cell r="X217">
            <v>1</v>
          </cell>
          <cell r="Y217">
            <v>4.6082949308755756</v>
          </cell>
          <cell r="Z217">
            <v>1</v>
          </cell>
          <cell r="AA217">
            <v>4.6082949308755756</v>
          </cell>
          <cell r="AB217">
            <v>2</v>
          </cell>
          <cell r="AC217">
            <v>9.1743119266055047</v>
          </cell>
          <cell r="AD217">
            <v>1</v>
          </cell>
          <cell r="AE217">
            <v>4.5871559633027523</v>
          </cell>
          <cell r="AF217">
            <v>1</v>
          </cell>
          <cell r="AG217">
            <v>4.6082949308755756</v>
          </cell>
          <cell r="AH217">
            <v>10</v>
          </cell>
          <cell r="AI217">
            <v>44.052863436123353</v>
          </cell>
          <cell r="AJ217">
            <v>4</v>
          </cell>
          <cell r="AK217">
            <v>17.621145374449341</v>
          </cell>
          <cell r="AL217">
            <v>6</v>
          </cell>
          <cell r="AM217">
            <v>26.431718061674008</v>
          </cell>
          <cell r="AN217">
            <v>116</v>
          </cell>
          <cell r="AO217">
            <v>4.6399999999999997</v>
          </cell>
          <cell r="AP217">
            <v>64</v>
          </cell>
          <cell r="AQ217">
            <v>2.56</v>
          </cell>
        </row>
        <row r="218">
          <cell r="A218" t="str">
            <v>音更町</v>
          </cell>
          <cell r="B218">
            <v>383</v>
          </cell>
          <cell r="C218">
            <v>35</v>
          </cell>
          <cell r="D218">
            <v>384</v>
          </cell>
          <cell r="E218" t="str">
            <v>-</v>
          </cell>
          <cell r="F218" t="str">
            <v>-</v>
          </cell>
          <cell r="G218">
            <v>8</v>
          </cell>
          <cell r="H218">
            <v>1</v>
          </cell>
          <cell r="I218">
            <v>3</v>
          </cell>
          <cell r="J218">
            <v>3</v>
          </cell>
          <cell r="K218" t="str">
            <v>-</v>
          </cell>
          <cell r="L218">
            <v>199</v>
          </cell>
          <cell r="M218">
            <v>91</v>
          </cell>
          <cell r="N218">
            <v>45100</v>
          </cell>
          <cell r="O218">
            <v>45100</v>
          </cell>
          <cell r="P218">
            <v>383</v>
          </cell>
          <cell r="Q218">
            <v>8.4922394678492239</v>
          </cell>
          <cell r="R218">
            <v>384</v>
          </cell>
          <cell r="S218">
            <v>8.5144124168514406</v>
          </cell>
          <cell r="T218">
            <v>-1</v>
          </cell>
          <cell r="U218">
            <v>-2.2172949002217293E-2</v>
          </cell>
          <cell r="V218">
            <v>35</v>
          </cell>
          <cell r="W218">
            <v>91.383812010443862</v>
          </cell>
          <cell r="X218">
            <v>0</v>
          </cell>
          <cell r="Y218">
            <v>0</v>
          </cell>
          <cell r="Z218">
            <v>0</v>
          </cell>
          <cell r="AA218">
            <v>0</v>
          </cell>
          <cell r="AB218">
            <v>3</v>
          </cell>
          <cell r="AC218">
            <v>7.7720207253886011</v>
          </cell>
          <cell r="AD218">
            <v>3</v>
          </cell>
          <cell r="AE218">
            <v>7.7720207253886011</v>
          </cell>
          <cell r="AF218">
            <v>0</v>
          </cell>
          <cell r="AG218">
            <v>0</v>
          </cell>
          <cell r="AH218">
            <v>9</v>
          </cell>
          <cell r="AI218">
            <v>22.95918367346939</v>
          </cell>
          <cell r="AJ218">
            <v>8</v>
          </cell>
          <cell r="AK218">
            <v>20.408163265306122</v>
          </cell>
          <cell r="AL218">
            <v>1</v>
          </cell>
          <cell r="AM218">
            <v>2.5510204081632653</v>
          </cell>
          <cell r="AN218">
            <v>199</v>
          </cell>
          <cell r="AO218">
            <v>4.4124168514412423</v>
          </cell>
          <cell r="AP218">
            <v>91</v>
          </cell>
          <cell r="AQ218">
            <v>2.0177383592017741</v>
          </cell>
        </row>
        <row r="219">
          <cell r="A219" t="str">
            <v>士幌町</v>
          </cell>
          <cell r="B219">
            <v>44</v>
          </cell>
          <cell r="C219">
            <v>6</v>
          </cell>
          <cell r="D219">
            <v>71</v>
          </cell>
          <cell r="E219" t="str">
            <v>-</v>
          </cell>
          <cell r="F219" t="str">
            <v>-</v>
          </cell>
          <cell r="G219">
            <v>1</v>
          </cell>
          <cell r="H219" t="str">
            <v>-</v>
          </cell>
          <cell r="I219" t="str">
            <v>-</v>
          </cell>
          <cell r="J219" t="str">
            <v>-</v>
          </cell>
          <cell r="K219" t="str">
            <v>-</v>
          </cell>
          <cell r="L219">
            <v>24</v>
          </cell>
          <cell r="M219">
            <v>8</v>
          </cell>
          <cell r="N219">
            <v>6300</v>
          </cell>
          <cell r="O219">
            <v>6300</v>
          </cell>
          <cell r="P219">
            <v>44</v>
          </cell>
          <cell r="Q219">
            <v>6.9841269841269842</v>
          </cell>
          <cell r="R219">
            <v>71</v>
          </cell>
          <cell r="S219">
            <v>11.269841269841271</v>
          </cell>
          <cell r="T219">
            <v>-27</v>
          </cell>
          <cell r="U219">
            <v>-4.2857142857142856</v>
          </cell>
          <cell r="V219">
            <v>6</v>
          </cell>
          <cell r="W219">
            <v>136.36363636363635</v>
          </cell>
          <cell r="X219">
            <v>0</v>
          </cell>
          <cell r="Y219">
            <v>0</v>
          </cell>
          <cell r="Z219">
            <v>0</v>
          </cell>
          <cell r="AA219">
            <v>0</v>
          </cell>
          <cell r="AB219">
            <v>0</v>
          </cell>
          <cell r="AC219">
            <v>0</v>
          </cell>
          <cell r="AD219">
            <v>0</v>
          </cell>
          <cell r="AE219">
            <v>0</v>
          </cell>
          <cell r="AF219">
            <v>0</v>
          </cell>
          <cell r="AG219">
            <v>0</v>
          </cell>
          <cell r="AH219">
            <v>1</v>
          </cell>
          <cell r="AI219">
            <v>22.222222222222221</v>
          </cell>
          <cell r="AJ219">
            <v>1</v>
          </cell>
          <cell r="AK219">
            <v>22.222222222222221</v>
          </cell>
          <cell r="AL219">
            <v>0</v>
          </cell>
          <cell r="AM219">
            <v>0</v>
          </cell>
          <cell r="AN219">
            <v>24</v>
          </cell>
          <cell r="AO219">
            <v>3.8095238095238093</v>
          </cell>
          <cell r="AP219">
            <v>8</v>
          </cell>
          <cell r="AQ219">
            <v>1.2698412698412698</v>
          </cell>
        </row>
        <row r="220">
          <cell r="A220" t="str">
            <v>上士幌町</v>
          </cell>
          <cell r="B220">
            <v>38</v>
          </cell>
          <cell r="C220">
            <v>1</v>
          </cell>
          <cell r="D220">
            <v>67</v>
          </cell>
          <cell r="E220" t="str">
            <v>-</v>
          </cell>
          <cell r="F220" t="str">
            <v>-</v>
          </cell>
          <cell r="G220" t="str">
            <v>-</v>
          </cell>
          <cell r="H220" t="str">
            <v>-</v>
          </cell>
          <cell r="I220" t="str">
            <v>-</v>
          </cell>
          <cell r="J220" t="str">
            <v>-</v>
          </cell>
          <cell r="K220" t="str">
            <v>-</v>
          </cell>
          <cell r="L220">
            <v>27</v>
          </cell>
          <cell r="M220">
            <v>6</v>
          </cell>
          <cell r="N220">
            <v>5000</v>
          </cell>
          <cell r="O220">
            <v>5000</v>
          </cell>
          <cell r="P220">
            <v>38</v>
          </cell>
          <cell r="Q220">
            <v>7.6</v>
          </cell>
          <cell r="R220">
            <v>67</v>
          </cell>
          <cell r="S220">
            <v>13.4</v>
          </cell>
          <cell r="T220">
            <v>-29</v>
          </cell>
          <cell r="U220">
            <v>-5.8</v>
          </cell>
          <cell r="V220">
            <v>1</v>
          </cell>
          <cell r="W220">
            <v>26.315789473684209</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27</v>
          </cell>
          <cell r="AO220">
            <v>5.4</v>
          </cell>
          <cell r="AP220">
            <v>6</v>
          </cell>
          <cell r="AQ220">
            <v>1.2</v>
          </cell>
        </row>
        <row r="221">
          <cell r="A221" t="str">
            <v>鹿追町</v>
          </cell>
          <cell r="B221">
            <v>48</v>
          </cell>
          <cell r="C221">
            <v>2</v>
          </cell>
          <cell r="D221">
            <v>73</v>
          </cell>
          <cell r="E221" t="str">
            <v>-</v>
          </cell>
          <cell r="F221" t="str">
            <v>-</v>
          </cell>
          <cell r="G221" t="str">
            <v>-</v>
          </cell>
          <cell r="H221" t="str">
            <v>-</v>
          </cell>
          <cell r="I221" t="str">
            <v>-</v>
          </cell>
          <cell r="J221" t="str">
            <v>-</v>
          </cell>
          <cell r="K221" t="str">
            <v>-</v>
          </cell>
          <cell r="L221">
            <v>25</v>
          </cell>
          <cell r="M221">
            <v>6</v>
          </cell>
          <cell r="N221">
            <v>5700</v>
          </cell>
          <cell r="O221">
            <v>5700</v>
          </cell>
          <cell r="P221">
            <v>48</v>
          </cell>
          <cell r="Q221">
            <v>8.4210526315789469</v>
          </cell>
          <cell r="R221">
            <v>73</v>
          </cell>
          <cell r="S221">
            <v>12.807017543859649</v>
          </cell>
          <cell r="T221">
            <v>-25</v>
          </cell>
          <cell r="U221">
            <v>-4.3859649122807012</v>
          </cell>
          <cell r="V221">
            <v>2</v>
          </cell>
          <cell r="W221">
            <v>41.666666666666664</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v>
          </cell>
          <cell r="AN221">
            <v>25</v>
          </cell>
          <cell r="AO221">
            <v>4.3859649122807012</v>
          </cell>
          <cell r="AP221">
            <v>6</v>
          </cell>
          <cell r="AQ221">
            <v>1.0526315789473684</v>
          </cell>
        </row>
        <row r="222">
          <cell r="A222" t="str">
            <v>新得町</v>
          </cell>
          <cell r="B222">
            <v>59</v>
          </cell>
          <cell r="C222">
            <v>6</v>
          </cell>
          <cell r="D222">
            <v>86</v>
          </cell>
          <cell r="E222" t="str">
            <v>-</v>
          </cell>
          <cell r="F222" t="str">
            <v>-</v>
          </cell>
          <cell r="G222">
            <v>1</v>
          </cell>
          <cell r="H222" t="str">
            <v>-</v>
          </cell>
          <cell r="I222" t="str">
            <v>-</v>
          </cell>
          <cell r="J222" t="str">
            <v>-</v>
          </cell>
          <cell r="K222" t="str">
            <v>-</v>
          </cell>
          <cell r="L222">
            <v>27</v>
          </cell>
          <cell r="M222">
            <v>8</v>
          </cell>
          <cell r="N222">
            <v>6600</v>
          </cell>
          <cell r="O222">
            <v>6600</v>
          </cell>
          <cell r="P222">
            <v>59</v>
          </cell>
          <cell r="Q222">
            <v>8.9393939393939394</v>
          </cell>
          <cell r="R222">
            <v>86</v>
          </cell>
          <cell r="S222">
            <v>13.030303030303031</v>
          </cell>
          <cell r="T222">
            <v>-27</v>
          </cell>
          <cell r="U222">
            <v>-4.0909090909090908</v>
          </cell>
          <cell r="V222">
            <v>6</v>
          </cell>
          <cell r="W222">
            <v>101.6949152542373</v>
          </cell>
          <cell r="X222">
            <v>0</v>
          </cell>
          <cell r="Y222">
            <v>0</v>
          </cell>
          <cell r="Z222">
            <v>0</v>
          </cell>
          <cell r="AA222">
            <v>0</v>
          </cell>
          <cell r="AB222">
            <v>0</v>
          </cell>
          <cell r="AC222">
            <v>0</v>
          </cell>
          <cell r="AD222">
            <v>0</v>
          </cell>
          <cell r="AE222">
            <v>0</v>
          </cell>
          <cell r="AF222">
            <v>0</v>
          </cell>
          <cell r="AG222">
            <v>0</v>
          </cell>
          <cell r="AH222">
            <v>1</v>
          </cell>
          <cell r="AI222">
            <v>16.666666666666668</v>
          </cell>
          <cell r="AJ222">
            <v>1</v>
          </cell>
          <cell r="AK222">
            <v>16.666666666666668</v>
          </cell>
          <cell r="AL222">
            <v>0</v>
          </cell>
          <cell r="AM222">
            <v>0</v>
          </cell>
          <cell r="AN222">
            <v>27</v>
          </cell>
          <cell r="AO222">
            <v>4.0909090909090908</v>
          </cell>
          <cell r="AP222">
            <v>8</v>
          </cell>
          <cell r="AQ222">
            <v>1.2121212121212122</v>
          </cell>
        </row>
        <row r="223">
          <cell r="A223" t="str">
            <v>清水町</v>
          </cell>
          <cell r="B223">
            <v>65</v>
          </cell>
          <cell r="C223" t="str">
            <v>-</v>
          </cell>
          <cell r="D223">
            <v>137</v>
          </cell>
          <cell r="E223" t="str">
            <v>-</v>
          </cell>
          <cell r="F223" t="str">
            <v>-</v>
          </cell>
          <cell r="G223">
            <v>1</v>
          </cell>
          <cell r="H223">
            <v>1</v>
          </cell>
          <cell r="I223" t="str">
            <v>-</v>
          </cell>
          <cell r="J223" t="str">
            <v>-</v>
          </cell>
          <cell r="K223" t="str">
            <v>-</v>
          </cell>
          <cell r="L223">
            <v>40</v>
          </cell>
          <cell r="M223">
            <v>18</v>
          </cell>
          <cell r="N223">
            <v>9900</v>
          </cell>
          <cell r="O223">
            <v>9900</v>
          </cell>
          <cell r="P223">
            <v>65</v>
          </cell>
          <cell r="Q223">
            <v>6.5656565656565657</v>
          </cell>
          <cell r="R223">
            <v>137</v>
          </cell>
          <cell r="S223">
            <v>13.838383838383839</v>
          </cell>
          <cell r="T223">
            <v>-72</v>
          </cell>
          <cell r="U223">
            <v>-7.2727272727272725</v>
          </cell>
          <cell r="V223">
            <v>0</v>
          </cell>
          <cell r="W223">
            <v>0</v>
          </cell>
          <cell r="X223">
            <v>0</v>
          </cell>
          <cell r="Y223">
            <v>0</v>
          </cell>
          <cell r="Z223">
            <v>0</v>
          </cell>
          <cell r="AA223">
            <v>0</v>
          </cell>
          <cell r="AB223">
            <v>0</v>
          </cell>
          <cell r="AC223">
            <v>0</v>
          </cell>
          <cell r="AD223">
            <v>0</v>
          </cell>
          <cell r="AE223">
            <v>0</v>
          </cell>
          <cell r="AF223">
            <v>0</v>
          </cell>
          <cell r="AG223">
            <v>0</v>
          </cell>
          <cell r="AH223">
            <v>2</v>
          </cell>
          <cell r="AI223">
            <v>29.850746268656717</v>
          </cell>
          <cell r="AJ223">
            <v>1</v>
          </cell>
          <cell r="AK223">
            <v>14.925373134328359</v>
          </cell>
          <cell r="AL223">
            <v>1</v>
          </cell>
          <cell r="AM223">
            <v>14.925373134328359</v>
          </cell>
          <cell r="AN223">
            <v>40</v>
          </cell>
          <cell r="AO223">
            <v>4.0404040404040407</v>
          </cell>
          <cell r="AP223">
            <v>18</v>
          </cell>
          <cell r="AQ223">
            <v>1.8181818181818181</v>
          </cell>
        </row>
        <row r="224">
          <cell r="A224" t="str">
            <v>芽室町</v>
          </cell>
          <cell r="B224">
            <v>160</v>
          </cell>
          <cell r="C224">
            <v>10</v>
          </cell>
          <cell r="D224">
            <v>187</v>
          </cell>
          <cell r="E224" t="str">
            <v>-</v>
          </cell>
          <cell r="F224" t="str">
            <v>-</v>
          </cell>
          <cell r="G224">
            <v>4</v>
          </cell>
          <cell r="H224">
            <v>2</v>
          </cell>
          <cell r="I224">
            <v>1</v>
          </cell>
          <cell r="J224">
            <v>1</v>
          </cell>
          <cell r="K224" t="str">
            <v>-</v>
          </cell>
          <cell r="L224">
            <v>69</v>
          </cell>
          <cell r="M224">
            <v>35</v>
          </cell>
          <cell r="N224">
            <v>18900</v>
          </cell>
          <cell r="O224">
            <v>18900</v>
          </cell>
          <cell r="P224">
            <v>160</v>
          </cell>
          <cell r="Q224">
            <v>8.4656084656084669</v>
          </cell>
          <cell r="R224">
            <v>187</v>
          </cell>
          <cell r="S224">
            <v>9.894179894179894</v>
          </cell>
          <cell r="T224">
            <v>-27</v>
          </cell>
          <cell r="U224">
            <v>-1.4285714285714286</v>
          </cell>
          <cell r="V224">
            <v>10</v>
          </cell>
          <cell r="W224">
            <v>62.5</v>
          </cell>
          <cell r="X224">
            <v>0</v>
          </cell>
          <cell r="Y224">
            <v>0</v>
          </cell>
          <cell r="Z224">
            <v>0</v>
          </cell>
          <cell r="AA224">
            <v>0</v>
          </cell>
          <cell r="AB224">
            <v>1</v>
          </cell>
          <cell r="AC224">
            <v>6.2111801242236018</v>
          </cell>
          <cell r="AD224">
            <v>1</v>
          </cell>
          <cell r="AE224">
            <v>6.2111801242236018</v>
          </cell>
          <cell r="AF224">
            <v>0</v>
          </cell>
          <cell r="AG224">
            <v>0</v>
          </cell>
          <cell r="AH224">
            <v>6</v>
          </cell>
          <cell r="AI224">
            <v>36.144578313253014</v>
          </cell>
          <cell r="AJ224">
            <v>4</v>
          </cell>
          <cell r="AK224">
            <v>24.096385542168676</v>
          </cell>
          <cell r="AL224">
            <v>2</v>
          </cell>
          <cell r="AM224">
            <v>12.048192771084338</v>
          </cell>
          <cell r="AN224">
            <v>69</v>
          </cell>
          <cell r="AO224">
            <v>3.6507936507936511</v>
          </cell>
          <cell r="AP224">
            <v>35</v>
          </cell>
          <cell r="AQ224">
            <v>1.8518518518518519</v>
          </cell>
        </row>
        <row r="225">
          <cell r="A225" t="str">
            <v>中札内村</v>
          </cell>
          <cell r="B225">
            <v>39</v>
          </cell>
          <cell r="C225">
            <v>6</v>
          </cell>
          <cell r="D225">
            <v>43</v>
          </cell>
          <cell r="E225" t="str">
            <v>-</v>
          </cell>
          <cell r="F225" t="str">
            <v>-</v>
          </cell>
          <cell r="G225" t="str">
            <v>-</v>
          </cell>
          <cell r="H225" t="str">
            <v>-</v>
          </cell>
          <cell r="I225" t="str">
            <v>-</v>
          </cell>
          <cell r="J225" t="str">
            <v>-</v>
          </cell>
          <cell r="K225" t="str">
            <v>-</v>
          </cell>
          <cell r="L225">
            <v>14</v>
          </cell>
          <cell r="M225">
            <v>5</v>
          </cell>
          <cell r="N225">
            <v>4000</v>
          </cell>
          <cell r="O225">
            <v>4000</v>
          </cell>
          <cell r="P225">
            <v>39</v>
          </cell>
          <cell r="Q225">
            <v>9.75</v>
          </cell>
          <cell r="R225">
            <v>43</v>
          </cell>
          <cell r="S225">
            <v>10.75</v>
          </cell>
          <cell r="T225">
            <v>-4</v>
          </cell>
          <cell r="U225">
            <v>-1</v>
          </cell>
          <cell r="V225">
            <v>6</v>
          </cell>
          <cell r="W225">
            <v>153.84615384615387</v>
          </cell>
          <cell r="X225">
            <v>0</v>
          </cell>
          <cell r="Y225">
            <v>0</v>
          </cell>
          <cell r="Z225">
            <v>0</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14</v>
          </cell>
          <cell r="AO225">
            <v>3.5</v>
          </cell>
          <cell r="AP225">
            <v>5</v>
          </cell>
          <cell r="AQ225">
            <v>1.25</v>
          </cell>
        </row>
        <row r="226">
          <cell r="A226" t="str">
            <v>更別村</v>
          </cell>
          <cell r="B226">
            <v>25</v>
          </cell>
          <cell r="C226">
            <v>2</v>
          </cell>
          <cell r="D226">
            <v>36</v>
          </cell>
          <cell r="E226">
            <v>1</v>
          </cell>
          <cell r="F226">
            <v>1</v>
          </cell>
          <cell r="G226" t="str">
            <v>-</v>
          </cell>
          <cell r="H226" t="str">
            <v>-</v>
          </cell>
          <cell r="I226" t="str">
            <v>-</v>
          </cell>
          <cell r="J226" t="str">
            <v>-</v>
          </cell>
          <cell r="K226" t="str">
            <v>-</v>
          </cell>
          <cell r="L226">
            <v>12</v>
          </cell>
          <cell r="M226">
            <v>7</v>
          </cell>
          <cell r="N226">
            <v>3300</v>
          </cell>
          <cell r="O226">
            <v>3300</v>
          </cell>
          <cell r="P226">
            <v>25</v>
          </cell>
          <cell r="Q226">
            <v>7.5757575757575761</v>
          </cell>
          <cell r="R226">
            <v>36</v>
          </cell>
          <cell r="S226">
            <v>10.90909090909091</v>
          </cell>
          <cell r="T226">
            <v>-11</v>
          </cell>
          <cell r="U226">
            <v>-3.3333333333333335</v>
          </cell>
          <cell r="V226">
            <v>2</v>
          </cell>
          <cell r="W226">
            <v>80</v>
          </cell>
          <cell r="X226">
            <v>1</v>
          </cell>
          <cell r="Y226">
            <v>40</v>
          </cell>
          <cell r="Z226">
            <v>1</v>
          </cell>
          <cell r="AA226">
            <v>40</v>
          </cell>
          <cell r="AB226">
            <v>0</v>
          </cell>
          <cell r="AC226">
            <v>0</v>
          </cell>
          <cell r="AD226">
            <v>0</v>
          </cell>
          <cell r="AE226">
            <v>0</v>
          </cell>
          <cell r="AF226">
            <v>0</v>
          </cell>
          <cell r="AG226">
            <v>0</v>
          </cell>
          <cell r="AH226">
            <v>0</v>
          </cell>
          <cell r="AI226">
            <v>0</v>
          </cell>
          <cell r="AJ226">
            <v>0</v>
          </cell>
          <cell r="AK226">
            <v>0</v>
          </cell>
          <cell r="AL226">
            <v>0</v>
          </cell>
          <cell r="AM226">
            <v>0</v>
          </cell>
          <cell r="AN226">
            <v>12</v>
          </cell>
          <cell r="AO226">
            <v>3.6363636363636362</v>
          </cell>
          <cell r="AP226">
            <v>7</v>
          </cell>
          <cell r="AQ226">
            <v>2.1212121212121215</v>
          </cell>
        </row>
        <row r="227">
          <cell r="A227" t="str">
            <v>大樹町</v>
          </cell>
          <cell r="B227">
            <v>42</v>
          </cell>
          <cell r="C227">
            <v>3</v>
          </cell>
          <cell r="D227">
            <v>54</v>
          </cell>
          <cell r="E227" t="str">
            <v>-</v>
          </cell>
          <cell r="F227" t="str">
            <v>-</v>
          </cell>
          <cell r="G227" t="str">
            <v>-</v>
          </cell>
          <cell r="H227" t="str">
            <v>-</v>
          </cell>
          <cell r="I227" t="str">
            <v>-</v>
          </cell>
          <cell r="J227" t="str">
            <v>-</v>
          </cell>
          <cell r="K227" t="str">
            <v>-</v>
          </cell>
          <cell r="L227">
            <v>27</v>
          </cell>
          <cell r="M227">
            <v>7</v>
          </cell>
          <cell r="N227">
            <v>5900</v>
          </cell>
          <cell r="O227">
            <v>5900</v>
          </cell>
          <cell r="P227">
            <v>42</v>
          </cell>
          <cell r="Q227">
            <v>7.1186440677966099</v>
          </cell>
          <cell r="R227">
            <v>54</v>
          </cell>
          <cell r="S227">
            <v>9.1525423728813564</v>
          </cell>
          <cell r="T227">
            <v>-12</v>
          </cell>
          <cell r="U227">
            <v>-2.0338983050847457</v>
          </cell>
          <cell r="V227">
            <v>3</v>
          </cell>
          <cell r="W227">
            <v>71.428571428571431</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27</v>
          </cell>
          <cell r="AO227">
            <v>4.5762711864406782</v>
          </cell>
          <cell r="AP227">
            <v>7</v>
          </cell>
          <cell r="AQ227">
            <v>1.1864406779661016</v>
          </cell>
        </row>
        <row r="228">
          <cell r="A228" t="str">
            <v>広尾町</v>
          </cell>
          <cell r="B228">
            <v>37</v>
          </cell>
          <cell r="C228">
            <v>7</v>
          </cell>
          <cell r="D228">
            <v>96</v>
          </cell>
          <cell r="E228" t="str">
            <v>-</v>
          </cell>
          <cell r="F228" t="str">
            <v>-</v>
          </cell>
          <cell r="G228">
            <v>1</v>
          </cell>
          <cell r="H228">
            <v>1</v>
          </cell>
          <cell r="I228" t="str">
            <v>-</v>
          </cell>
          <cell r="J228" t="str">
            <v>-</v>
          </cell>
          <cell r="K228" t="str">
            <v>-</v>
          </cell>
          <cell r="L228">
            <v>30</v>
          </cell>
          <cell r="M228">
            <v>13</v>
          </cell>
          <cell r="N228">
            <v>7800</v>
          </cell>
          <cell r="O228">
            <v>7800</v>
          </cell>
          <cell r="P228">
            <v>37</v>
          </cell>
          <cell r="Q228">
            <v>4.7435897435897436</v>
          </cell>
          <cell r="R228">
            <v>96</v>
          </cell>
          <cell r="S228">
            <v>12.307692307692308</v>
          </cell>
          <cell r="T228">
            <v>-59</v>
          </cell>
          <cell r="U228">
            <v>-7.5641025641025639</v>
          </cell>
          <cell r="V228">
            <v>7</v>
          </cell>
          <cell r="W228">
            <v>189.18918918918919</v>
          </cell>
          <cell r="X228">
            <v>0</v>
          </cell>
          <cell r="Y228">
            <v>0</v>
          </cell>
          <cell r="Z228">
            <v>0</v>
          </cell>
          <cell r="AA228">
            <v>0</v>
          </cell>
          <cell r="AB228">
            <v>0</v>
          </cell>
          <cell r="AC228">
            <v>0</v>
          </cell>
          <cell r="AD228">
            <v>0</v>
          </cell>
          <cell r="AE228">
            <v>0</v>
          </cell>
          <cell r="AF228">
            <v>0</v>
          </cell>
          <cell r="AG228">
            <v>0</v>
          </cell>
          <cell r="AH228">
            <v>2</v>
          </cell>
          <cell r="AI228">
            <v>51.282051282051277</v>
          </cell>
          <cell r="AJ228">
            <v>1</v>
          </cell>
          <cell r="AK228">
            <v>25.641025641025639</v>
          </cell>
          <cell r="AL228">
            <v>1</v>
          </cell>
          <cell r="AM228">
            <v>25.641025641025639</v>
          </cell>
          <cell r="AN228">
            <v>30</v>
          </cell>
          <cell r="AO228">
            <v>3.8461538461538463</v>
          </cell>
          <cell r="AP228">
            <v>13</v>
          </cell>
          <cell r="AQ228">
            <v>1.6666666666666667</v>
          </cell>
        </row>
        <row r="229">
          <cell r="A229" t="str">
            <v>幕別町</v>
          </cell>
          <cell r="B229">
            <v>185</v>
          </cell>
          <cell r="C229">
            <v>15</v>
          </cell>
          <cell r="D229">
            <v>270</v>
          </cell>
          <cell r="E229">
            <v>1</v>
          </cell>
          <cell r="F229">
            <v>1</v>
          </cell>
          <cell r="G229">
            <v>5</v>
          </cell>
          <cell r="H229">
            <v>3</v>
          </cell>
          <cell r="I229">
            <v>3</v>
          </cell>
          <cell r="J229">
            <v>2</v>
          </cell>
          <cell r="K229">
            <v>1</v>
          </cell>
          <cell r="L229">
            <v>96</v>
          </cell>
          <cell r="M229">
            <v>67</v>
          </cell>
          <cell r="N229">
            <v>26700</v>
          </cell>
          <cell r="O229">
            <v>26700</v>
          </cell>
          <cell r="P229">
            <v>185</v>
          </cell>
          <cell r="Q229">
            <v>6.928838951310861</v>
          </cell>
          <cell r="R229">
            <v>270</v>
          </cell>
          <cell r="S229">
            <v>10.112359550561797</v>
          </cell>
          <cell r="T229">
            <v>-85</v>
          </cell>
          <cell r="U229">
            <v>-3.1835205992509361</v>
          </cell>
          <cell r="V229">
            <v>15</v>
          </cell>
          <cell r="W229">
            <v>81.081081081081081</v>
          </cell>
          <cell r="X229">
            <v>1</v>
          </cell>
          <cell r="Y229">
            <v>5.4054054054054053</v>
          </cell>
          <cell r="Z229">
            <v>1</v>
          </cell>
          <cell r="AA229">
            <v>5.4054054054054053</v>
          </cell>
          <cell r="AB229">
            <v>3</v>
          </cell>
          <cell r="AC229">
            <v>16.042780748663102</v>
          </cell>
          <cell r="AD229">
            <v>2</v>
          </cell>
          <cell r="AE229">
            <v>10.695187165775401</v>
          </cell>
          <cell r="AF229">
            <v>1</v>
          </cell>
          <cell r="AG229">
            <v>5.4054054054054053</v>
          </cell>
          <cell r="AH229">
            <v>8</v>
          </cell>
          <cell r="AI229">
            <v>41.450777202072537</v>
          </cell>
          <cell r="AJ229">
            <v>5</v>
          </cell>
          <cell r="AK229">
            <v>25.906735751295336</v>
          </cell>
          <cell r="AL229">
            <v>3</v>
          </cell>
          <cell r="AM229">
            <v>15.544041450777202</v>
          </cell>
          <cell r="AN229">
            <v>96</v>
          </cell>
          <cell r="AO229">
            <v>3.5955056179775284</v>
          </cell>
          <cell r="AP229">
            <v>67</v>
          </cell>
          <cell r="AQ229">
            <v>2.5093632958801497</v>
          </cell>
        </row>
        <row r="230">
          <cell r="A230" t="str">
            <v>池田町</v>
          </cell>
          <cell r="B230">
            <v>29</v>
          </cell>
          <cell r="C230">
            <v>2</v>
          </cell>
          <cell r="D230">
            <v>86</v>
          </cell>
          <cell r="E230" t="str">
            <v>-</v>
          </cell>
          <cell r="F230" t="str">
            <v>-</v>
          </cell>
          <cell r="G230">
            <v>1</v>
          </cell>
          <cell r="H230">
            <v>2</v>
          </cell>
          <cell r="I230" t="str">
            <v>-</v>
          </cell>
          <cell r="J230" t="str">
            <v>-</v>
          </cell>
          <cell r="K230" t="str">
            <v>-</v>
          </cell>
          <cell r="L230">
            <v>27</v>
          </cell>
          <cell r="M230">
            <v>9</v>
          </cell>
          <cell r="N230">
            <v>7400</v>
          </cell>
          <cell r="O230">
            <v>7400</v>
          </cell>
          <cell r="P230">
            <v>29</v>
          </cell>
          <cell r="Q230">
            <v>3.9189189189189189</v>
          </cell>
          <cell r="R230">
            <v>86</v>
          </cell>
          <cell r="S230">
            <v>11.621621621621621</v>
          </cell>
          <cell r="T230">
            <v>-57</v>
          </cell>
          <cell r="U230">
            <v>-7.7027027027027026</v>
          </cell>
          <cell r="V230">
            <v>2</v>
          </cell>
          <cell r="W230">
            <v>68.965517241379303</v>
          </cell>
          <cell r="X230">
            <v>0</v>
          </cell>
          <cell r="Y230">
            <v>0</v>
          </cell>
          <cell r="Z230">
            <v>0</v>
          </cell>
          <cell r="AA230">
            <v>0</v>
          </cell>
          <cell r="AB230">
            <v>0</v>
          </cell>
          <cell r="AC230">
            <v>0</v>
          </cell>
          <cell r="AD230">
            <v>0</v>
          </cell>
          <cell r="AE230">
            <v>0</v>
          </cell>
          <cell r="AF230">
            <v>0</v>
          </cell>
          <cell r="AG230">
            <v>0</v>
          </cell>
          <cell r="AH230">
            <v>3</v>
          </cell>
          <cell r="AI230">
            <v>93.75</v>
          </cell>
          <cell r="AJ230">
            <v>1</v>
          </cell>
          <cell r="AK230">
            <v>31.25</v>
          </cell>
          <cell r="AL230">
            <v>2</v>
          </cell>
          <cell r="AM230">
            <v>62.5</v>
          </cell>
          <cell r="AN230">
            <v>27</v>
          </cell>
          <cell r="AO230">
            <v>3.6486486486486487</v>
          </cell>
          <cell r="AP230">
            <v>9</v>
          </cell>
          <cell r="AQ230">
            <v>1.2162162162162162</v>
          </cell>
        </row>
        <row r="231">
          <cell r="A231" t="str">
            <v>豊頃町</v>
          </cell>
          <cell r="B231">
            <v>10</v>
          </cell>
          <cell r="C231">
            <v>1</v>
          </cell>
          <cell r="D231">
            <v>55</v>
          </cell>
          <cell r="E231" t="str">
            <v>-</v>
          </cell>
          <cell r="F231" t="str">
            <v>-</v>
          </cell>
          <cell r="G231">
            <v>1</v>
          </cell>
          <cell r="H231" t="str">
            <v>-</v>
          </cell>
          <cell r="I231" t="str">
            <v>-</v>
          </cell>
          <cell r="J231" t="str">
            <v>-</v>
          </cell>
          <cell r="K231" t="str">
            <v>-</v>
          </cell>
          <cell r="L231">
            <v>7</v>
          </cell>
          <cell r="M231">
            <v>4</v>
          </cell>
          <cell r="N231">
            <v>3300</v>
          </cell>
          <cell r="O231">
            <v>3300</v>
          </cell>
          <cell r="P231">
            <v>10</v>
          </cell>
          <cell r="Q231">
            <v>3.0303030303030303</v>
          </cell>
          <cell r="R231">
            <v>55</v>
          </cell>
          <cell r="S231">
            <v>16.666666666666668</v>
          </cell>
          <cell r="T231">
            <v>-45</v>
          </cell>
          <cell r="U231">
            <v>-13.636363636363635</v>
          </cell>
          <cell r="V231">
            <v>1</v>
          </cell>
          <cell r="W231">
            <v>100</v>
          </cell>
          <cell r="X231">
            <v>0</v>
          </cell>
          <cell r="Y231">
            <v>0</v>
          </cell>
          <cell r="Z231">
            <v>0</v>
          </cell>
          <cell r="AA231">
            <v>0</v>
          </cell>
          <cell r="AB231">
            <v>0</v>
          </cell>
          <cell r="AC231">
            <v>0</v>
          </cell>
          <cell r="AD231">
            <v>0</v>
          </cell>
          <cell r="AE231">
            <v>0</v>
          </cell>
          <cell r="AF231">
            <v>0</v>
          </cell>
          <cell r="AG231">
            <v>0</v>
          </cell>
          <cell r="AH231">
            <v>1</v>
          </cell>
          <cell r="AI231">
            <v>90.909090909090907</v>
          </cell>
          <cell r="AJ231">
            <v>1</v>
          </cell>
          <cell r="AK231">
            <v>90.909090909090907</v>
          </cell>
          <cell r="AL231">
            <v>0</v>
          </cell>
          <cell r="AM231">
            <v>0</v>
          </cell>
          <cell r="AN231">
            <v>7</v>
          </cell>
          <cell r="AO231">
            <v>2.1212121212121215</v>
          </cell>
          <cell r="AP231">
            <v>4</v>
          </cell>
          <cell r="AQ231">
            <v>1.2121212121212122</v>
          </cell>
        </row>
        <row r="232">
          <cell r="A232" t="str">
            <v>本別町</v>
          </cell>
          <cell r="B232">
            <v>61</v>
          </cell>
          <cell r="C232">
            <v>9</v>
          </cell>
          <cell r="D232">
            <v>122</v>
          </cell>
          <cell r="E232" t="str">
            <v>-</v>
          </cell>
          <cell r="F232" t="str">
            <v>-</v>
          </cell>
          <cell r="G232">
            <v>1</v>
          </cell>
          <cell r="H232" t="str">
            <v>-</v>
          </cell>
          <cell r="I232" t="str">
            <v>-</v>
          </cell>
          <cell r="J232" t="str">
            <v>-</v>
          </cell>
          <cell r="K232" t="str">
            <v>-</v>
          </cell>
          <cell r="L232">
            <v>36</v>
          </cell>
          <cell r="M232">
            <v>6</v>
          </cell>
          <cell r="N232">
            <v>8100</v>
          </cell>
          <cell r="O232">
            <v>8100</v>
          </cell>
          <cell r="P232">
            <v>61</v>
          </cell>
          <cell r="Q232">
            <v>7.5308641975308639</v>
          </cell>
          <cell r="R232">
            <v>122</v>
          </cell>
          <cell r="S232">
            <v>15.061728395061728</v>
          </cell>
          <cell r="T232">
            <v>-61</v>
          </cell>
          <cell r="U232">
            <v>-7.5308641975308639</v>
          </cell>
          <cell r="V232">
            <v>9</v>
          </cell>
          <cell r="W232">
            <v>147.54098360655738</v>
          </cell>
          <cell r="X232">
            <v>0</v>
          </cell>
          <cell r="Y232">
            <v>0</v>
          </cell>
          <cell r="Z232">
            <v>0</v>
          </cell>
          <cell r="AA232">
            <v>0</v>
          </cell>
          <cell r="AB232">
            <v>0</v>
          </cell>
          <cell r="AC232">
            <v>0</v>
          </cell>
          <cell r="AD232">
            <v>0</v>
          </cell>
          <cell r="AE232">
            <v>0</v>
          </cell>
          <cell r="AF232">
            <v>0</v>
          </cell>
          <cell r="AG232">
            <v>0</v>
          </cell>
          <cell r="AH232">
            <v>1</v>
          </cell>
          <cell r="AI232">
            <v>16.129032258064516</v>
          </cell>
          <cell r="AJ232">
            <v>1</v>
          </cell>
          <cell r="AK232">
            <v>16.129032258064516</v>
          </cell>
          <cell r="AL232">
            <v>0</v>
          </cell>
          <cell r="AM232">
            <v>0</v>
          </cell>
          <cell r="AN232">
            <v>36</v>
          </cell>
          <cell r="AO232">
            <v>4.4444444444444446</v>
          </cell>
          <cell r="AP232">
            <v>6</v>
          </cell>
          <cell r="AQ232">
            <v>0.7407407407407407</v>
          </cell>
        </row>
        <row r="233">
          <cell r="A233" t="str">
            <v>足寄町</v>
          </cell>
          <cell r="B233">
            <v>48</v>
          </cell>
          <cell r="C233">
            <v>4</v>
          </cell>
          <cell r="D233">
            <v>90</v>
          </cell>
          <cell r="E233" t="str">
            <v>-</v>
          </cell>
          <cell r="F233" t="str">
            <v>-</v>
          </cell>
          <cell r="G233" t="str">
            <v>-</v>
          </cell>
          <cell r="H233" t="str">
            <v>-</v>
          </cell>
          <cell r="I233" t="str">
            <v>-</v>
          </cell>
          <cell r="J233" t="str">
            <v>-</v>
          </cell>
          <cell r="K233" t="str">
            <v>-</v>
          </cell>
          <cell r="L233">
            <v>31</v>
          </cell>
          <cell r="M233">
            <v>13</v>
          </cell>
          <cell r="N233">
            <v>7500</v>
          </cell>
          <cell r="O233">
            <v>7500</v>
          </cell>
          <cell r="P233">
            <v>48</v>
          </cell>
          <cell r="Q233">
            <v>6.4</v>
          </cell>
          <cell r="R233">
            <v>90</v>
          </cell>
          <cell r="S233">
            <v>12</v>
          </cell>
          <cell r="T233">
            <v>-42</v>
          </cell>
          <cell r="U233">
            <v>-5.6</v>
          </cell>
          <cell r="V233">
            <v>4</v>
          </cell>
          <cell r="W233">
            <v>83.333333333333329</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31</v>
          </cell>
          <cell r="AO233">
            <v>4.1333333333333337</v>
          </cell>
          <cell r="AP233">
            <v>13</v>
          </cell>
          <cell r="AQ233">
            <v>1.7333333333333332</v>
          </cell>
        </row>
        <row r="234">
          <cell r="A234" t="str">
            <v>陸別町</v>
          </cell>
          <cell r="B234">
            <v>12</v>
          </cell>
          <cell r="C234">
            <v>2</v>
          </cell>
          <cell r="D234">
            <v>50</v>
          </cell>
          <cell r="E234" t="str">
            <v>-</v>
          </cell>
          <cell r="F234" t="str">
            <v>-</v>
          </cell>
          <cell r="G234">
            <v>1</v>
          </cell>
          <cell r="H234" t="str">
            <v>-</v>
          </cell>
          <cell r="I234" t="str">
            <v>-</v>
          </cell>
          <cell r="J234" t="str">
            <v>-</v>
          </cell>
          <cell r="K234" t="str">
            <v>-</v>
          </cell>
          <cell r="L234">
            <v>7</v>
          </cell>
          <cell r="M234">
            <v>2</v>
          </cell>
          <cell r="N234">
            <v>2600</v>
          </cell>
          <cell r="O234">
            <v>2600</v>
          </cell>
          <cell r="P234">
            <v>12</v>
          </cell>
          <cell r="Q234">
            <v>4.6153846153846159</v>
          </cell>
          <cell r="R234">
            <v>50</v>
          </cell>
          <cell r="S234">
            <v>19.230769230769234</v>
          </cell>
          <cell r="T234">
            <v>-38</v>
          </cell>
          <cell r="U234">
            <v>-14.615384615384615</v>
          </cell>
          <cell r="V234">
            <v>2</v>
          </cell>
          <cell r="W234">
            <v>166.66666666666666</v>
          </cell>
          <cell r="X234">
            <v>0</v>
          </cell>
          <cell r="Y234">
            <v>0</v>
          </cell>
          <cell r="Z234">
            <v>0</v>
          </cell>
          <cell r="AA234">
            <v>0</v>
          </cell>
          <cell r="AB234">
            <v>0</v>
          </cell>
          <cell r="AC234">
            <v>0</v>
          </cell>
          <cell r="AD234">
            <v>0</v>
          </cell>
          <cell r="AE234">
            <v>0</v>
          </cell>
          <cell r="AF234">
            <v>0</v>
          </cell>
          <cell r="AG234">
            <v>0</v>
          </cell>
          <cell r="AH234">
            <v>1</v>
          </cell>
          <cell r="AI234">
            <v>76.923076923076934</v>
          </cell>
          <cell r="AJ234">
            <v>1</v>
          </cell>
          <cell r="AK234">
            <v>76.923076923076934</v>
          </cell>
          <cell r="AL234">
            <v>0</v>
          </cell>
          <cell r="AM234">
            <v>0</v>
          </cell>
          <cell r="AN234">
            <v>7</v>
          </cell>
          <cell r="AO234">
            <v>2.6923076923076921</v>
          </cell>
          <cell r="AP234">
            <v>2</v>
          </cell>
          <cell r="AQ234">
            <v>0.76923076923076927</v>
          </cell>
        </row>
        <row r="235">
          <cell r="A235" t="str">
            <v>浦幌町</v>
          </cell>
          <cell r="B235">
            <v>49</v>
          </cell>
          <cell r="C235" t="str">
            <v>-</v>
          </cell>
          <cell r="D235">
            <v>77</v>
          </cell>
          <cell r="E235" t="str">
            <v>-</v>
          </cell>
          <cell r="F235" t="str">
            <v>-</v>
          </cell>
          <cell r="G235" t="str">
            <v>-</v>
          </cell>
          <cell r="H235" t="str">
            <v>-</v>
          </cell>
          <cell r="I235" t="str">
            <v>-</v>
          </cell>
          <cell r="J235" t="str">
            <v>-</v>
          </cell>
          <cell r="K235" t="str">
            <v>-</v>
          </cell>
          <cell r="L235">
            <v>15</v>
          </cell>
          <cell r="M235">
            <v>10</v>
          </cell>
          <cell r="N235">
            <v>5400</v>
          </cell>
          <cell r="O235">
            <v>5400</v>
          </cell>
          <cell r="P235">
            <v>49</v>
          </cell>
          <cell r="Q235">
            <v>9.0740740740740744</v>
          </cell>
          <cell r="R235">
            <v>77</v>
          </cell>
          <cell r="S235">
            <v>14.25925925925926</v>
          </cell>
          <cell r="T235">
            <v>-28</v>
          </cell>
          <cell r="U235">
            <v>-5.1851851851851851</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15</v>
          </cell>
          <cell r="AO235">
            <v>2.7777777777777777</v>
          </cell>
          <cell r="AP235">
            <v>10</v>
          </cell>
          <cell r="AQ235">
            <v>1.8518518518518519</v>
          </cell>
        </row>
        <row r="236">
          <cell r="A236" t="str">
            <v>釧路町</v>
          </cell>
          <cell r="B236">
            <v>152</v>
          </cell>
          <cell r="C236">
            <v>13</v>
          </cell>
          <cell r="D236">
            <v>156</v>
          </cell>
          <cell r="E236" t="str">
            <v>-</v>
          </cell>
          <cell r="F236" t="str">
            <v>-</v>
          </cell>
          <cell r="G236" t="str">
            <v>-</v>
          </cell>
          <cell r="H236">
            <v>1</v>
          </cell>
          <cell r="I236" t="str">
            <v>-</v>
          </cell>
          <cell r="J236" t="str">
            <v>-</v>
          </cell>
          <cell r="K236" t="str">
            <v>-</v>
          </cell>
          <cell r="L236">
            <v>97</v>
          </cell>
          <cell r="M236">
            <v>66</v>
          </cell>
          <cell r="N236">
            <v>20400</v>
          </cell>
          <cell r="O236">
            <v>20400</v>
          </cell>
          <cell r="P236">
            <v>152</v>
          </cell>
          <cell r="Q236">
            <v>7.4509803921568629</v>
          </cell>
          <cell r="R236">
            <v>156</v>
          </cell>
          <cell r="S236">
            <v>7.6470588235294121</v>
          </cell>
          <cell r="T236">
            <v>-4</v>
          </cell>
          <cell r="U236">
            <v>-0.19607843137254902</v>
          </cell>
          <cell r="V236">
            <v>13</v>
          </cell>
          <cell r="W236">
            <v>85.526315789473685</v>
          </cell>
          <cell r="X236">
            <v>0</v>
          </cell>
          <cell r="Y236">
            <v>0</v>
          </cell>
          <cell r="Z236">
            <v>0</v>
          </cell>
          <cell r="AA236">
            <v>0</v>
          </cell>
          <cell r="AB236">
            <v>0</v>
          </cell>
          <cell r="AC236">
            <v>0</v>
          </cell>
          <cell r="AD236">
            <v>0</v>
          </cell>
          <cell r="AE236">
            <v>0</v>
          </cell>
          <cell r="AF236">
            <v>0</v>
          </cell>
          <cell r="AG236">
            <v>0</v>
          </cell>
          <cell r="AH236">
            <v>1</v>
          </cell>
          <cell r="AI236">
            <v>6.5359477124183005</v>
          </cell>
          <cell r="AJ236">
            <v>0</v>
          </cell>
          <cell r="AK236">
            <v>0</v>
          </cell>
          <cell r="AL236">
            <v>1</v>
          </cell>
          <cell r="AM236">
            <v>6.5359477124183005</v>
          </cell>
          <cell r="AN236">
            <v>97</v>
          </cell>
          <cell r="AO236">
            <v>4.7549019607843137</v>
          </cell>
          <cell r="AP236">
            <v>66</v>
          </cell>
          <cell r="AQ236">
            <v>3.2352941176470589</v>
          </cell>
        </row>
        <row r="237">
          <cell r="A237" t="str">
            <v>厚岸町</v>
          </cell>
          <cell r="B237">
            <v>64</v>
          </cell>
          <cell r="C237">
            <v>8</v>
          </cell>
          <cell r="D237">
            <v>149</v>
          </cell>
          <cell r="E237">
            <v>1</v>
          </cell>
          <cell r="F237" t="str">
            <v>-</v>
          </cell>
          <cell r="G237">
            <v>1</v>
          </cell>
          <cell r="H237">
            <v>1</v>
          </cell>
          <cell r="I237" t="str">
            <v>-</v>
          </cell>
          <cell r="J237" t="str">
            <v>-</v>
          </cell>
          <cell r="K237" t="str">
            <v>-</v>
          </cell>
          <cell r="L237">
            <v>36</v>
          </cell>
          <cell r="M237">
            <v>22</v>
          </cell>
          <cell r="N237">
            <v>10400</v>
          </cell>
          <cell r="O237">
            <v>10400</v>
          </cell>
          <cell r="P237">
            <v>64</v>
          </cell>
          <cell r="Q237">
            <v>6.1538461538461542</v>
          </cell>
          <cell r="R237">
            <v>149</v>
          </cell>
          <cell r="S237">
            <v>14.326923076923077</v>
          </cell>
          <cell r="T237">
            <v>-85</v>
          </cell>
          <cell r="U237">
            <v>-8.1730769230769234</v>
          </cell>
          <cell r="V237">
            <v>8</v>
          </cell>
          <cell r="W237">
            <v>125</v>
          </cell>
          <cell r="X237">
            <v>1</v>
          </cell>
          <cell r="Y237">
            <v>15.625</v>
          </cell>
          <cell r="Z237">
            <v>0</v>
          </cell>
          <cell r="AA237">
            <v>0</v>
          </cell>
          <cell r="AB237">
            <v>0</v>
          </cell>
          <cell r="AC237">
            <v>0</v>
          </cell>
          <cell r="AD237">
            <v>0</v>
          </cell>
          <cell r="AE237">
            <v>0</v>
          </cell>
          <cell r="AF237">
            <v>0</v>
          </cell>
          <cell r="AG237">
            <v>0</v>
          </cell>
          <cell r="AH237">
            <v>2</v>
          </cell>
          <cell r="AI237">
            <v>30.303030303030305</v>
          </cell>
          <cell r="AJ237">
            <v>1</v>
          </cell>
          <cell r="AK237">
            <v>15.151515151515152</v>
          </cell>
          <cell r="AL237">
            <v>1</v>
          </cell>
          <cell r="AM237">
            <v>15.151515151515152</v>
          </cell>
          <cell r="AN237">
            <v>36</v>
          </cell>
          <cell r="AO237">
            <v>3.4615384615384617</v>
          </cell>
          <cell r="AP237">
            <v>22</v>
          </cell>
          <cell r="AQ237">
            <v>2.1153846153846154</v>
          </cell>
        </row>
        <row r="238">
          <cell r="A238" t="str">
            <v>浜中町</v>
          </cell>
          <cell r="B238">
            <v>59</v>
          </cell>
          <cell r="C238">
            <v>6</v>
          </cell>
          <cell r="D238">
            <v>84</v>
          </cell>
          <cell r="E238" t="str">
            <v>-</v>
          </cell>
          <cell r="F238" t="str">
            <v>-</v>
          </cell>
          <cell r="G238">
            <v>1</v>
          </cell>
          <cell r="H238" t="str">
            <v>-</v>
          </cell>
          <cell r="I238" t="str">
            <v>-</v>
          </cell>
          <cell r="J238" t="str">
            <v>-</v>
          </cell>
          <cell r="K238" t="str">
            <v>-</v>
          </cell>
          <cell r="L238">
            <v>22</v>
          </cell>
          <cell r="M238">
            <v>12</v>
          </cell>
          <cell r="N238">
            <v>6400</v>
          </cell>
          <cell r="O238">
            <v>6400</v>
          </cell>
          <cell r="P238">
            <v>59</v>
          </cell>
          <cell r="Q238">
            <v>9.21875</v>
          </cell>
          <cell r="R238">
            <v>84</v>
          </cell>
          <cell r="S238">
            <v>13.125</v>
          </cell>
          <cell r="T238">
            <v>-25</v>
          </cell>
          <cell r="U238">
            <v>-3.90625</v>
          </cell>
          <cell r="V238">
            <v>6</v>
          </cell>
          <cell r="W238">
            <v>101.6949152542373</v>
          </cell>
          <cell r="X238">
            <v>0</v>
          </cell>
          <cell r="Y238">
            <v>0</v>
          </cell>
          <cell r="Z238">
            <v>0</v>
          </cell>
          <cell r="AA238">
            <v>0</v>
          </cell>
          <cell r="AB238">
            <v>0</v>
          </cell>
          <cell r="AC238">
            <v>0</v>
          </cell>
          <cell r="AD238">
            <v>0</v>
          </cell>
          <cell r="AE238">
            <v>0</v>
          </cell>
          <cell r="AF238">
            <v>0</v>
          </cell>
          <cell r="AG238">
            <v>0</v>
          </cell>
          <cell r="AH238">
            <v>1</v>
          </cell>
          <cell r="AI238">
            <v>16.666666666666668</v>
          </cell>
          <cell r="AJ238">
            <v>1</v>
          </cell>
          <cell r="AK238">
            <v>16.666666666666668</v>
          </cell>
          <cell r="AL238">
            <v>0</v>
          </cell>
          <cell r="AM238">
            <v>0</v>
          </cell>
          <cell r="AN238">
            <v>22</v>
          </cell>
          <cell r="AO238">
            <v>3.4375</v>
          </cell>
          <cell r="AP238">
            <v>12</v>
          </cell>
          <cell r="AQ238">
            <v>1.875</v>
          </cell>
        </row>
        <row r="239">
          <cell r="A239" t="str">
            <v>標茶町</v>
          </cell>
          <cell r="B239">
            <v>65</v>
          </cell>
          <cell r="C239">
            <v>5</v>
          </cell>
          <cell r="D239">
            <v>93</v>
          </cell>
          <cell r="E239" t="str">
            <v>-</v>
          </cell>
          <cell r="F239" t="str">
            <v>-</v>
          </cell>
          <cell r="G239">
            <v>1</v>
          </cell>
          <cell r="H239" t="str">
            <v>-</v>
          </cell>
          <cell r="I239" t="str">
            <v>-</v>
          </cell>
          <cell r="J239" t="str">
            <v>-</v>
          </cell>
          <cell r="K239" t="str">
            <v>-</v>
          </cell>
          <cell r="L239">
            <v>23</v>
          </cell>
          <cell r="M239">
            <v>15</v>
          </cell>
          <cell r="N239">
            <v>8200</v>
          </cell>
          <cell r="O239">
            <v>8200</v>
          </cell>
          <cell r="P239">
            <v>65</v>
          </cell>
          <cell r="Q239">
            <v>7.9268292682926829</v>
          </cell>
          <cell r="R239">
            <v>93</v>
          </cell>
          <cell r="S239">
            <v>11.341463414634147</v>
          </cell>
          <cell r="T239">
            <v>-28</v>
          </cell>
          <cell r="U239">
            <v>-3.4146341463414633</v>
          </cell>
          <cell r="V239">
            <v>5</v>
          </cell>
          <cell r="W239">
            <v>76.923076923076934</v>
          </cell>
          <cell r="X239">
            <v>0</v>
          </cell>
          <cell r="Y239">
            <v>0</v>
          </cell>
          <cell r="Z239">
            <v>0</v>
          </cell>
          <cell r="AA239">
            <v>0</v>
          </cell>
          <cell r="AB239">
            <v>0</v>
          </cell>
          <cell r="AC239">
            <v>0</v>
          </cell>
          <cell r="AD239">
            <v>0</v>
          </cell>
          <cell r="AE239">
            <v>0</v>
          </cell>
          <cell r="AF239">
            <v>0</v>
          </cell>
          <cell r="AG239">
            <v>0</v>
          </cell>
          <cell r="AH239">
            <v>1</v>
          </cell>
          <cell r="AI239">
            <v>15.151515151515152</v>
          </cell>
          <cell r="AJ239">
            <v>1</v>
          </cell>
          <cell r="AK239">
            <v>15.151515151515152</v>
          </cell>
          <cell r="AL239">
            <v>0</v>
          </cell>
          <cell r="AM239">
            <v>0</v>
          </cell>
          <cell r="AN239">
            <v>23</v>
          </cell>
          <cell r="AO239">
            <v>2.8048780487804876</v>
          </cell>
          <cell r="AP239">
            <v>15</v>
          </cell>
          <cell r="AQ239">
            <v>1.8292682926829269</v>
          </cell>
        </row>
        <row r="240">
          <cell r="A240" t="str">
            <v>弟子屈町</v>
          </cell>
          <cell r="B240">
            <v>46</v>
          </cell>
          <cell r="C240">
            <v>4</v>
          </cell>
          <cell r="D240">
            <v>123</v>
          </cell>
          <cell r="E240" t="str">
            <v>-</v>
          </cell>
          <cell r="F240" t="str">
            <v>-</v>
          </cell>
          <cell r="G240" t="str">
            <v>-</v>
          </cell>
          <cell r="H240" t="str">
            <v>-</v>
          </cell>
          <cell r="I240" t="str">
            <v>-</v>
          </cell>
          <cell r="J240" t="str">
            <v>-</v>
          </cell>
          <cell r="K240" t="str">
            <v>-</v>
          </cell>
          <cell r="L240">
            <v>25</v>
          </cell>
          <cell r="M240">
            <v>10</v>
          </cell>
          <cell r="N240">
            <v>8200</v>
          </cell>
          <cell r="O240">
            <v>8200</v>
          </cell>
          <cell r="P240">
            <v>46</v>
          </cell>
          <cell r="Q240">
            <v>5.6097560975609753</v>
          </cell>
          <cell r="R240">
            <v>123</v>
          </cell>
          <cell r="S240">
            <v>15</v>
          </cell>
          <cell r="T240">
            <v>-77</v>
          </cell>
          <cell r="U240">
            <v>-9.3902439024390247</v>
          </cell>
          <cell r="V240">
            <v>4</v>
          </cell>
          <cell r="W240">
            <v>86.956521739130437</v>
          </cell>
          <cell r="X240">
            <v>0</v>
          </cell>
          <cell r="Y240">
            <v>0</v>
          </cell>
          <cell r="Z240">
            <v>0</v>
          </cell>
          <cell r="AA240">
            <v>0</v>
          </cell>
          <cell r="AB240">
            <v>0</v>
          </cell>
          <cell r="AC240">
            <v>0</v>
          </cell>
          <cell r="AD240">
            <v>0</v>
          </cell>
          <cell r="AE240">
            <v>0</v>
          </cell>
          <cell r="AF240">
            <v>0</v>
          </cell>
          <cell r="AG240">
            <v>0</v>
          </cell>
          <cell r="AH240">
            <v>0</v>
          </cell>
          <cell r="AI240">
            <v>0</v>
          </cell>
          <cell r="AJ240">
            <v>0</v>
          </cell>
          <cell r="AK240">
            <v>0</v>
          </cell>
          <cell r="AL240">
            <v>0</v>
          </cell>
          <cell r="AM240">
            <v>0</v>
          </cell>
          <cell r="AN240">
            <v>25</v>
          </cell>
          <cell r="AO240">
            <v>3.0487804878048781</v>
          </cell>
          <cell r="AP240">
            <v>10</v>
          </cell>
          <cell r="AQ240">
            <v>1.2195121951219512</v>
          </cell>
        </row>
        <row r="241">
          <cell r="A241" t="str">
            <v>鶴居村</v>
          </cell>
          <cell r="B241">
            <v>5</v>
          </cell>
          <cell r="C241">
            <v>1</v>
          </cell>
          <cell r="D241">
            <v>30</v>
          </cell>
          <cell r="E241" t="str">
            <v>-</v>
          </cell>
          <cell r="F241" t="str">
            <v>-</v>
          </cell>
          <cell r="G241" t="str">
            <v>-</v>
          </cell>
          <cell r="H241" t="str">
            <v>-</v>
          </cell>
          <cell r="I241" t="str">
            <v>-</v>
          </cell>
          <cell r="J241" t="str">
            <v>-</v>
          </cell>
          <cell r="K241" t="str">
            <v>-</v>
          </cell>
          <cell r="L241">
            <v>8</v>
          </cell>
          <cell r="M241">
            <v>4</v>
          </cell>
          <cell r="N241">
            <v>2600</v>
          </cell>
          <cell r="O241">
            <v>2600</v>
          </cell>
          <cell r="P241">
            <v>5</v>
          </cell>
          <cell r="Q241">
            <v>1.9230769230769231</v>
          </cell>
          <cell r="R241">
            <v>30</v>
          </cell>
          <cell r="S241">
            <v>11.538461538461538</v>
          </cell>
          <cell r="T241">
            <v>-25</v>
          </cell>
          <cell r="U241">
            <v>-9.6153846153846168</v>
          </cell>
          <cell r="V241">
            <v>1</v>
          </cell>
          <cell r="W241">
            <v>200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8</v>
          </cell>
          <cell r="AO241">
            <v>3.0769230769230771</v>
          </cell>
          <cell r="AP241">
            <v>4</v>
          </cell>
          <cell r="AQ241">
            <v>1.5384615384615385</v>
          </cell>
        </row>
        <row r="242">
          <cell r="A242" t="str">
            <v>白糠町</v>
          </cell>
          <cell r="B242">
            <v>37</v>
          </cell>
          <cell r="C242">
            <v>2</v>
          </cell>
          <cell r="D242">
            <v>140</v>
          </cell>
          <cell r="E242" t="str">
            <v>-</v>
          </cell>
          <cell r="F242" t="str">
            <v>-</v>
          </cell>
          <cell r="G242">
            <v>3</v>
          </cell>
          <cell r="H242">
            <v>1</v>
          </cell>
          <cell r="I242">
            <v>1</v>
          </cell>
          <cell r="J242">
            <v>1</v>
          </cell>
          <cell r="K242" t="str">
            <v>-</v>
          </cell>
          <cell r="L242">
            <v>29</v>
          </cell>
          <cell r="M242">
            <v>13</v>
          </cell>
          <cell r="N242">
            <v>9100</v>
          </cell>
          <cell r="O242">
            <v>9100</v>
          </cell>
          <cell r="P242">
            <v>37</v>
          </cell>
          <cell r="Q242">
            <v>4.0659340659340657</v>
          </cell>
          <cell r="R242">
            <v>140</v>
          </cell>
          <cell r="S242">
            <v>15.384615384615385</v>
          </cell>
          <cell r="T242">
            <v>-103</v>
          </cell>
          <cell r="U242">
            <v>-11.318681318681318</v>
          </cell>
          <cell r="V242">
            <v>2</v>
          </cell>
          <cell r="W242">
            <v>54.054054054054056</v>
          </cell>
          <cell r="X242">
            <v>0</v>
          </cell>
          <cell r="Y242">
            <v>0</v>
          </cell>
          <cell r="Z242">
            <v>0</v>
          </cell>
          <cell r="AA242">
            <v>0</v>
          </cell>
          <cell r="AB242">
            <v>1</v>
          </cell>
          <cell r="AC242">
            <v>26.315789473684209</v>
          </cell>
          <cell r="AD242">
            <v>1</v>
          </cell>
          <cell r="AE242">
            <v>26.315789473684209</v>
          </cell>
          <cell r="AF242">
            <v>0</v>
          </cell>
          <cell r="AG242">
            <v>0</v>
          </cell>
          <cell r="AH242">
            <v>4</v>
          </cell>
          <cell r="AI242">
            <v>97.560975609756099</v>
          </cell>
          <cell r="AJ242">
            <v>3</v>
          </cell>
          <cell r="AK242">
            <v>73.170731707317074</v>
          </cell>
          <cell r="AL242">
            <v>1</v>
          </cell>
          <cell r="AM242">
            <v>24.390243902439025</v>
          </cell>
          <cell r="AN242">
            <v>29</v>
          </cell>
          <cell r="AO242">
            <v>3.186813186813187</v>
          </cell>
          <cell r="AP242">
            <v>13</v>
          </cell>
          <cell r="AQ242">
            <v>1.4285714285714286</v>
          </cell>
        </row>
        <row r="243">
          <cell r="A243" t="str">
            <v>別海町</v>
          </cell>
          <cell r="B243">
            <v>169</v>
          </cell>
          <cell r="C243">
            <v>13</v>
          </cell>
          <cell r="D243">
            <v>164</v>
          </cell>
          <cell r="E243" t="str">
            <v>-</v>
          </cell>
          <cell r="F243" t="str">
            <v>-</v>
          </cell>
          <cell r="G243">
            <v>2</v>
          </cell>
          <cell r="H243">
            <v>1</v>
          </cell>
          <cell r="I243">
            <v>2</v>
          </cell>
          <cell r="J243">
            <v>2</v>
          </cell>
          <cell r="K243" t="str">
            <v>-</v>
          </cell>
          <cell r="L243">
            <v>78</v>
          </cell>
          <cell r="M243">
            <v>33</v>
          </cell>
          <cell r="N243">
            <v>15600</v>
          </cell>
          <cell r="O243">
            <v>15600</v>
          </cell>
          <cell r="P243">
            <v>169</v>
          </cell>
          <cell r="Q243">
            <v>10.833333333333334</v>
          </cell>
          <cell r="R243">
            <v>164</v>
          </cell>
          <cell r="S243">
            <v>10.512820512820513</v>
          </cell>
          <cell r="T243">
            <v>5</v>
          </cell>
          <cell r="U243">
            <v>0.32051282051282054</v>
          </cell>
          <cell r="V243">
            <v>13</v>
          </cell>
          <cell r="W243">
            <v>76.923076923076934</v>
          </cell>
          <cell r="X243">
            <v>0</v>
          </cell>
          <cell r="Y243">
            <v>0</v>
          </cell>
          <cell r="Z243">
            <v>0</v>
          </cell>
          <cell r="AA243">
            <v>0</v>
          </cell>
          <cell r="AB243">
            <v>2</v>
          </cell>
          <cell r="AC243">
            <v>11.695906432748536</v>
          </cell>
          <cell r="AD243">
            <v>2</v>
          </cell>
          <cell r="AE243">
            <v>11.695906432748536</v>
          </cell>
          <cell r="AF243">
            <v>0</v>
          </cell>
          <cell r="AG243">
            <v>0</v>
          </cell>
          <cell r="AH243">
            <v>3</v>
          </cell>
          <cell r="AI243">
            <v>17.441860465116278</v>
          </cell>
          <cell r="AJ243">
            <v>2</v>
          </cell>
          <cell r="AK243">
            <v>11.627906976744185</v>
          </cell>
          <cell r="AL243">
            <v>1</v>
          </cell>
          <cell r="AM243">
            <v>5.8139534883720927</v>
          </cell>
          <cell r="AN243">
            <v>78</v>
          </cell>
          <cell r="AO243">
            <v>5</v>
          </cell>
          <cell r="AP243">
            <v>33</v>
          </cell>
          <cell r="AQ243">
            <v>2.1153846153846154</v>
          </cell>
        </row>
        <row r="244">
          <cell r="A244" t="str">
            <v>中標津町</v>
          </cell>
          <cell r="B244">
            <v>270</v>
          </cell>
          <cell r="C244">
            <v>32</v>
          </cell>
          <cell r="D244">
            <v>189</v>
          </cell>
          <cell r="E244">
            <v>1</v>
          </cell>
          <cell r="F244">
            <v>1</v>
          </cell>
          <cell r="G244">
            <v>3</v>
          </cell>
          <cell r="H244">
            <v>2</v>
          </cell>
          <cell r="I244">
            <v>1</v>
          </cell>
          <cell r="J244">
            <v>1</v>
          </cell>
          <cell r="K244" t="str">
            <v>-</v>
          </cell>
          <cell r="L244">
            <v>153</v>
          </cell>
          <cell r="M244">
            <v>57</v>
          </cell>
          <cell r="N244">
            <v>23900</v>
          </cell>
          <cell r="O244">
            <v>23900</v>
          </cell>
          <cell r="P244">
            <v>270</v>
          </cell>
          <cell r="Q244">
            <v>11.297071129707113</v>
          </cell>
          <cell r="R244">
            <v>189</v>
          </cell>
          <cell r="S244">
            <v>7.9079497907949792</v>
          </cell>
          <cell r="T244">
            <v>81</v>
          </cell>
          <cell r="U244">
            <v>3.3891213389121337</v>
          </cell>
          <cell r="V244">
            <v>32</v>
          </cell>
          <cell r="W244">
            <v>118.51851851851852</v>
          </cell>
          <cell r="X244">
            <v>1</v>
          </cell>
          <cell r="Y244">
            <v>3.7037037037037037</v>
          </cell>
          <cell r="Z244">
            <v>1</v>
          </cell>
          <cell r="AA244">
            <v>3.7037037037037037</v>
          </cell>
          <cell r="AB244">
            <v>1</v>
          </cell>
          <cell r="AC244">
            <v>3.6900369003690034</v>
          </cell>
          <cell r="AD244">
            <v>1</v>
          </cell>
          <cell r="AE244">
            <v>3.6900369003690034</v>
          </cell>
          <cell r="AF244">
            <v>0</v>
          </cell>
          <cell r="AG244">
            <v>0</v>
          </cell>
          <cell r="AH244">
            <v>5</v>
          </cell>
          <cell r="AI244">
            <v>18.18181818181818</v>
          </cell>
          <cell r="AJ244">
            <v>3</v>
          </cell>
          <cell r="AK244">
            <v>10.90909090909091</v>
          </cell>
          <cell r="AL244">
            <v>2</v>
          </cell>
          <cell r="AM244">
            <v>7.2727272727272725</v>
          </cell>
          <cell r="AN244">
            <v>153</v>
          </cell>
          <cell r="AO244">
            <v>6.4016736401673633</v>
          </cell>
          <cell r="AP244">
            <v>57</v>
          </cell>
          <cell r="AQ244">
            <v>2.3849372384937237</v>
          </cell>
        </row>
        <row r="245">
          <cell r="A245" t="str">
            <v>標津町</v>
          </cell>
          <cell r="B245">
            <v>40</v>
          </cell>
          <cell r="C245" t="str">
            <v>-</v>
          </cell>
          <cell r="D245">
            <v>77</v>
          </cell>
          <cell r="E245">
            <v>1</v>
          </cell>
          <cell r="F245" t="str">
            <v>-</v>
          </cell>
          <cell r="G245" t="str">
            <v>-</v>
          </cell>
          <cell r="H245" t="str">
            <v>-</v>
          </cell>
          <cell r="I245" t="str">
            <v>-</v>
          </cell>
          <cell r="J245" t="str">
            <v>-</v>
          </cell>
          <cell r="K245" t="str">
            <v>-</v>
          </cell>
          <cell r="L245">
            <v>32</v>
          </cell>
          <cell r="M245">
            <v>15</v>
          </cell>
          <cell r="N245">
            <v>5600</v>
          </cell>
          <cell r="O245">
            <v>5600</v>
          </cell>
          <cell r="P245">
            <v>40</v>
          </cell>
          <cell r="Q245">
            <v>7.1428571428571423</v>
          </cell>
          <cell r="R245">
            <v>77</v>
          </cell>
          <cell r="S245">
            <v>13.75</v>
          </cell>
          <cell r="T245">
            <v>-37</v>
          </cell>
          <cell r="U245">
            <v>-6.6071428571428577</v>
          </cell>
          <cell r="V245">
            <v>0</v>
          </cell>
          <cell r="W245">
            <v>0</v>
          </cell>
          <cell r="X245">
            <v>1</v>
          </cell>
          <cell r="Y245">
            <v>25</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32</v>
          </cell>
          <cell r="AO245">
            <v>5.7142857142857144</v>
          </cell>
          <cell r="AP245">
            <v>15</v>
          </cell>
          <cell r="AQ245">
            <v>2.6785714285714284</v>
          </cell>
        </row>
        <row r="246">
          <cell r="A246" t="str">
            <v>羅臼町</v>
          </cell>
          <cell r="B246">
            <v>54</v>
          </cell>
          <cell r="C246">
            <v>4</v>
          </cell>
          <cell r="D246">
            <v>58</v>
          </cell>
          <cell r="E246" t="str">
            <v>-</v>
          </cell>
          <cell r="F246" t="str">
            <v>-</v>
          </cell>
          <cell r="G246" t="str">
            <v>-</v>
          </cell>
          <cell r="H246">
            <v>2</v>
          </cell>
          <cell r="I246" t="str">
            <v>-</v>
          </cell>
          <cell r="J246" t="str">
            <v>-</v>
          </cell>
          <cell r="K246" t="str">
            <v>-</v>
          </cell>
          <cell r="L246">
            <v>26</v>
          </cell>
          <cell r="M246">
            <v>12</v>
          </cell>
          <cell r="N246">
            <v>5800</v>
          </cell>
          <cell r="O246">
            <v>5800</v>
          </cell>
          <cell r="P246">
            <v>54</v>
          </cell>
          <cell r="Q246">
            <v>9.3103448275862064</v>
          </cell>
          <cell r="R246">
            <v>58</v>
          </cell>
          <cell r="S246">
            <v>10</v>
          </cell>
          <cell r="T246">
            <v>-4</v>
          </cell>
          <cell r="U246">
            <v>-0.68965517241379304</v>
          </cell>
          <cell r="V246">
            <v>4</v>
          </cell>
          <cell r="W246">
            <v>74.074074074074076</v>
          </cell>
          <cell r="X246">
            <v>0</v>
          </cell>
          <cell r="Y246">
            <v>0</v>
          </cell>
          <cell r="Z246">
            <v>0</v>
          </cell>
          <cell r="AA246">
            <v>0</v>
          </cell>
          <cell r="AB246">
            <v>0</v>
          </cell>
          <cell r="AC246">
            <v>0</v>
          </cell>
          <cell r="AD246">
            <v>0</v>
          </cell>
          <cell r="AE246">
            <v>0</v>
          </cell>
          <cell r="AF246">
            <v>0</v>
          </cell>
          <cell r="AG246">
            <v>0</v>
          </cell>
          <cell r="AH246">
            <v>2</v>
          </cell>
          <cell r="AI246">
            <v>35.714285714285715</v>
          </cell>
          <cell r="AJ246">
            <v>0</v>
          </cell>
          <cell r="AK246">
            <v>0</v>
          </cell>
          <cell r="AL246">
            <v>2</v>
          </cell>
          <cell r="AM246">
            <v>35.714285714285715</v>
          </cell>
          <cell r="AN246">
            <v>26</v>
          </cell>
          <cell r="AO246">
            <v>4.4827586206896548</v>
          </cell>
          <cell r="AP246">
            <v>12</v>
          </cell>
          <cell r="AQ246">
            <v>2.0689655172413794</v>
          </cell>
        </row>
        <row r="247">
          <cell r="A247" t="str">
            <v>札幌市保健所</v>
          </cell>
          <cell r="O247">
            <v>1914100</v>
          </cell>
          <cell r="P247">
            <v>14487</v>
          </cell>
          <cell r="Q247">
            <v>7.5685700851575151</v>
          </cell>
          <cell r="R247">
            <v>16228</v>
          </cell>
          <cell r="S247">
            <v>8.4781359385612038</v>
          </cell>
          <cell r="T247">
            <v>-1741</v>
          </cell>
          <cell r="U247">
            <v>-0.90956585340368845</v>
          </cell>
          <cell r="V247">
            <v>1379</v>
          </cell>
          <cell r="W247">
            <v>95.188789949609998</v>
          </cell>
          <cell r="X247">
            <v>34</v>
          </cell>
          <cell r="Y247">
            <v>2.3469317318975635</v>
          </cell>
          <cell r="Z247">
            <v>13</v>
          </cell>
          <cell r="AA247">
            <v>0.8973562504314212</v>
          </cell>
          <cell r="AB247">
            <v>67</v>
          </cell>
          <cell r="AC247">
            <v>4.6070274358798047</v>
          </cell>
          <cell r="AD247">
            <v>56</v>
          </cell>
          <cell r="AE247">
            <v>3.8506497971532694</v>
          </cell>
          <cell r="AF247">
            <v>11</v>
          </cell>
          <cell r="AG247">
            <v>0.75930144267274113</v>
          </cell>
          <cell r="AH247">
            <v>446</v>
          </cell>
          <cell r="AI247">
            <v>29.866738096832517</v>
          </cell>
          <cell r="AJ247">
            <v>180</v>
          </cell>
          <cell r="AK247">
            <v>12.053840487510882</v>
          </cell>
          <cell r="AL247">
            <v>266</v>
          </cell>
          <cell r="AM247">
            <v>17.812897609321634</v>
          </cell>
          <cell r="AN247">
            <v>10859</v>
          </cell>
          <cell r="AO247">
            <v>5.6731623217177791</v>
          </cell>
          <cell r="AP247">
            <v>4555</v>
          </cell>
          <cell r="AQ247">
            <v>2.3797084791808158</v>
          </cell>
        </row>
        <row r="248">
          <cell r="A248" t="str">
            <v>小樽市保健所</v>
          </cell>
          <cell r="O248">
            <v>130000</v>
          </cell>
          <cell r="P248">
            <v>646</v>
          </cell>
          <cell r="Q248">
            <v>4.9692307692307693</v>
          </cell>
          <cell r="R248">
            <v>1903</v>
          </cell>
          <cell r="S248">
            <v>14.638461538461538</v>
          </cell>
          <cell r="T248">
            <v>-1257</v>
          </cell>
          <cell r="U248">
            <v>-9.6692307692307686</v>
          </cell>
          <cell r="V248">
            <v>60</v>
          </cell>
          <cell r="W248">
            <v>92.879256965944279</v>
          </cell>
          <cell r="X248">
            <v>1</v>
          </cell>
          <cell r="Y248">
            <v>1.5479876160990713</v>
          </cell>
          <cell r="Z248">
            <v>1</v>
          </cell>
          <cell r="AA248">
            <v>1.5479876160990713</v>
          </cell>
          <cell r="AB248">
            <v>2</v>
          </cell>
          <cell r="AC248">
            <v>3.0864197530864197</v>
          </cell>
          <cell r="AD248">
            <v>2</v>
          </cell>
          <cell r="AE248">
            <v>3.0864197530864197</v>
          </cell>
          <cell r="AF248">
            <v>0</v>
          </cell>
          <cell r="AG248">
            <v>0</v>
          </cell>
          <cell r="AH248">
            <v>20</v>
          </cell>
          <cell r="AI248">
            <v>30.03003003003003</v>
          </cell>
          <cell r="AJ248">
            <v>6</v>
          </cell>
          <cell r="AK248">
            <v>9.0090090090090094</v>
          </cell>
          <cell r="AL248">
            <v>14</v>
          </cell>
          <cell r="AM248">
            <v>21.021021021021024</v>
          </cell>
          <cell r="AN248">
            <v>458</v>
          </cell>
          <cell r="AO248">
            <v>3.523076923076923</v>
          </cell>
          <cell r="AP248">
            <v>229</v>
          </cell>
          <cell r="AQ248">
            <v>1.7615384615384615</v>
          </cell>
        </row>
        <row r="249">
          <cell r="A249" t="str">
            <v>市立函館保健所</v>
          </cell>
          <cell r="O249">
            <v>273530</v>
          </cell>
          <cell r="P249">
            <v>1697</v>
          </cell>
          <cell r="Q249">
            <v>6.204072679413593</v>
          </cell>
          <cell r="R249">
            <v>3528</v>
          </cell>
          <cell r="S249">
            <v>12.898036778415531</v>
          </cell>
          <cell r="T249">
            <v>-1831</v>
          </cell>
          <cell r="U249">
            <v>-6.6939640990019376</v>
          </cell>
          <cell r="V249">
            <v>168</v>
          </cell>
          <cell r="W249">
            <v>98.998232174425453</v>
          </cell>
          <cell r="X249">
            <v>2</v>
          </cell>
          <cell r="Y249">
            <v>1.1785503830288744</v>
          </cell>
          <cell r="Z249">
            <v>0</v>
          </cell>
          <cell r="AA249">
            <v>0</v>
          </cell>
          <cell r="AB249">
            <v>7</v>
          </cell>
          <cell r="AC249">
            <v>4.107981220657277</v>
          </cell>
          <cell r="AD249">
            <v>7</v>
          </cell>
          <cell r="AE249">
            <v>4.107981220657277</v>
          </cell>
          <cell r="AF249">
            <v>0</v>
          </cell>
          <cell r="AG249">
            <v>0</v>
          </cell>
          <cell r="AH249">
            <v>58</v>
          </cell>
          <cell r="AI249">
            <v>33.048433048433054</v>
          </cell>
          <cell r="AJ249">
            <v>18</v>
          </cell>
          <cell r="AK249">
            <v>10.256410256410257</v>
          </cell>
          <cell r="AL249">
            <v>40</v>
          </cell>
          <cell r="AM249">
            <v>22.792022792022792</v>
          </cell>
          <cell r="AN249">
            <v>1282</v>
          </cell>
          <cell r="AO249">
            <v>4.6868716411362552</v>
          </cell>
          <cell r="AP249">
            <v>538</v>
          </cell>
          <cell r="AQ249">
            <v>1.966877490586042</v>
          </cell>
        </row>
        <row r="250">
          <cell r="A250" t="str">
            <v>旭川市保健所</v>
          </cell>
          <cell r="O250">
            <v>343700</v>
          </cell>
          <cell r="P250">
            <v>2449</v>
          </cell>
          <cell r="Q250">
            <v>7.1254000581902819</v>
          </cell>
          <cell r="R250">
            <v>3820</v>
          </cell>
          <cell r="S250">
            <v>11.114343904567937</v>
          </cell>
          <cell r="T250">
            <v>-1371</v>
          </cell>
          <cell r="U250">
            <v>-3.9889438463776545</v>
          </cell>
          <cell r="V250">
            <v>249</v>
          </cell>
          <cell r="W250">
            <v>101.67415271539404</v>
          </cell>
          <cell r="X250">
            <v>6</v>
          </cell>
          <cell r="Y250">
            <v>2.4499795835034708</v>
          </cell>
          <cell r="Z250">
            <v>3</v>
          </cell>
          <cell r="AA250">
            <v>1.2249897917517354</v>
          </cell>
          <cell r="AB250">
            <v>7</v>
          </cell>
          <cell r="AC250">
            <v>2.8524857375713122</v>
          </cell>
          <cell r="AD250">
            <v>5</v>
          </cell>
          <cell r="AE250">
            <v>2.0374898125509371</v>
          </cell>
          <cell r="AF250">
            <v>2</v>
          </cell>
          <cell r="AG250">
            <v>0.81665986116782363</v>
          </cell>
          <cell r="AH250">
            <v>106</v>
          </cell>
          <cell r="AI250">
            <v>41.487279843444227</v>
          </cell>
          <cell r="AJ250">
            <v>30</v>
          </cell>
          <cell r="AK250">
            <v>11.741682974559687</v>
          </cell>
          <cell r="AL250">
            <v>76</v>
          </cell>
          <cell r="AM250">
            <v>29.74559686888454</v>
          </cell>
          <cell r="AN250">
            <v>1775</v>
          </cell>
          <cell r="AO250">
            <v>5.1643875472796035</v>
          </cell>
          <cell r="AP250">
            <v>718</v>
          </cell>
          <cell r="AQ250">
            <v>2.0890311318009891</v>
          </cell>
        </row>
        <row r="251">
          <cell r="A251" t="str">
            <v>江別保健所</v>
          </cell>
          <cell r="O251">
            <v>204000</v>
          </cell>
          <cell r="P251">
            <v>1142</v>
          </cell>
          <cell r="Q251">
            <v>5.5980392156862742</v>
          </cell>
          <cell r="R251">
            <v>1892</v>
          </cell>
          <cell r="S251">
            <v>9.2745098039215677</v>
          </cell>
          <cell r="T251">
            <v>-750</v>
          </cell>
          <cell r="U251">
            <v>-3.6764705882352939</v>
          </cell>
          <cell r="V251">
            <v>104</v>
          </cell>
          <cell r="W251">
            <v>91.068301225919441</v>
          </cell>
          <cell r="X251">
            <v>2</v>
          </cell>
          <cell r="Y251">
            <v>1.7513134851138354</v>
          </cell>
          <cell r="Z251">
            <v>1</v>
          </cell>
          <cell r="AA251">
            <v>0.87565674255691772</v>
          </cell>
          <cell r="AB251">
            <v>2</v>
          </cell>
          <cell r="AC251">
            <v>1.7482517482517483</v>
          </cell>
          <cell r="AD251">
            <v>2</v>
          </cell>
          <cell r="AE251">
            <v>1.7482517482517483</v>
          </cell>
          <cell r="AF251">
            <v>0</v>
          </cell>
          <cell r="AG251">
            <v>0</v>
          </cell>
          <cell r="AH251">
            <v>32</v>
          </cell>
          <cell r="AI251">
            <v>27.257240204429301</v>
          </cell>
          <cell r="AJ251">
            <v>14</v>
          </cell>
          <cell r="AK251">
            <v>11.925042589437821</v>
          </cell>
          <cell r="AL251">
            <v>18</v>
          </cell>
          <cell r="AM251">
            <v>15.332197614991482</v>
          </cell>
          <cell r="AN251">
            <v>668</v>
          </cell>
          <cell r="AO251">
            <v>3.2745098039215685</v>
          </cell>
          <cell r="AP251">
            <v>400</v>
          </cell>
          <cell r="AQ251">
            <v>1.9607843137254901</v>
          </cell>
        </row>
        <row r="252">
          <cell r="A252" t="str">
            <v>千歳保健所</v>
          </cell>
          <cell r="O252">
            <v>223100</v>
          </cell>
          <cell r="P252">
            <v>1751</v>
          </cell>
          <cell r="Q252">
            <v>7.8484984311967736</v>
          </cell>
          <cell r="R252">
            <v>1754</v>
          </cell>
          <cell r="S252">
            <v>7.8619453160017931</v>
          </cell>
          <cell r="T252">
            <v>-3</v>
          </cell>
          <cell r="U252">
            <v>-1.344688480502017E-2</v>
          </cell>
          <cell r="V252">
            <v>166</v>
          </cell>
          <cell r="W252">
            <v>94.802969731581953</v>
          </cell>
          <cell r="X252">
            <v>4</v>
          </cell>
          <cell r="Y252">
            <v>2.2844089091947457</v>
          </cell>
          <cell r="Z252">
            <v>4</v>
          </cell>
          <cell r="AA252">
            <v>2.2844089091947457</v>
          </cell>
          <cell r="AB252">
            <v>8</v>
          </cell>
          <cell r="AC252">
            <v>4.5558086560364464</v>
          </cell>
          <cell r="AD252">
            <v>5</v>
          </cell>
          <cell r="AE252">
            <v>2.8473804100227791</v>
          </cell>
          <cell r="AF252">
            <v>3</v>
          </cell>
          <cell r="AG252">
            <v>1.7133066818960594</v>
          </cell>
          <cell r="AH252">
            <v>57</v>
          </cell>
          <cell r="AI252">
            <v>31.526548672566371</v>
          </cell>
          <cell r="AJ252">
            <v>16</v>
          </cell>
          <cell r="AK252">
            <v>8.8495575221238933</v>
          </cell>
          <cell r="AL252">
            <v>41</v>
          </cell>
          <cell r="AM252">
            <v>22.676991150442479</v>
          </cell>
          <cell r="AN252">
            <v>1154</v>
          </cell>
          <cell r="AO252">
            <v>5.1725683549977592</v>
          </cell>
          <cell r="AP252">
            <v>536</v>
          </cell>
          <cell r="AQ252">
            <v>2.4025100851636036</v>
          </cell>
        </row>
        <row r="253">
          <cell r="A253" t="str">
            <v>岩見沢保健所</v>
          </cell>
          <cell r="O253">
            <v>178900</v>
          </cell>
          <cell r="P253">
            <v>989</v>
          </cell>
          <cell r="Q253">
            <v>5.5282280603689209</v>
          </cell>
          <cell r="R253">
            <v>2469</v>
          </cell>
          <cell r="S253">
            <v>13.801006148686417</v>
          </cell>
          <cell r="T253">
            <v>-1480</v>
          </cell>
          <cell r="U253">
            <v>-8.2727780883174962</v>
          </cell>
          <cell r="V253">
            <v>102</v>
          </cell>
          <cell r="W253">
            <v>103.13447927199192</v>
          </cell>
          <cell r="X253">
            <v>6</v>
          </cell>
          <cell r="Y253">
            <v>6.0667340748230538</v>
          </cell>
          <cell r="Z253">
            <v>4</v>
          </cell>
          <cell r="AA253">
            <v>4.0444893832153692</v>
          </cell>
          <cell r="AB253">
            <v>6</v>
          </cell>
          <cell r="AC253">
            <v>6.0483870967741931</v>
          </cell>
          <cell r="AD253">
            <v>3</v>
          </cell>
          <cell r="AE253">
            <v>3.0241935483870965</v>
          </cell>
          <cell r="AF253">
            <v>3</v>
          </cell>
          <cell r="AG253">
            <v>3.0333670374115269</v>
          </cell>
          <cell r="AH253">
            <v>21</v>
          </cell>
          <cell r="AI253">
            <v>20.792079207920793</v>
          </cell>
          <cell r="AJ253">
            <v>8</v>
          </cell>
          <cell r="AK253">
            <v>7.9207920792079207</v>
          </cell>
          <cell r="AL253">
            <v>13</v>
          </cell>
          <cell r="AM253">
            <v>12.87128712871287</v>
          </cell>
          <cell r="AN253">
            <v>651</v>
          </cell>
          <cell r="AO253">
            <v>3.6389044158747903</v>
          </cell>
          <cell r="AP253">
            <v>270</v>
          </cell>
          <cell r="AQ253">
            <v>1.5092230296254892</v>
          </cell>
        </row>
        <row r="254">
          <cell r="A254" t="str">
            <v>滝川保健所</v>
          </cell>
          <cell r="O254">
            <v>109700</v>
          </cell>
          <cell r="P254">
            <v>535</v>
          </cell>
          <cell r="Q254">
            <v>4.8769371011850504</v>
          </cell>
          <cell r="R254">
            <v>1580</v>
          </cell>
          <cell r="S254">
            <v>14.40291704649043</v>
          </cell>
          <cell r="T254">
            <v>-1045</v>
          </cell>
          <cell r="U254">
            <v>-9.5259799453053784</v>
          </cell>
          <cell r="V254">
            <v>55</v>
          </cell>
          <cell r="W254">
            <v>102.80373831775701</v>
          </cell>
          <cell r="X254">
            <v>2</v>
          </cell>
          <cell r="Y254">
            <v>3.7383177570093458</v>
          </cell>
          <cell r="Z254">
            <v>2</v>
          </cell>
          <cell r="AA254">
            <v>3.7383177570093458</v>
          </cell>
          <cell r="AB254">
            <v>6</v>
          </cell>
          <cell r="AC254">
            <v>11.111111111111111</v>
          </cell>
          <cell r="AD254">
            <v>5</v>
          </cell>
          <cell r="AE254">
            <v>9.2592592592592595</v>
          </cell>
          <cell r="AF254">
            <v>1</v>
          </cell>
          <cell r="AG254">
            <v>1.8691588785046729</v>
          </cell>
          <cell r="AH254">
            <v>18</v>
          </cell>
          <cell r="AI254">
            <v>32.5497287522604</v>
          </cell>
          <cell r="AJ254">
            <v>11</v>
          </cell>
          <cell r="AK254">
            <v>19.891500904159134</v>
          </cell>
          <cell r="AL254">
            <v>7</v>
          </cell>
          <cell r="AM254">
            <v>12.658227848101266</v>
          </cell>
          <cell r="AN254">
            <v>386</v>
          </cell>
          <cell r="AO254">
            <v>3.5186873290793073</v>
          </cell>
          <cell r="AP254">
            <v>181</v>
          </cell>
          <cell r="AQ254">
            <v>1.649954421148587</v>
          </cell>
        </row>
        <row r="255">
          <cell r="A255" t="str">
            <v>深川保健所</v>
          </cell>
          <cell r="O255">
            <v>42300</v>
          </cell>
          <cell r="P255">
            <v>208</v>
          </cell>
          <cell r="Q255">
            <v>4.91725768321513</v>
          </cell>
          <cell r="R255">
            <v>648</v>
          </cell>
          <cell r="S255">
            <v>15.319148936170212</v>
          </cell>
          <cell r="T255">
            <v>-440</v>
          </cell>
          <cell r="U255">
            <v>-10.401891252955082</v>
          </cell>
          <cell r="V255">
            <v>32</v>
          </cell>
          <cell r="W255">
            <v>153.84615384615387</v>
          </cell>
          <cell r="X255">
            <v>0</v>
          </cell>
          <cell r="Y255">
            <v>0</v>
          </cell>
          <cell r="Z255">
            <v>0</v>
          </cell>
          <cell r="AA255">
            <v>0</v>
          </cell>
          <cell r="AB255">
            <v>0</v>
          </cell>
          <cell r="AC255">
            <v>0</v>
          </cell>
          <cell r="AD255">
            <v>0</v>
          </cell>
          <cell r="AE255">
            <v>0</v>
          </cell>
          <cell r="AF255">
            <v>0</v>
          </cell>
          <cell r="AG255">
            <v>0</v>
          </cell>
          <cell r="AH255">
            <v>7</v>
          </cell>
          <cell r="AI255">
            <v>32.558139534883722</v>
          </cell>
          <cell r="AJ255">
            <v>6</v>
          </cell>
          <cell r="AK255">
            <v>27.906976744186046</v>
          </cell>
          <cell r="AL255">
            <v>1</v>
          </cell>
          <cell r="AM255">
            <v>4.6511627906976747</v>
          </cell>
          <cell r="AN255">
            <v>141</v>
          </cell>
          <cell r="AO255">
            <v>3.3333333333333335</v>
          </cell>
          <cell r="AP255">
            <v>52</v>
          </cell>
          <cell r="AQ255">
            <v>1.2293144208037825</v>
          </cell>
        </row>
        <row r="256">
          <cell r="A256" t="str">
            <v>富良野保健所</v>
          </cell>
          <cell r="O256">
            <v>45100</v>
          </cell>
          <cell r="P256">
            <v>354</v>
          </cell>
          <cell r="Q256">
            <v>7.8492239467849219</v>
          </cell>
          <cell r="R256">
            <v>459</v>
          </cell>
          <cell r="S256">
            <v>10.177383592017739</v>
          </cell>
          <cell r="T256">
            <v>-105</v>
          </cell>
          <cell r="U256">
            <v>-2.3281596452328164</v>
          </cell>
          <cell r="V256">
            <v>33</v>
          </cell>
          <cell r="W256">
            <v>93.220338983050851</v>
          </cell>
          <cell r="X256">
            <v>0</v>
          </cell>
          <cell r="Y256">
            <v>0</v>
          </cell>
          <cell r="Z256">
            <v>0</v>
          </cell>
          <cell r="AA256">
            <v>0</v>
          </cell>
          <cell r="AB256">
            <v>1</v>
          </cell>
          <cell r="AC256">
            <v>2.8169014084507045</v>
          </cell>
          <cell r="AD256">
            <v>1</v>
          </cell>
          <cell r="AE256">
            <v>2.8169014084507045</v>
          </cell>
          <cell r="AF256">
            <v>0</v>
          </cell>
          <cell r="AG256">
            <v>0</v>
          </cell>
          <cell r="AH256">
            <v>10</v>
          </cell>
          <cell r="AI256">
            <v>27.472527472527471</v>
          </cell>
          <cell r="AJ256">
            <v>2</v>
          </cell>
          <cell r="AK256">
            <v>5.4945054945054945</v>
          </cell>
          <cell r="AL256">
            <v>8</v>
          </cell>
          <cell r="AM256">
            <v>21.978021978021978</v>
          </cell>
          <cell r="AN256">
            <v>222</v>
          </cell>
          <cell r="AO256">
            <v>4.9223946784922399</v>
          </cell>
          <cell r="AP256">
            <v>69</v>
          </cell>
          <cell r="AQ256">
            <v>1.5299334811529934</v>
          </cell>
        </row>
        <row r="257">
          <cell r="A257" t="str">
            <v>名寄保健所</v>
          </cell>
          <cell r="O257">
            <v>70300</v>
          </cell>
          <cell r="P257">
            <v>492</v>
          </cell>
          <cell r="Q257">
            <v>6.9985775248933146</v>
          </cell>
          <cell r="R257">
            <v>884</v>
          </cell>
          <cell r="S257">
            <v>12.574679943100994</v>
          </cell>
          <cell r="T257">
            <v>-392</v>
          </cell>
          <cell r="U257">
            <v>-5.5761024182076815</v>
          </cell>
          <cell r="V257">
            <v>53</v>
          </cell>
          <cell r="W257">
            <v>107.72357723577237</v>
          </cell>
          <cell r="X257">
            <v>1</v>
          </cell>
          <cell r="Y257">
            <v>2.0325203252032522</v>
          </cell>
          <cell r="Z257">
            <v>0</v>
          </cell>
          <cell r="AA257">
            <v>0</v>
          </cell>
          <cell r="AB257">
            <v>0</v>
          </cell>
          <cell r="AC257">
            <v>0</v>
          </cell>
          <cell r="AD257">
            <v>0</v>
          </cell>
          <cell r="AE257">
            <v>0</v>
          </cell>
          <cell r="AF257">
            <v>0</v>
          </cell>
          <cell r="AG257">
            <v>0</v>
          </cell>
          <cell r="AH257">
            <v>16</v>
          </cell>
          <cell r="AI257">
            <v>31.496062992125985</v>
          </cell>
          <cell r="AJ257">
            <v>5</v>
          </cell>
          <cell r="AK257">
            <v>9.8425196850393704</v>
          </cell>
          <cell r="AL257">
            <v>11</v>
          </cell>
          <cell r="AM257">
            <v>21.653543307086615</v>
          </cell>
          <cell r="AN257">
            <v>274</v>
          </cell>
          <cell r="AO257">
            <v>3.8975817923186344</v>
          </cell>
          <cell r="AP257">
            <v>111</v>
          </cell>
          <cell r="AQ257">
            <v>1.5789473684210527</v>
          </cell>
        </row>
        <row r="258">
          <cell r="A258" t="str">
            <v>岩内保健所</v>
          </cell>
          <cell r="O258">
            <v>23500</v>
          </cell>
          <cell r="P258">
            <v>165</v>
          </cell>
          <cell r="Q258">
            <v>7.0212765957446805</v>
          </cell>
          <cell r="R258">
            <v>344</v>
          </cell>
          <cell r="S258">
            <v>14.638297872340425</v>
          </cell>
          <cell r="T258">
            <v>-179</v>
          </cell>
          <cell r="U258">
            <v>-7.6170212765957448</v>
          </cell>
          <cell r="V258">
            <v>9</v>
          </cell>
          <cell r="W258">
            <v>54.54545454545454</v>
          </cell>
          <cell r="X258">
            <v>0</v>
          </cell>
          <cell r="Y258">
            <v>0</v>
          </cell>
          <cell r="Z258">
            <v>0</v>
          </cell>
          <cell r="AA258">
            <v>0</v>
          </cell>
          <cell r="AB258">
            <v>2</v>
          </cell>
          <cell r="AC258">
            <v>11.976047904191617</v>
          </cell>
          <cell r="AD258">
            <v>2</v>
          </cell>
          <cell r="AE258">
            <v>11.976047904191617</v>
          </cell>
          <cell r="AF258">
            <v>0</v>
          </cell>
          <cell r="AG258">
            <v>0</v>
          </cell>
          <cell r="AH258">
            <v>9</v>
          </cell>
          <cell r="AI258">
            <v>51.724137931034484</v>
          </cell>
          <cell r="AJ258">
            <v>5</v>
          </cell>
          <cell r="AK258">
            <v>28.735632183908045</v>
          </cell>
          <cell r="AL258">
            <v>4</v>
          </cell>
          <cell r="AM258">
            <v>22.988505747126435</v>
          </cell>
          <cell r="AN258">
            <v>108</v>
          </cell>
          <cell r="AO258">
            <v>4.5957446808510634</v>
          </cell>
          <cell r="AP258">
            <v>32</v>
          </cell>
          <cell r="AQ258">
            <v>1.3617021276595744</v>
          </cell>
        </row>
        <row r="259">
          <cell r="A259" t="str">
            <v>倶知安保健所</v>
          </cell>
          <cell r="O259">
            <v>75600</v>
          </cell>
          <cell r="P259">
            <v>552</v>
          </cell>
          <cell r="Q259">
            <v>7.3015873015873023</v>
          </cell>
          <cell r="R259">
            <v>1054</v>
          </cell>
          <cell r="S259">
            <v>13.941798941798941</v>
          </cell>
          <cell r="T259">
            <v>-502</v>
          </cell>
          <cell r="U259">
            <v>-6.64021164021164</v>
          </cell>
          <cell r="V259">
            <v>50</v>
          </cell>
          <cell r="W259">
            <v>90.579710144927532</v>
          </cell>
          <cell r="X259">
            <v>3</v>
          </cell>
          <cell r="Y259">
            <v>5.4347826086956523</v>
          </cell>
          <cell r="Z259">
            <v>2</v>
          </cell>
          <cell r="AA259">
            <v>3.6231884057971016</v>
          </cell>
          <cell r="AB259">
            <v>4</v>
          </cell>
          <cell r="AC259">
            <v>7.2202166064981954</v>
          </cell>
          <cell r="AD259">
            <v>2</v>
          </cell>
          <cell r="AE259">
            <v>3.6101083032490977</v>
          </cell>
          <cell r="AF259">
            <v>2</v>
          </cell>
          <cell r="AG259">
            <v>3.6231884057971016</v>
          </cell>
          <cell r="AH259">
            <v>22</v>
          </cell>
          <cell r="AI259">
            <v>38.327526132404181</v>
          </cell>
          <cell r="AJ259">
            <v>6</v>
          </cell>
          <cell r="AK259">
            <v>10.452961672473869</v>
          </cell>
          <cell r="AL259">
            <v>16</v>
          </cell>
          <cell r="AM259">
            <v>27.874564459930312</v>
          </cell>
          <cell r="AN259">
            <v>321</v>
          </cell>
          <cell r="AO259">
            <v>4.246031746031746</v>
          </cell>
          <cell r="AP259">
            <v>138</v>
          </cell>
          <cell r="AQ259">
            <v>1.8253968253968256</v>
          </cell>
        </row>
        <row r="260">
          <cell r="A260" t="str">
            <v>江差保健所</v>
          </cell>
          <cell r="O260">
            <v>25190</v>
          </cell>
          <cell r="P260">
            <v>135</v>
          </cell>
          <cell r="Q260">
            <v>5.3592695514092892</v>
          </cell>
          <cell r="R260">
            <v>358</v>
          </cell>
          <cell r="S260">
            <v>14.211988884477966</v>
          </cell>
          <cell r="T260">
            <v>-223</v>
          </cell>
          <cell r="U260">
            <v>-8.8527193330686789</v>
          </cell>
          <cell r="V260">
            <v>15</v>
          </cell>
          <cell r="W260">
            <v>111.1111111111111</v>
          </cell>
          <cell r="X260">
            <v>0</v>
          </cell>
          <cell r="Y260">
            <v>0</v>
          </cell>
          <cell r="Z260">
            <v>0</v>
          </cell>
          <cell r="AA260">
            <v>0</v>
          </cell>
          <cell r="AB260">
            <v>0</v>
          </cell>
          <cell r="AC260">
            <v>0</v>
          </cell>
          <cell r="AD260">
            <v>0</v>
          </cell>
          <cell r="AE260">
            <v>0</v>
          </cell>
          <cell r="AF260">
            <v>0</v>
          </cell>
          <cell r="AG260">
            <v>0</v>
          </cell>
          <cell r="AH260">
            <v>4</v>
          </cell>
          <cell r="AI260">
            <v>28.776978417266189</v>
          </cell>
          <cell r="AJ260">
            <v>1</v>
          </cell>
          <cell r="AK260">
            <v>7.1942446043165473</v>
          </cell>
          <cell r="AL260">
            <v>3</v>
          </cell>
          <cell r="AM260">
            <v>21.582733812949641</v>
          </cell>
          <cell r="AN260">
            <v>105</v>
          </cell>
          <cell r="AO260">
            <v>4.1683207622072249</v>
          </cell>
          <cell r="AP260">
            <v>39</v>
          </cell>
          <cell r="AQ260">
            <v>1.5482334259626835</v>
          </cell>
        </row>
        <row r="261">
          <cell r="A261" t="str">
            <v>渡島保健所</v>
          </cell>
          <cell r="O261">
            <v>120530</v>
          </cell>
          <cell r="P261">
            <v>748</v>
          </cell>
          <cell r="Q261">
            <v>6.2059238363892808</v>
          </cell>
          <cell r="R261">
            <v>1516</v>
          </cell>
          <cell r="S261">
            <v>12.577781465195388</v>
          </cell>
          <cell r="T261">
            <v>-768</v>
          </cell>
          <cell r="U261">
            <v>-6.3718576288061062</v>
          </cell>
          <cell r="V261">
            <v>77</v>
          </cell>
          <cell r="W261">
            <v>102.94117647058823</v>
          </cell>
          <cell r="X261">
            <v>2</v>
          </cell>
          <cell r="Y261">
            <v>2.6737967914438503</v>
          </cell>
          <cell r="Z261">
            <v>1</v>
          </cell>
          <cell r="AA261">
            <v>1.3368983957219251</v>
          </cell>
          <cell r="AB261">
            <v>3</v>
          </cell>
          <cell r="AC261">
            <v>4</v>
          </cell>
          <cell r="AD261">
            <v>2</v>
          </cell>
          <cell r="AE261">
            <v>2.6666666666666665</v>
          </cell>
          <cell r="AF261">
            <v>1</v>
          </cell>
          <cell r="AG261">
            <v>1.3368983957219251</v>
          </cell>
          <cell r="AH261">
            <v>18</v>
          </cell>
          <cell r="AI261">
            <v>23.49869451697128</v>
          </cell>
          <cell r="AJ261">
            <v>4</v>
          </cell>
          <cell r="AK261">
            <v>5.2219321148825069</v>
          </cell>
          <cell r="AL261">
            <v>14</v>
          </cell>
          <cell r="AM261">
            <v>18.276762402088774</v>
          </cell>
          <cell r="AN261">
            <v>458</v>
          </cell>
          <cell r="AO261">
            <v>3.799883846345308</v>
          </cell>
          <cell r="AP261">
            <v>274</v>
          </cell>
          <cell r="AQ261">
            <v>2.2732929561105122</v>
          </cell>
        </row>
        <row r="262">
          <cell r="A262" t="str">
            <v>八雲保健所</v>
          </cell>
          <cell r="O262">
            <v>39400</v>
          </cell>
          <cell r="P262">
            <v>256</v>
          </cell>
          <cell r="Q262">
            <v>6.4974619289340101</v>
          </cell>
          <cell r="R262">
            <v>564</v>
          </cell>
          <cell r="S262">
            <v>14.31472081218274</v>
          </cell>
          <cell r="T262">
            <v>-308</v>
          </cell>
          <cell r="U262">
            <v>-7.8172588832487317</v>
          </cell>
          <cell r="V262">
            <v>19</v>
          </cell>
          <cell r="W262">
            <v>74.21875</v>
          </cell>
          <cell r="X262">
            <v>0</v>
          </cell>
          <cell r="Y262">
            <v>0</v>
          </cell>
          <cell r="Z262">
            <v>0</v>
          </cell>
          <cell r="AA262">
            <v>0</v>
          </cell>
          <cell r="AB262">
            <v>1</v>
          </cell>
          <cell r="AC262">
            <v>3.8910505836575875</v>
          </cell>
          <cell r="AD262">
            <v>1</v>
          </cell>
          <cell r="AE262">
            <v>3.8910505836575875</v>
          </cell>
          <cell r="AF262">
            <v>0</v>
          </cell>
          <cell r="AG262">
            <v>0</v>
          </cell>
          <cell r="AH262">
            <v>8</v>
          </cell>
          <cell r="AI262">
            <v>30.303030303030305</v>
          </cell>
          <cell r="AJ262">
            <v>5</v>
          </cell>
          <cell r="AK262">
            <v>18.939393939393941</v>
          </cell>
          <cell r="AL262">
            <v>3</v>
          </cell>
          <cell r="AM262">
            <v>11.363636363636363</v>
          </cell>
          <cell r="AN262">
            <v>141</v>
          </cell>
          <cell r="AO262">
            <v>3.578680203045685</v>
          </cell>
          <cell r="AP262">
            <v>58</v>
          </cell>
          <cell r="AQ262">
            <v>1.4720812182741119</v>
          </cell>
        </row>
        <row r="263">
          <cell r="A263" t="str">
            <v>室蘭保健所</v>
          </cell>
          <cell r="O263">
            <v>196900</v>
          </cell>
          <cell r="P263">
            <v>1302</v>
          </cell>
          <cell r="Q263">
            <v>6.612493651599797</v>
          </cell>
          <cell r="R263">
            <v>2689</v>
          </cell>
          <cell r="S263">
            <v>13.656678517013713</v>
          </cell>
          <cell r="T263">
            <v>-1387</v>
          </cell>
          <cell r="U263">
            <v>-7.0441848654139161</v>
          </cell>
          <cell r="V263">
            <v>143</v>
          </cell>
          <cell r="W263">
            <v>109.83102918586791</v>
          </cell>
          <cell r="X263">
            <v>3</v>
          </cell>
          <cell r="Y263">
            <v>2.3041474654377878</v>
          </cell>
          <cell r="Z263">
            <v>1</v>
          </cell>
          <cell r="AA263">
            <v>0.76804915514592931</v>
          </cell>
          <cell r="AB263">
            <v>3</v>
          </cell>
          <cell r="AC263">
            <v>2.2988505747126435</v>
          </cell>
          <cell r="AD263">
            <v>3</v>
          </cell>
          <cell r="AE263">
            <v>2.2988505747126435</v>
          </cell>
          <cell r="AF263">
            <v>0</v>
          </cell>
          <cell r="AG263">
            <v>0</v>
          </cell>
          <cell r="AH263">
            <v>32</v>
          </cell>
          <cell r="AI263">
            <v>23.988005997001498</v>
          </cell>
          <cell r="AJ263">
            <v>11</v>
          </cell>
          <cell r="AK263">
            <v>8.2458770614692654</v>
          </cell>
          <cell r="AL263">
            <v>21</v>
          </cell>
          <cell r="AM263">
            <v>15.742128935532232</v>
          </cell>
          <cell r="AN263">
            <v>830</v>
          </cell>
          <cell r="AO263">
            <v>4.2153377348908077</v>
          </cell>
          <cell r="AP263">
            <v>374</v>
          </cell>
          <cell r="AQ263">
            <v>1.8994413407821229</v>
          </cell>
        </row>
        <row r="264">
          <cell r="A264" t="str">
            <v>苫小牧保健所</v>
          </cell>
          <cell r="O264">
            <v>216100</v>
          </cell>
          <cell r="P264">
            <v>1707</v>
          </cell>
          <cell r="Q264">
            <v>7.8991207774178616</v>
          </cell>
          <cell r="R264">
            <v>2265</v>
          </cell>
          <cell r="S264">
            <v>10.481258676538639</v>
          </cell>
          <cell r="T264">
            <v>-558</v>
          </cell>
          <cell r="U264">
            <v>-2.5821378991207773</v>
          </cell>
          <cell r="V264">
            <v>150</v>
          </cell>
          <cell r="W264">
            <v>87.873462214411248</v>
          </cell>
          <cell r="X264">
            <v>8</v>
          </cell>
          <cell r="Y264">
            <v>4.6865846514352665</v>
          </cell>
          <cell r="Z264">
            <v>2</v>
          </cell>
          <cell r="AA264">
            <v>1.1716461628588166</v>
          </cell>
          <cell r="AB264">
            <v>10</v>
          </cell>
          <cell r="AC264">
            <v>5.8275058275058278</v>
          </cell>
          <cell r="AD264">
            <v>9</v>
          </cell>
          <cell r="AE264">
            <v>5.244755244755245</v>
          </cell>
          <cell r="AF264">
            <v>1</v>
          </cell>
          <cell r="AG264">
            <v>0.58582308142940831</v>
          </cell>
          <cell r="AH264">
            <v>55</v>
          </cell>
          <cell r="AI264">
            <v>31.214528944381385</v>
          </cell>
          <cell r="AJ264">
            <v>22</v>
          </cell>
          <cell r="AK264">
            <v>12.485811577752553</v>
          </cell>
          <cell r="AL264">
            <v>33</v>
          </cell>
          <cell r="AM264">
            <v>18.728717366628832</v>
          </cell>
          <cell r="AN264">
            <v>1161</v>
          </cell>
          <cell r="AO264">
            <v>5.3725127255900054</v>
          </cell>
          <cell r="AP264">
            <v>541</v>
          </cell>
          <cell r="AQ264">
            <v>2.5034706154558077</v>
          </cell>
        </row>
        <row r="265">
          <cell r="A265" t="str">
            <v>浦河保健所</v>
          </cell>
          <cell r="O265">
            <v>24300</v>
          </cell>
          <cell r="P265">
            <v>164</v>
          </cell>
          <cell r="Q265">
            <v>6.7489711934156382</v>
          </cell>
          <cell r="R265">
            <v>294</v>
          </cell>
          <cell r="S265">
            <v>12.098765432098766</v>
          </cell>
          <cell r="T265">
            <v>-130</v>
          </cell>
          <cell r="U265">
            <v>-5.3497942386831276</v>
          </cell>
          <cell r="V265">
            <v>13</v>
          </cell>
          <cell r="W265">
            <v>79.268292682926827</v>
          </cell>
          <cell r="X265">
            <v>0</v>
          </cell>
          <cell r="Y265">
            <v>0</v>
          </cell>
          <cell r="Z265">
            <v>0</v>
          </cell>
          <cell r="AA265">
            <v>0</v>
          </cell>
          <cell r="AB265">
            <v>0</v>
          </cell>
          <cell r="AC265">
            <v>0</v>
          </cell>
          <cell r="AD265">
            <v>0</v>
          </cell>
          <cell r="AE265">
            <v>0</v>
          </cell>
          <cell r="AF265">
            <v>0</v>
          </cell>
          <cell r="AG265">
            <v>0</v>
          </cell>
          <cell r="AH265">
            <v>7</v>
          </cell>
          <cell r="AI265">
            <v>40.935672514619881</v>
          </cell>
          <cell r="AJ265">
            <v>4</v>
          </cell>
          <cell r="AK265">
            <v>23.391812865497073</v>
          </cell>
          <cell r="AL265">
            <v>3</v>
          </cell>
          <cell r="AM265">
            <v>17.543859649122805</v>
          </cell>
          <cell r="AN265">
            <v>100</v>
          </cell>
          <cell r="AO265">
            <v>4.1152263374485596</v>
          </cell>
          <cell r="AP265">
            <v>38</v>
          </cell>
          <cell r="AQ265">
            <v>1.5637860082304527</v>
          </cell>
        </row>
        <row r="266">
          <cell r="A266" t="str">
            <v>静内保健所</v>
          </cell>
          <cell r="O266">
            <v>49700</v>
          </cell>
          <cell r="P266">
            <v>409</v>
          </cell>
          <cell r="Q266">
            <v>8.2293762575452725</v>
          </cell>
          <cell r="R266">
            <v>682</v>
          </cell>
          <cell r="S266">
            <v>13.722334004024145</v>
          </cell>
          <cell r="T266">
            <v>-273</v>
          </cell>
          <cell r="U266">
            <v>-5.492957746478873</v>
          </cell>
          <cell r="V266">
            <v>32</v>
          </cell>
          <cell r="W266">
            <v>78.239608801955995</v>
          </cell>
          <cell r="X266">
            <v>1</v>
          </cell>
          <cell r="Y266">
            <v>2.4449877750611249</v>
          </cell>
          <cell r="Z266">
            <v>1</v>
          </cell>
          <cell r="AA266">
            <v>2.4449877750611249</v>
          </cell>
          <cell r="AB266">
            <v>3</v>
          </cell>
          <cell r="AC266">
            <v>7.2992700729927007</v>
          </cell>
          <cell r="AD266">
            <v>2</v>
          </cell>
          <cell r="AE266">
            <v>4.8661800486618008</v>
          </cell>
          <cell r="AF266">
            <v>1</v>
          </cell>
          <cell r="AG266">
            <v>2.4449877750611249</v>
          </cell>
          <cell r="AH266">
            <v>16</v>
          </cell>
          <cell r="AI266">
            <v>37.647058823529406</v>
          </cell>
          <cell r="AJ266">
            <v>6</v>
          </cell>
          <cell r="AK266">
            <v>14.117647058823531</v>
          </cell>
          <cell r="AL266">
            <v>10</v>
          </cell>
          <cell r="AM266">
            <v>23.52941176470588</v>
          </cell>
          <cell r="AN266">
            <v>213</v>
          </cell>
          <cell r="AO266">
            <v>4.2857142857142856</v>
          </cell>
          <cell r="AP266">
            <v>122</v>
          </cell>
          <cell r="AQ266">
            <v>2.4547283702213276</v>
          </cell>
        </row>
        <row r="267">
          <cell r="A267" t="str">
            <v>帯広保健所</v>
          </cell>
          <cell r="O267">
            <v>347100</v>
          </cell>
          <cell r="P267">
            <v>2757</v>
          </cell>
          <cell r="Q267">
            <v>7.9429559204840103</v>
          </cell>
          <cell r="R267">
            <v>3555</v>
          </cell>
          <cell r="S267">
            <v>10.242005185825411</v>
          </cell>
          <cell r="T267">
            <v>-798</v>
          </cell>
          <cell r="U267">
            <v>-2.2990492653414005</v>
          </cell>
          <cell r="V267">
            <v>256</v>
          </cell>
          <cell r="W267">
            <v>92.854552049328973</v>
          </cell>
          <cell r="X267">
            <v>6</v>
          </cell>
          <cell r="Y267">
            <v>2.1762785636561479</v>
          </cell>
          <cell r="Z267">
            <v>3</v>
          </cell>
          <cell r="AA267">
            <v>1.088139281828074</v>
          </cell>
          <cell r="AB267">
            <v>12</v>
          </cell>
          <cell r="AC267">
            <v>4.3368268883267076</v>
          </cell>
          <cell r="AD267">
            <v>10</v>
          </cell>
          <cell r="AE267">
            <v>3.6140224069389228</v>
          </cell>
          <cell r="AF267">
            <v>2</v>
          </cell>
          <cell r="AG267">
            <v>0.7254261878853826</v>
          </cell>
          <cell r="AH267">
            <v>64</v>
          </cell>
          <cell r="AI267">
            <v>22.686990428925913</v>
          </cell>
          <cell r="AJ267">
            <v>44</v>
          </cell>
          <cell r="AK267">
            <v>15.597305919886566</v>
          </cell>
          <cell r="AL267">
            <v>20</v>
          </cell>
          <cell r="AM267">
            <v>7.0896845090393477</v>
          </cell>
          <cell r="AN267">
            <v>1686</v>
          </cell>
          <cell r="AO267">
            <v>4.8573898012100258</v>
          </cell>
          <cell r="AP267">
            <v>676</v>
          </cell>
          <cell r="AQ267">
            <v>1.9475655430711609</v>
          </cell>
        </row>
        <row r="268">
          <cell r="A268" t="str">
            <v>釧路保健所</v>
          </cell>
          <cell r="O268">
            <v>244800</v>
          </cell>
          <cell r="P268">
            <v>1667</v>
          </cell>
          <cell r="Q268">
            <v>6.8096405228758172</v>
          </cell>
          <cell r="R268">
            <v>2803</v>
          </cell>
          <cell r="S268">
            <v>11.45016339869281</v>
          </cell>
          <cell r="T268">
            <v>-1136</v>
          </cell>
          <cell r="U268">
            <v>-4.6405228758169939</v>
          </cell>
          <cell r="V268">
            <v>154</v>
          </cell>
          <cell r="W268">
            <v>92.381523695260952</v>
          </cell>
          <cell r="X268">
            <v>1</v>
          </cell>
          <cell r="Y268">
            <v>0.59988002399520091</v>
          </cell>
          <cell r="Z268">
            <v>0</v>
          </cell>
          <cell r="AA268">
            <v>0</v>
          </cell>
          <cell r="AB268">
            <v>2</v>
          </cell>
          <cell r="AC268">
            <v>1.1983223487118035</v>
          </cell>
          <cell r="AD268">
            <v>2</v>
          </cell>
          <cell r="AE268">
            <v>1.1983223487118035</v>
          </cell>
          <cell r="AF268">
            <v>0</v>
          </cell>
          <cell r="AG268">
            <v>0</v>
          </cell>
          <cell r="AH268">
            <v>35</v>
          </cell>
          <cell r="AI268">
            <v>20.564042303172737</v>
          </cell>
          <cell r="AJ268">
            <v>24</v>
          </cell>
          <cell r="AK268">
            <v>14.10105757931845</v>
          </cell>
          <cell r="AL268">
            <v>11</v>
          </cell>
          <cell r="AM268">
            <v>6.462984723854289</v>
          </cell>
          <cell r="AN268">
            <v>1064</v>
          </cell>
          <cell r="AO268">
            <v>4.3464052287581696</v>
          </cell>
          <cell r="AP268">
            <v>584</v>
          </cell>
          <cell r="AQ268">
            <v>2.3856209150326797</v>
          </cell>
        </row>
        <row r="269">
          <cell r="A269" t="str">
            <v>根室保健所</v>
          </cell>
          <cell r="O269">
            <v>28500</v>
          </cell>
          <cell r="P269">
            <v>194</v>
          </cell>
          <cell r="Q269">
            <v>6.8070175438596499</v>
          </cell>
          <cell r="R269">
            <v>342</v>
          </cell>
          <cell r="S269">
            <v>12</v>
          </cell>
          <cell r="T269">
            <v>-148</v>
          </cell>
          <cell r="U269">
            <v>-5.192982456140351</v>
          </cell>
          <cell r="V269">
            <v>26</v>
          </cell>
          <cell r="W269">
            <v>134.02061855670104</v>
          </cell>
          <cell r="X269">
            <v>0</v>
          </cell>
          <cell r="Y269">
            <v>0</v>
          </cell>
          <cell r="Z269">
            <v>0</v>
          </cell>
          <cell r="AA269">
            <v>0</v>
          </cell>
          <cell r="AB269">
            <v>1</v>
          </cell>
          <cell r="AC269">
            <v>5.1282051282051286</v>
          </cell>
          <cell r="AD269">
            <v>1</v>
          </cell>
          <cell r="AE269">
            <v>5.1282051282051286</v>
          </cell>
          <cell r="AF269">
            <v>0</v>
          </cell>
          <cell r="AG269">
            <v>0</v>
          </cell>
          <cell r="AH269">
            <v>8</v>
          </cell>
          <cell r="AI269">
            <v>39.603960396039604</v>
          </cell>
          <cell r="AJ269">
            <v>6</v>
          </cell>
          <cell r="AK269">
            <v>29.702970297029701</v>
          </cell>
          <cell r="AL269">
            <v>2</v>
          </cell>
          <cell r="AM269">
            <v>9.9009900990099009</v>
          </cell>
          <cell r="AN269">
            <v>135</v>
          </cell>
          <cell r="AO269">
            <v>4.7368421052631584</v>
          </cell>
          <cell r="AP269">
            <v>60</v>
          </cell>
          <cell r="AQ269">
            <v>2.1052631578947367</v>
          </cell>
        </row>
        <row r="270">
          <cell r="A270" t="str">
            <v>中標津保健所</v>
          </cell>
          <cell r="O270">
            <v>50900</v>
          </cell>
          <cell r="P270">
            <v>533</v>
          </cell>
          <cell r="Q270">
            <v>10.471512770137524</v>
          </cell>
          <cell r="R270">
            <v>488</v>
          </cell>
          <cell r="S270">
            <v>9.5874263261296662</v>
          </cell>
          <cell r="T270">
            <v>45</v>
          </cell>
          <cell r="U270">
            <v>0.88408644400785852</v>
          </cell>
          <cell r="V270">
            <v>49</v>
          </cell>
          <cell r="W270">
            <v>91.932457786116316</v>
          </cell>
          <cell r="X270">
            <v>2</v>
          </cell>
          <cell r="Y270">
            <v>3.75234521575985</v>
          </cell>
          <cell r="Z270">
            <v>1</v>
          </cell>
          <cell r="AA270">
            <v>1.876172607879925</v>
          </cell>
          <cell r="AB270">
            <v>3</v>
          </cell>
          <cell r="AC270">
            <v>5.5970149253731343</v>
          </cell>
          <cell r="AD270">
            <v>3</v>
          </cell>
          <cell r="AE270">
            <v>5.5970149253731343</v>
          </cell>
          <cell r="AF270">
            <v>0</v>
          </cell>
          <cell r="AG270">
            <v>0</v>
          </cell>
          <cell r="AH270">
            <v>10</v>
          </cell>
          <cell r="AI270">
            <v>18.41620626151013</v>
          </cell>
          <cell r="AJ270">
            <v>5</v>
          </cell>
          <cell r="AK270">
            <v>9.2081031307550649</v>
          </cell>
          <cell r="AL270">
            <v>5</v>
          </cell>
          <cell r="AM270">
            <v>9.2081031307550649</v>
          </cell>
          <cell r="AN270">
            <v>289</v>
          </cell>
          <cell r="AO270">
            <v>5.677799607072691</v>
          </cell>
          <cell r="AP270">
            <v>117</v>
          </cell>
          <cell r="AQ270">
            <v>2.2986247544204326</v>
          </cell>
        </row>
        <row r="271">
          <cell r="A271" t="str">
            <v>網走保健所</v>
          </cell>
          <cell r="O271">
            <v>70900</v>
          </cell>
          <cell r="P271">
            <v>525</v>
          </cell>
          <cell r="Q271">
            <v>7.4047954866008459</v>
          </cell>
          <cell r="R271">
            <v>787</v>
          </cell>
          <cell r="S271">
            <v>11.100141043723555</v>
          </cell>
          <cell r="T271">
            <v>-262</v>
          </cell>
          <cell r="U271">
            <v>-3.6953455571227076</v>
          </cell>
          <cell r="V271">
            <v>53</v>
          </cell>
          <cell r="W271">
            <v>100.95238095238095</v>
          </cell>
          <cell r="X271">
            <v>0</v>
          </cell>
          <cell r="Y271">
            <v>0</v>
          </cell>
          <cell r="Z271">
            <v>0</v>
          </cell>
          <cell r="AA271">
            <v>0</v>
          </cell>
          <cell r="AB271">
            <v>1</v>
          </cell>
          <cell r="AC271">
            <v>1.9011406844106464</v>
          </cell>
          <cell r="AD271">
            <v>1</v>
          </cell>
          <cell r="AE271">
            <v>1.9011406844106464</v>
          </cell>
          <cell r="AF271">
            <v>0</v>
          </cell>
          <cell r="AG271">
            <v>0</v>
          </cell>
          <cell r="AH271">
            <v>13</v>
          </cell>
          <cell r="AI271">
            <v>24.163568773234203</v>
          </cell>
          <cell r="AJ271">
            <v>10</v>
          </cell>
          <cell r="AK271">
            <v>18.587360594795541</v>
          </cell>
          <cell r="AL271">
            <v>3</v>
          </cell>
          <cell r="AM271">
            <v>5.5762081784386615</v>
          </cell>
          <cell r="AN271">
            <v>297</v>
          </cell>
          <cell r="AO271">
            <v>4.1889985895627646</v>
          </cell>
          <cell r="AP271">
            <v>129</v>
          </cell>
          <cell r="AQ271">
            <v>1.8194640338504937</v>
          </cell>
        </row>
        <row r="272">
          <cell r="A272" t="str">
            <v>北見保健所</v>
          </cell>
          <cell r="O272">
            <v>160300</v>
          </cell>
          <cell r="P272">
            <v>1180</v>
          </cell>
          <cell r="Q272">
            <v>7.3611977542108544</v>
          </cell>
          <cell r="R272">
            <v>1860</v>
          </cell>
          <cell r="S272">
            <v>11.603243917654398</v>
          </cell>
          <cell r="T272">
            <v>-680</v>
          </cell>
          <cell r="U272">
            <v>-4.2420461634435433</v>
          </cell>
          <cell r="V272">
            <v>138</v>
          </cell>
          <cell r="W272">
            <v>116.94915254237289</v>
          </cell>
          <cell r="X272">
            <v>3</v>
          </cell>
          <cell r="Y272">
            <v>2.5423728813559321</v>
          </cell>
          <cell r="Z272">
            <v>3</v>
          </cell>
          <cell r="AA272">
            <v>2.5423728813559321</v>
          </cell>
          <cell r="AB272">
            <v>7</v>
          </cell>
          <cell r="AC272">
            <v>5.9121621621621623</v>
          </cell>
          <cell r="AD272">
            <v>4</v>
          </cell>
          <cell r="AE272">
            <v>3.3783783783783785</v>
          </cell>
          <cell r="AF272">
            <v>3</v>
          </cell>
          <cell r="AG272">
            <v>2.5423728813559321</v>
          </cell>
          <cell r="AH272">
            <v>47</v>
          </cell>
          <cell r="AI272">
            <v>38.304808475957621</v>
          </cell>
          <cell r="AJ272">
            <v>12</v>
          </cell>
          <cell r="AK272">
            <v>9.7799511002444994</v>
          </cell>
          <cell r="AL272">
            <v>35</v>
          </cell>
          <cell r="AM272">
            <v>28.524857375713122</v>
          </cell>
          <cell r="AN272">
            <v>733</v>
          </cell>
          <cell r="AO272">
            <v>4.5726762320648779</v>
          </cell>
          <cell r="AP272">
            <v>328</v>
          </cell>
          <cell r="AQ272">
            <v>2.0461634435433562</v>
          </cell>
        </row>
        <row r="273">
          <cell r="A273" t="str">
            <v>紋別保健所</v>
          </cell>
          <cell r="O273">
            <v>74400</v>
          </cell>
          <cell r="P273">
            <v>497</v>
          </cell>
          <cell r="Q273">
            <v>6.6801075268817209</v>
          </cell>
          <cell r="R273">
            <v>975</v>
          </cell>
          <cell r="S273">
            <v>13.10483870967742</v>
          </cell>
          <cell r="T273">
            <v>-478</v>
          </cell>
          <cell r="U273">
            <v>-6.424731182795699</v>
          </cell>
          <cell r="V273">
            <v>60</v>
          </cell>
          <cell r="W273">
            <v>120.72434607645876</v>
          </cell>
          <cell r="X273">
            <v>0</v>
          </cell>
          <cell r="Y273">
            <v>0</v>
          </cell>
          <cell r="Z273">
            <v>0</v>
          </cell>
          <cell r="AA273">
            <v>0</v>
          </cell>
          <cell r="AB273">
            <v>0</v>
          </cell>
          <cell r="AC273">
            <v>0</v>
          </cell>
          <cell r="AD273">
            <v>0</v>
          </cell>
          <cell r="AE273">
            <v>0</v>
          </cell>
          <cell r="AF273">
            <v>0</v>
          </cell>
          <cell r="AG273">
            <v>0</v>
          </cell>
          <cell r="AH273">
            <v>9</v>
          </cell>
          <cell r="AI273">
            <v>17.786561264822137</v>
          </cell>
          <cell r="AJ273">
            <v>3</v>
          </cell>
          <cell r="AK273">
            <v>5.928853754940711</v>
          </cell>
          <cell r="AL273">
            <v>6</v>
          </cell>
          <cell r="AM273">
            <v>11.857707509881422</v>
          </cell>
          <cell r="AN273">
            <v>312</v>
          </cell>
          <cell r="AO273">
            <v>4.193548387096774</v>
          </cell>
          <cell r="AP273">
            <v>128</v>
          </cell>
          <cell r="AQ273">
            <v>1.7204301075268817</v>
          </cell>
        </row>
        <row r="274">
          <cell r="A274" t="str">
            <v>稚内保健所</v>
          </cell>
          <cell r="O274">
            <v>71700</v>
          </cell>
          <cell r="P274">
            <v>514</v>
          </cell>
          <cell r="Q274">
            <v>7.168758716875872</v>
          </cell>
          <cell r="R274">
            <v>930</v>
          </cell>
          <cell r="S274">
            <v>12.97071129707113</v>
          </cell>
          <cell r="T274">
            <v>-416</v>
          </cell>
          <cell r="U274">
            <v>-5.8019525801952581</v>
          </cell>
          <cell r="V274">
            <v>47</v>
          </cell>
          <cell r="W274">
            <v>91.439688715953295</v>
          </cell>
          <cell r="X274">
            <v>1</v>
          </cell>
          <cell r="Y274">
            <v>1.9455252918287937</v>
          </cell>
          <cell r="Z274">
            <v>1</v>
          </cell>
          <cell r="AA274">
            <v>1.9455252918287937</v>
          </cell>
          <cell r="AB274">
            <v>1</v>
          </cell>
          <cell r="AC274">
            <v>1.941747572815534</v>
          </cell>
          <cell r="AD274">
            <v>1</v>
          </cell>
          <cell r="AE274">
            <v>1.941747572815534</v>
          </cell>
          <cell r="AF274">
            <v>0</v>
          </cell>
          <cell r="AG274">
            <v>0</v>
          </cell>
          <cell r="AH274">
            <v>11</v>
          </cell>
          <cell r="AI274">
            <v>20.952380952380953</v>
          </cell>
          <cell r="AJ274">
            <v>4</v>
          </cell>
          <cell r="AK274">
            <v>7.6190476190476186</v>
          </cell>
          <cell r="AL274">
            <v>7</v>
          </cell>
          <cell r="AM274">
            <v>13.333333333333334</v>
          </cell>
          <cell r="AN274">
            <v>328</v>
          </cell>
          <cell r="AO274">
            <v>4.5746164574616461</v>
          </cell>
          <cell r="AP274">
            <v>127</v>
          </cell>
          <cell r="AQ274">
            <v>1.7712691771269178</v>
          </cell>
        </row>
        <row r="275">
          <cell r="A275" t="str">
            <v>留萌保健所</v>
          </cell>
          <cell r="O275">
            <v>51700</v>
          </cell>
          <cell r="P275">
            <v>343</v>
          </cell>
          <cell r="Q275">
            <v>6.6344294003868471</v>
          </cell>
          <cell r="R275">
            <v>680</v>
          </cell>
          <cell r="S275">
            <v>13.152804642166345</v>
          </cell>
          <cell r="T275">
            <v>-337</v>
          </cell>
          <cell r="U275">
            <v>-6.5183752417794976</v>
          </cell>
          <cell r="V275">
            <v>38</v>
          </cell>
          <cell r="W275">
            <v>110.78717201166181</v>
          </cell>
          <cell r="X275">
            <v>0</v>
          </cell>
          <cell r="Y275">
            <v>0</v>
          </cell>
          <cell r="Z275">
            <v>0</v>
          </cell>
          <cell r="AA275">
            <v>0</v>
          </cell>
          <cell r="AB275">
            <v>0</v>
          </cell>
          <cell r="AC275">
            <v>0</v>
          </cell>
          <cell r="AD275">
            <v>0</v>
          </cell>
          <cell r="AE275">
            <v>0</v>
          </cell>
          <cell r="AF275">
            <v>0</v>
          </cell>
          <cell r="AG275">
            <v>0</v>
          </cell>
          <cell r="AH275">
            <v>5</v>
          </cell>
          <cell r="AI275">
            <v>14.367816091954023</v>
          </cell>
          <cell r="AJ275">
            <v>0</v>
          </cell>
          <cell r="AK275">
            <v>0</v>
          </cell>
          <cell r="AL275">
            <v>5</v>
          </cell>
          <cell r="AM275">
            <v>14.367816091954023</v>
          </cell>
          <cell r="AN275">
            <v>215</v>
          </cell>
          <cell r="AO275">
            <v>4.1586073500967116</v>
          </cell>
          <cell r="AP275">
            <v>85</v>
          </cell>
          <cell r="AQ275">
            <v>1.6441005802707931</v>
          </cell>
        </row>
        <row r="276">
          <cell r="A276" t="str">
            <v>上川保健所</v>
          </cell>
          <cell r="O276">
            <v>55700</v>
          </cell>
          <cell r="P276">
            <v>288</v>
          </cell>
          <cell r="Q276">
            <v>5.1705565529622985</v>
          </cell>
          <cell r="R276">
            <v>715</v>
          </cell>
          <cell r="S276">
            <v>12.836624775583482</v>
          </cell>
          <cell r="T276">
            <v>-427</v>
          </cell>
          <cell r="U276">
            <v>-7.6660682226211856</v>
          </cell>
          <cell r="V276">
            <v>34</v>
          </cell>
          <cell r="W276">
            <v>118.05555555555556</v>
          </cell>
          <cell r="X276">
            <v>0</v>
          </cell>
          <cell r="Y276">
            <v>0</v>
          </cell>
          <cell r="Z276">
            <v>0</v>
          </cell>
          <cell r="AA276">
            <v>0</v>
          </cell>
          <cell r="AB276">
            <v>1</v>
          </cell>
          <cell r="AC276">
            <v>3.4602076124567476</v>
          </cell>
          <cell r="AD276">
            <v>1</v>
          </cell>
          <cell r="AE276">
            <v>3.4602076124567476</v>
          </cell>
          <cell r="AF276">
            <v>0</v>
          </cell>
          <cell r="AG276">
            <v>0</v>
          </cell>
          <cell r="AH276">
            <v>13</v>
          </cell>
          <cell r="AI276">
            <v>43.189368770764119</v>
          </cell>
          <cell r="AJ276">
            <v>5</v>
          </cell>
          <cell r="AK276">
            <v>16.611295681063122</v>
          </cell>
          <cell r="AL276">
            <v>8</v>
          </cell>
          <cell r="AM276">
            <v>26.578073089700997</v>
          </cell>
          <cell r="AN276">
            <v>172</v>
          </cell>
          <cell r="AO276">
            <v>3.0879712746858168</v>
          </cell>
          <cell r="AP276">
            <v>84</v>
          </cell>
          <cell r="AQ276">
            <v>1.5080789946140034</v>
          </cell>
        </row>
        <row r="277">
          <cell r="A277" t="str">
            <v>南渡島2次医療圏</v>
          </cell>
          <cell r="O277">
            <v>394060</v>
          </cell>
          <cell r="P277">
            <v>2445</v>
          </cell>
          <cell r="Q277">
            <v>6.2046388874790646</v>
          </cell>
          <cell r="R277">
            <v>5044</v>
          </cell>
          <cell r="S277">
            <v>12.80008120590773</v>
          </cell>
          <cell r="T277">
            <v>-2599</v>
          </cell>
          <cell r="U277">
            <v>-6.595442318428665</v>
          </cell>
          <cell r="V277">
            <v>245</v>
          </cell>
          <cell r="W277">
            <v>100.20449897750511</v>
          </cell>
          <cell r="X277">
            <v>4</v>
          </cell>
          <cell r="Y277">
            <v>1.6359918200408998</v>
          </cell>
          <cell r="Z277">
            <v>1</v>
          </cell>
          <cell r="AA277">
            <v>0.40899795501022496</v>
          </cell>
          <cell r="AB277">
            <v>10</v>
          </cell>
          <cell r="AC277">
            <v>4.0749796251018742</v>
          </cell>
          <cell r="AD277">
            <v>9</v>
          </cell>
          <cell r="AE277">
            <v>3.6674816625916868</v>
          </cell>
          <cell r="AF277">
            <v>1</v>
          </cell>
          <cell r="AG277">
            <v>0.40899795501022496</v>
          </cell>
          <cell r="AH277">
            <v>76</v>
          </cell>
          <cell r="AI277">
            <v>30.146767155890522</v>
          </cell>
          <cell r="AJ277">
            <v>22</v>
          </cell>
          <cell r="AK277">
            <v>8.7266957556525195</v>
          </cell>
          <cell r="AL277">
            <v>54</v>
          </cell>
          <cell r="AM277">
            <v>21.420071400238001</v>
          </cell>
          <cell r="AN277">
            <v>1740</v>
          </cell>
          <cell r="AO277">
            <v>4.4155712328071868</v>
          </cell>
          <cell r="AP277">
            <v>812</v>
          </cell>
          <cell r="AQ277">
            <v>2.0605999086433537</v>
          </cell>
        </row>
        <row r="278">
          <cell r="A278" t="str">
            <v>南檜山2次医療圏</v>
          </cell>
          <cell r="O278">
            <v>25190</v>
          </cell>
          <cell r="P278">
            <v>135</v>
          </cell>
          <cell r="Q278">
            <v>5.3592695514092892</v>
          </cell>
          <cell r="R278">
            <v>358</v>
          </cell>
          <cell r="S278">
            <v>14.211988884477966</v>
          </cell>
          <cell r="T278">
            <v>-223</v>
          </cell>
          <cell r="U278">
            <v>-8.8527193330686789</v>
          </cell>
          <cell r="V278">
            <v>15</v>
          </cell>
          <cell r="W278">
            <v>111.1111111111111</v>
          </cell>
          <cell r="X278">
            <v>0</v>
          </cell>
          <cell r="Y278">
            <v>0</v>
          </cell>
          <cell r="Z278">
            <v>0</v>
          </cell>
          <cell r="AA278">
            <v>0</v>
          </cell>
          <cell r="AB278">
            <v>0</v>
          </cell>
          <cell r="AC278">
            <v>0</v>
          </cell>
          <cell r="AD278">
            <v>0</v>
          </cell>
          <cell r="AE278">
            <v>0</v>
          </cell>
          <cell r="AF278">
            <v>0</v>
          </cell>
          <cell r="AG278">
            <v>0</v>
          </cell>
          <cell r="AH278">
            <v>4</v>
          </cell>
          <cell r="AI278">
            <v>28.776978417266189</v>
          </cell>
          <cell r="AJ278">
            <v>1</v>
          </cell>
          <cell r="AK278">
            <v>7.1942446043165473</v>
          </cell>
          <cell r="AL278">
            <v>3</v>
          </cell>
          <cell r="AM278">
            <v>21.582733812949641</v>
          </cell>
          <cell r="AN278">
            <v>105</v>
          </cell>
          <cell r="AO278">
            <v>4.1683207622072249</v>
          </cell>
          <cell r="AP278">
            <v>39</v>
          </cell>
          <cell r="AQ278">
            <v>1.5482334259626835</v>
          </cell>
        </row>
        <row r="279">
          <cell r="A279" t="str">
            <v>北渡島檜山2次医療圏</v>
          </cell>
          <cell r="O279">
            <v>39400</v>
          </cell>
          <cell r="P279">
            <v>256</v>
          </cell>
          <cell r="Q279">
            <v>6.4974619289340101</v>
          </cell>
          <cell r="R279">
            <v>564</v>
          </cell>
          <cell r="S279">
            <v>14.31472081218274</v>
          </cell>
          <cell r="T279">
            <v>-308</v>
          </cell>
          <cell r="U279">
            <v>-7.8172588832487317</v>
          </cell>
          <cell r="V279">
            <v>19</v>
          </cell>
          <cell r="W279">
            <v>74.21875</v>
          </cell>
          <cell r="X279">
            <v>0</v>
          </cell>
          <cell r="Y279">
            <v>0</v>
          </cell>
          <cell r="Z279">
            <v>0</v>
          </cell>
          <cell r="AA279">
            <v>0</v>
          </cell>
          <cell r="AB279">
            <v>1</v>
          </cell>
          <cell r="AC279">
            <v>3.8910505836575875</v>
          </cell>
          <cell r="AD279">
            <v>1</v>
          </cell>
          <cell r="AE279">
            <v>3.8910505836575875</v>
          </cell>
          <cell r="AF279">
            <v>0</v>
          </cell>
          <cell r="AG279">
            <v>0</v>
          </cell>
          <cell r="AH279">
            <v>8</v>
          </cell>
          <cell r="AI279">
            <v>30.303030303030305</v>
          </cell>
          <cell r="AJ279">
            <v>5</v>
          </cell>
          <cell r="AK279">
            <v>18.939393939393941</v>
          </cell>
          <cell r="AL279">
            <v>3</v>
          </cell>
          <cell r="AM279">
            <v>11.363636363636363</v>
          </cell>
          <cell r="AN279">
            <v>141</v>
          </cell>
          <cell r="AO279">
            <v>3.578680203045685</v>
          </cell>
          <cell r="AP279">
            <v>58</v>
          </cell>
          <cell r="AQ279">
            <v>1.4720812182741119</v>
          </cell>
        </row>
        <row r="280">
          <cell r="A280" t="str">
            <v>札幌2次医療圏</v>
          </cell>
          <cell r="O280">
            <v>2341200</v>
          </cell>
          <cell r="P280">
            <v>17380</v>
          </cell>
          <cell r="Q280">
            <v>7.4235434819750559</v>
          </cell>
          <cell r="R280">
            <v>19874</v>
          </cell>
          <cell r="S280">
            <v>8.4888091576969078</v>
          </cell>
          <cell r="T280">
            <v>-2494</v>
          </cell>
          <cell r="U280">
            <v>-1.0652656757218522</v>
          </cell>
          <cell r="V280">
            <v>1649</v>
          </cell>
          <cell r="W280">
            <v>94.879171461449943</v>
          </cell>
          <cell r="X280">
            <v>40</v>
          </cell>
          <cell r="Y280">
            <v>2.3014959723820483</v>
          </cell>
          <cell r="Z280">
            <v>18</v>
          </cell>
          <cell r="AA280">
            <v>1.0356731875719218</v>
          </cell>
          <cell r="AB280">
            <v>77</v>
          </cell>
          <cell r="AC280">
            <v>4.4143782606203059</v>
          </cell>
          <cell r="AD280">
            <v>63</v>
          </cell>
          <cell r="AE280">
            <v>3.6117640314166142</v>
          </cell>
          <cell r="AF280">
            <v>14</v>
          </cell>
          <cell r="AG280">
            <v>0.80552359033371701</v>
          </cell>
          <cell r="AH280">
            <v>535</v>
          </cell>
          <cell r="AI280">
            <v>29.863243092380689</v>
          </cell>
          <cell r="AJ280">
            <v>210</v>
          </cell>
          <cell r="AK280">
            <v>11.722020653084009</v>
          </cell>
          <cell r="AL280">
            <v>325</v>
          </cell>
          <cell r="AM280">
            <v>18.141222439296676</v>
          </cell>
          <cell r="AN280">
            <v>12681</v>
          </cell>
          <cell r="AO280">
            <v>5.4164531009738592</v>
          </cell>
          <cell r="AP280">
            <v>5491</v>
          </cell>
          <cell r="AQ280">
            <v>2.3453784384076544</v>
          </cell>
        </row>
        <row r="281">
          <cell r="A281" t="str">
            <v>後志2次医療圏</v>
          </cell>
          <cell r="O281">
            <v>229100</v>
          </cell>
          <cell r="P281">
            <v>1363</v>
          </cell>
          <cell r="Q281">
            <v>5.9493670886075947</v>
          </cell>
          <cell r="R281">
            <v>3301</v>
          </cell>
          <cell r="S281">
            <v>14.408555216062854</v>
          </cell>
          <cell r="T281">
            <v>-1938</v>
          </cell>
          <cell r="U281">
            <v>-8.4591881274552598</v>
          </cell>
          <cell r="V281">
            <v>119</v>
          </cell>
          <cell r="W281">
            <v>87.307410124724868</v>
          </cell>
          <cell r="X281">
            <v>4</v>
          </cell>
          <cell r="Y281">
            <v>2.9347028613352899</v>
          </cell>
          <cell r="Z281">
            <v>3</v>
          </cell>
          <cell r="AA281">
            <v>2.2010271460014672</v>
          </cell>
          <cell r="AB281">
            <v>8</v>
          </cell>
          <cell r="AC281">
            <v>5.8436815193571947</v>
          </cell>
          <cell r="AD281">
            <v>6</v>
          </cell>
          <cell r="AE281">
            <v>4.3827611395178963</v>
          </cell>
          <cell r="AF281">
            <v>2</v>
          </cell>
          <cell r="AG281">
            <v>1.467351430667645</v>
          </cell>
          <cell r="AH281">
            <v>51</v>
          </cell>
          <cell r="AI281">
            <v>36.067892503536072</v>
          </cell>
          <cell r="AJ281">
            <v>17</v>
          </cell>
          <cell r="AK281">
            <v>12.022630834512023</v>
          </cell>
          <cell r="AL281">
            <v>34</v>
          </cell>
          <cell r="AM281">
            <v>24.045261669024047</v>
          </cell>
          <cell r="AN281">
            <v>887</v>
          </cell>
          <cell r="AO281">
            <v>3.8716717590571803</v>
          </cell>
          <cell r="AP281">
            <v>399</v>
          </cell>
          <cell r="AQ281">
            <v>1.7415975556525534</v>
          </cell>
        </row>
        <row r="282">
          <cell r="A282" t="str">
            <v>南空知2次医療圏</v>
          </cell>
          <cell r="O282">
            <v>178900</v>
          </cell>
          <cell r="P282">
            <v>989</v>
          </cell>
          <cell r="Q282">
            <v>5.5282280603689209</v>
          </cell>
          <cell r="R282">
            <v>2469</v>
          </cell>
          <cell r="S282">
            <v>13.801006148686417</v>
          </cell>
          <cell r="T282">
            <v>-1480</v>
          </cell>
          <cell r="U282">
            <v>-8.2727780883174962</v>
          </cell>
          <cell r="V282">
            <v>102</v>
          </cell>
          <cell r="W282">
            <v>103.13447927199192</v>
          </cell>
          <cell r="X282">
            <v>6</v>
          </cell>
          <cell r="Y282">
            <v>6.0667340748230538</v>
          </cell>
          <cell r="Z282">
            <v>4</v>
          </cell>
          <cell r="AA282">
            <v>4.0444893832153692</v>
          </cell>
          <cell r="AB282">
            <v>6</v>
          </cell>
          <cell r="AC282">
            <v>6.0483870967741931</v>
          </cell>
          <cell r="AD282">
            <v>3</v>
          </cell>
          <cell r="AE282">
            <v>3.0241935483870965</v>
          </cell>
          <cell r="AF282">
            <v>3</v>
          </cell>
          <cell r="AG282">
            <v>3.0333670374115269</v>
          </cell>
          <cell r="AH282">
            <v>21</v>
          </cell>
          <cell r="AI282">
            <v>20.792079207920793</v>
          </cell>
          <cell r="AJ282">
            <v>8</v>
          </cell>
          <cell r="AK282">
            <v>7.9207920792079207</v>
          </cell>
          <cell r="AL282">
            <v>13</v>
          </cell>
          <cell r="AM282">
            <v>12.87128712871287</v>
          </cell>
          <cell r="AN282">
            <v>651</v>
          </cell>
          <cell r="AO282">
            <v>3.6389044158747903</v>
          </cell>
          <cell r="AP282">
            <v>270</v>
          </cell>
          <cell r="AQ282">
            <v>1.5092230296254892</v>
          </cell>
        </row>
        <row r="283">
          <cell r="A283" t="str">
            <v>中空知2次医療圏</v>
          </cell>
          <cell r="O283">
            <v>109700</v>
          </cell>
          <cell r="P283">
            <v>535</v>
          </cell>
          <cell r="Q283">
            <v>4.8769371011850504</v>
          </cell>
          <cell r="R283">
            <v>1580</v>
          </cell>
          <cell r="S283">
            <v>14.40291704649043</v>
          </cell>
          <cell r="T283">
            <v>-1045</v>
          </cell>
          <cell r="U283">
            <v>-9.5259799453053784</v>
          </cell>
          <cell r="V283">
            <v>55</v>
          </cell>
          <cell r="W283">
            <v>102.80373831775701</v>
          </cell>
          <cell r="X283">
            <v>2</v>
          </cell>
          <cell r="Y283">
            <v>3.7383177570093458</v>
          </cell>
          <cell r="Z283">
            <v>2</v>
          </cell>
          <cell r="AA283">
            <v>3.7383177570093458</v>
          </cell>
          <cell r="AB283">
            <v>6</v>
          </cell>
          <cell r="AC283">
            <v>11.111111111111111</v>
          </cell>
          <cell r="AD283">
            <v>5</v>
          </cell>
          <cell r="AE283">
            <v>9.2592592592592595</v>
          </cell>
          <cell r="AF283">
            <v>1</v>
          </cell>
          <cell r="AG283">
            <v>1.8691588785046729</v>
          </cell>
          <cell r="AH283">
            <v>18</v>
          </cell>
          <cell r="AI283">
            <v>32.5497287522604</v>
          </cell>
          <cell r="AJ283">
            <v>11</v>
          </cell>
          <cell r="AK283">
            <v>19.891500904159134</v>
          </cell>
          <cell r="AL283">
            <v>7</v>
          </cell>
          <cell r="AM283">
            <v>12.658227848101266</v>
          </cell>
          <cell r="AN283">
            <v>386</v>
          </cell>
          <cell r="AO283">
            <v>3.5186873290793073</v>
          </cell>
          <cell r="AP283">
            <v>181</v>
          </cell>
          <cell r="AQ283">
            <v>1.649954421148587</v>
          </cell>
        </row>
        <row r="284">
          <cell r="A284" t="str">
            <v>北空知2次医療圏</v>
          </cell>
          <cell r="O284">
            <v>42300</v>
          </cell>
          <cell r="P284">
            <v>208</v>
          </cell>
          <cell r="Q284">
            <v>4.91725768321513</v>
          </cell>
          <cell r="R284">
            <v>648</v>
          </cell>
          <cell r="S284">
            <v>15.319148936170212</v>
          </cell>
          <cell r="T284">
            <v>-440</v>
          </cell>
          <cell r="U284">
            <v>-10.401891252955082</v>
          </cell>
          <cell r="V284">
            <v>32</v>
          </cell>
          <cell r="W284">
            <v>153.84615384615387</v>
          </cell>
          <cell r="X284">
            <v>0</v>
          </cell>
          <cell r="Y284">
            <v>0</v>
          </cell>
          <cell r="Z284">
            <v>0</v>
          </cell>
          <cell r="AA284">
            <v>0</v>
          </cell>
          <cell r="AB284">
            <v>0</v>
          </cell>
          <cell r="AC284">
            <v>0</v>
          </cell>
          <cell r="AD284">
            <v>0</v>
          </cell>
          <cell r="AE284">
            <v>0</v>
          </cell>
          <cell r="AF284">
            <v>0</v>
          </cell>
          <cell r="AG284">
            <v>0</v>
          </cell>
          <cell r="AH284">
            <v>7</v>
          </cell>
          <cell r="AI284">
            <v>32.558139534883722</v>
          </cell>
          <cell r="AJ284">
            <v>6</v>
          </cell>
          <cell r="AK284">
            <v>27.906976744186046</v>
          </cell>
          <cell r="AL284">
            <v>1</v>
          </cell>
          <cell r="AM284">
            <v>4.6511627906976747</v>
          </cell>
          <cell r="AN284">
            <v>141</v>
          </cell>
          <cell r="AO284">
            <v>3.3333333333333335</v>
          </cell>
          <cell r="AP284">
            <v>52</v>
          </cell>
          <cell r="AQ284">
            <v>1.2293144208037825</v>
          </cell>
        </row>
        <row r="285">
          <cell r="A285" t="str">
            <v>西胆振2次医療圏</v>
          </cell>
          <cell r="O285">
            <v>196900</v>
          </cell>
          <cell r="P285">
            <v>1302</v>
          </cell>
          <cell r="Q285">
            <v>6.612493651599797</v>
          </cell>
          <cell r="R285">
            <v>2689</v>
          </cell>
          <cell r="S285">
            <v>13.656678517013713</v>
          </cell>
          <cell r="T285">
            <v>-1387</v>
          </cell>
          <cell r="U285">
            <v>-7.0441848654139161</v>
          </cell>
          <cell r="V285">
            <v>143</v>
          </cell>
          <cell r="W285">
            <v>109.83102918586791</v>
          </cell>
          <cell r="X285">
            <v>3</v>
          </cell>
          <cell r="Y285">
            <v>2.3041474654377878</v>
          </cell>
          <cell r="Z285">
            <v>1</v>
          </cell>
          <cell r="AA285">
            <v>0.76804915514592931</v>
          </cell>
          <cell r="AB285">
            <v>3</v>
          </cell>
          <cell r="AC285">
            <v>2.2988505747126435</v>
          </cell>
          <cell r="AD285">
            <v>3</v>
          </cell>
          <cell r="AE285">
            <v>2.2988505747126435</v>
          </cell>
          <cell r="AF285">
            <v>0</v>
          </cell>
          <cell r="AG285">
            <v>0</v>
          </cell>
          <cell r="AH285">
            <v>32</v>
          </cell>
          <cell r="AI285">
            <v>23.988005997001498</v>
          </cell>
          <cell r="AJ285">
            <v>11</v>
          </cell>
          <cell r="AK285">
            <v>8.2458770614692654</v>
          </cell>
          <cell r="AL285">
            <v>21</v>
          </cell>
          <cell r="AM285">
            <v>15.742128935532232</v>
          </cell>
          <cell r="AN285">
            <v>830</v>
          </cell>
          <cell r="AO285">
            <v>4.2153377348908077</v>
          </cell>
          <cell r="AP285">
            <v>374</v>
          </cell>
          <cell r="AQ285">
            <v>1.8994413407821229</v>
          </cell>
        </row>
        <row r="286">
          <cell r="A286" t="str">
            <v>東胆振2次医療圏</v>
          </cell>
          <cell r="O286">
            <v>216100</v>
          </cell>
          <cell r="P286">
            <v>1707</v>
          </cell>
          <cell r="Q286">
            <v>7.8991207774178616</v>
          </cell>
          <cell r="R286">
            <v>2265</v>
          </cell>
          <cell r="S286">
            <v>10.481258676538639</v>
          </cell>
          <cell r="T286">
            <v>-558</v>
          </cell>
          <cell r="U286">
            <v>-2.5821378991207773</v>
          </cell>
          <cell r="V286">
            <v>150</v>
          </cell>
          <cell r="W286">
            <v>87.873462214411248</v>
          </cell>
          <cell r="X286">
            <v>8</v>
          </cell>
          <cell r="Y286">
            <v>4.6865846514352665</v>
          </cell>
          <cell r="Z286">
            <v>2</v>
          </cell>
          <cell r="AA286">
            <v>1.1716461628588166</v>
          </cell>
          <cell r="AB286">
            <v>10</v>
          </cell>
          <cell r="AC286">
            <v>5.8275058275058278</v>
          </cell>
          <cell r="AD286">
            <v>9</v>
          </cell>
          <cell r="AE286">
            <v>5.244755244755245</v>
          </cell>
          <cell r="AF286">
            <v>1</v>
          </cell>
          <cell r="AG286">
            <v>0.58582308142940831</v>
          </cell>
          <cell r="AH286">
            <v>55</v>
          </cell>
          <cell r="AI286">
            <v>31.214528944381385</v>
          </cell>
          <cell r="AJ286">
            <v>22</v>
          </cell>
          <cell r="AK286">
            <v>12.485811577752553</v>
          </cell>
          <cell r="AL286">
            <v>33</v>
          </cell>
          <cell r="AM286">
            <v>18.728717366628832</v>
          </cell>
          <cell r="AN286">
            <v>1161</v>
          </cell>
          <cell r="AO286">
            <v>5.3725127255900054</v>
          </cell>
          <cell r="AP286">
            <v>541</v>
          </cell>
          <cell r="AQ286">
            <v>2.5034706154558077</v>
          </cell>
        </row>
        <row r="287">
          <cell r="A287" t="str">
            <v>日高2次医療圏</v>
          </cell>
          <cell r="O287">
            <v>74000</v>
          </cell>
          <cell r="P287">
            <v>573</v>
          </cell>
          <cell r="Q287">
            <v>7.7432432432432439</v>
          </cell>
          <cell r="R287">
            <v>976</v>
          </cell>
          <cell r="S287">
            <v>13.189189189189189</v>
          </cell>
          <cell r="T287">
            <v>-403</v>
          </cell>
          <cell r="U287">
            <v>-5.4459459459459465</v>
          </cell>
          <cell r="V287">
            <v>45</v>
          </cell>
          <cell r="W287">
            <v>78.534031413612567</v>
          </cell>
          <cell r="X287">
            <v>1</v>
          </cell>
          <cell r="Y287">
            <v>1.7452006980802792</v>
          </cell>
          <cell r="Z287">
            <v>1</v>
          </cell>
          <cell r="AA287">
            <v>1.7452006980802792</v>
          </cell>
          <cell r="AB287">
            <v>3</v>
          </cell>
          <cell r="AC287">
            <v>5.2173913043478262</v>
          </cell>
          <cell r="AD287">
            <v>2</v>
          </cell>
          <cell r="AE287">
            <v>3.4782608695652177</v>
          </cell>
          <cell r="AF287">
            <v>1</v>
          </cell>
          <cell r="AG287">
            <v>1.7452006980802792</v>
          </cell>
          <cell r="AH287">
            <v>23</v>
          </cell>
          <cell r="AI287">
            <v>38.590604026845639</v>
          </cell>
          <cell r="AJ287">
            <v>10</v>
          </cell>
          <cell r="AK287">
            <v>16.778523489932887</v>
          </cell>
          <cell r="AL287">
            <v>13</v>
          </cell>
          <cell r="AM287">
            <v>21.812080536912752</v>
          </cell>
          <cell r="AN287">
            <v>313</v>
          </cell>
          <cell r="AO287">
            <v>4.2297297297297298</v>
          </cell>
          <cell r="AP287">
            <v>160</v>
          </cell>
          <cell r="AQ287">
            <v>2.1621621621621623</v>
          </cell>
        </row>
        <row r="288">
          <cell r="A288" t="str">
            <v>上川中部2次医療圏</v>
          </cell>
          <cell r="O288">
            <v>399400</v>
          </cell>
          <cell r="P288">
            <v>2737</v>
          </cell>
          <cell r="Q288">
            <v>6.8527791687531296</v>
          </cell>
          <cell r="R288">
            <v>4535</v>
          </cell>
          <cell r="S288">
            <v>11.354531797696545</v>
          </cell>
          <cell r="T288">
            <v>-1798</v>
          </cell>
          <cell r="U288">
            <v>-4.5017526289434153</v>
          </cell>
          <cell r="V288">
            <v>283</v>
          </cell>
          <cell r="W288">
            <v>103.39788089148703</v>
          </cell>
          <cell r="X288">
            <v>6</v>
          </cell>
          <cell r="Y288">
            <v>2.1921812203142128</v>
          </cell>
          <cell r="Z288">
            <v>3</v>
          </cell>
          <cell r="AA288">
            <v>1.0960906101571064</v>
          </cell>
          <cell r="AB288">
            <v>8</v>
          </cell>
          <cell r="AC288">
            <v>2.916514764855997</v>
          </cell>
          <cell r="AD288">
            <v>6</v>
          </cell>
          <cell r="AE288">
            <v>2.1873860736419979</v>
          </cell>
          <cell r="AF288">
            <v>2</v>
          </cell>
          <cell r="AG288">
            <v>0.73072707343807086</v>
          </cell>
          <cell r="AH288">
            <v>119</v>
          </cell>
          <cell r="AI288">
            <v>41.666666666666664</v>
          </cell>
          <cell r="AJ288">
            <v>35</v>
          </cell>
          <cell r="AK288">
            <v>12.254901960784313</v>
          </cell>
          <cell r="AL288">
            <v>84</v>
          </cell>
          <cell r="AM288">
            <v>29.411764705882351</v>
          </cell>
          <cell r="AN288">
            <v>1947</v>
          </cell>
          <cell r="AO288">
            <v>4.8748122183274916</v>
          </cell>
          <cell r="AP288">
            <v>802</v>
          </cell>
          <cell r="AQ288">
            <v>2.0080120180270402</v>
          </cell>
        </row>
        <row r="289">
          <cell r="A289" t="str">
            <v>上川北部2次医療圏</v>
          </cell>
          <cell r="O289">
            <v>70300</v>
          </cell>
          <cell r="P289">
            <v>492</v>
          </cell>
          <cell r="Q289">
            <v>6.9985775248933146</v>
          </cell>
          <cell r="R289">
            <v>884</v>
          </cell>
          <cell r="S289">
            <v>12.574679943100994</v>
          </cell>
          <cell r="T289">
            <v>-392</v>
          </cell>
          <cell r="U289">
            <v>-5.5761024182076815</v>
          </cell>
          <cell r="V289">
            <v>53</v>
          </cell>
          <cell r="W289">
            <v>107.72357723577237</v>
          </cell>
          <cell r="X289">
            <v>1</v>
          </cell>
          <cell r="Y289">
            <v>2.0325203252032522</v>
          </cell>
          <cell r="Z289">
            <v>0</v>
          </cell>
          <cell r="AA289">
            <v>0</v>
          </cell>
          <cell r="AB289">
            <v>0</v>
          </cell>
          <cell r="AC289">
            <v>0</v>
          </cell>
          <cell r="AD289">
            <v>0</v>
          </cell>
          <cell r="AE289">
            <v>0</v>
          </cell>
          <cell r="AF289">
            <v>0</v>
          </cell>
          <cell r="AG289">
            <v>0</v>
          </cell>
          <cell r="AH289">
            <v>16</v>
          </cell>
          <cell r="AI289">
            <v>31.496062992125985</v>
          </cell>
          <cell r="AJ289">
            <v>5</v>
          </cell>
          <cell r="AK289">
            <v>9.8425196850393704</v>
          </cell>
          <cell r="AL289">
            <v>11</v>
          </cell>
          <cell r="AM289">
            <v>21.653543307086615</v>
          </cell>
          <cell r="AN289">
            <v>274</v>
          </cell>
          <cell r="AO289">
            <v>3.8975817923186344</v>
          </cell>
          <cell r="AP289">
            <v>111</v>
          </cell>
          <cell r="AQ289">
            <v>1.5789473684210527</v>
          </cell>
        </row>
        <row r="290">
          <cell r="A290" t="str">
            <v>富良野2次医療圏</v>
          </cell>
          <cell r="O290">
            <v>45100</v>
          </cell>
          <cell r="P290">
            <v>354</v>
          </cell>
          <cell r="Q290">
            <v>7.8492239467849219</v>
          </cell>
          <cell r="R290">
            <v>459</v>
          </cell>
          <cell r="S290">
            <v>10.177383592017739</v>
          </cell>
          <cell r="T290">
            <v>-105</v>
          </cell>
          <cell r="U290">
            <v>-2.3281596452328164</v>
          </cell>
          <cell r="V290">
            <v>33</v>
          </cell>
          <cell r="W290">
            <v>93.220338983050851</v>
          </cell>
          <cell r="X290">
            <v>0</v>
          </cell>
          <cell r="Y290">
            <v>0</v>
          </cell>
          <cell r="Z290">
            <v>0</v>
          </cell>
          <cell r="AA290">
            <v>0</v>
          </cell>
          <cell r="AB290">
            <v>1</v>
          </cell>
          <cell r="AC290">
            <v>2.8169014084507045</v>
          </cell>
          <cell r="AD290">
            <v>1</v>
          </cell>
          <cell r="AE290">
            <v>2.8169014084507045</v>
          </cell>
          <cell r="AF290">
            <v>0</v>
          </cell>
          <cell r="AG290">
            <v>0</v>
          </cell>
          <cell r="AH290">
            <v>10</v>
          </cell>
          <cell r="AI290">
            <v>27.472527472527471</v>
          </cell>
          <cell r="AJ290">
            <v>2</v>
          </cell>
          <cell r="AK290">
            <v>5.4945054945054945</v>
          </cell>
          <cell r="AL290">
            <v>8</v>
          </cell>
          <cell r="AM290">
            <v>21.978021978021978</v>
          </cell>
          <cell r="AN290">
            <v>222</v>
          </cell>
          <cell r="AO290">
            <v>4.9223946784922399</v>
          </cell>
          <cell r="AP290">
            <v>69</v>
          </cell>
          <cell r="AQ290">
            <v>1.5299334811529934</v>
          </cell>
        </row>
        <row r="291">
          <cell r="A291" t="str">
            <v>留萌2次医療圏</v>
          </cell>
          <cell r="O291">
            <v>51700</v>
          </cell>
          <cell r="P291">
            <v>343</v>
          </cell>
          <cell r="Q291">
            <v>6.6344294003868471</v>
          </cell>
          <cell r="R291">
            <v>680</v>
          </cell>
          <cell r="S291">
            <v>13.152804642166345</v>
          </cell>
          <cell r="T291">
            <v>-337</v>
          </cell>
          <cell r="U291">
            <v>-6.5183752417794976</v>
          </cell>
          <cell r="V291">
            <v>38</v>
          </cell>
          <cell r="W291">
            <v>110.78717201166181</v>
          </cell>
          <cell r="X291">
            <v>0</v>
          </cell>
          <cell r="Y291">
            <v>0</v>
          </cell>
          <cell r="Z291">
            <v>0</v>
          </cell>
          <cell r="AA291">
            <v>0</v>
          </cell>
          <cell r="AB291">
            <v>0</v>
          </cell>
          <cell r="AC291">
            <v>0</v>
          </cell>
          <cell r="AD291">
            <v>0</v>
          </cell>
          <cell r="AE291">
            <v>0</v>
          </cell>
          <cell r="AF291">
            <v>0</v>
          </cell>
          <cell r="AG291">
            <v>0</v>
          </cell>
          <cell r="AH291">
            <v>5</v>
          </cell>
          <cell r="AI291">
            <v>14.367816091954023</v>
          </cell>
          <cell r="AJ291">
            <v>0</v>
          </cell>
          <cell r="AK291">
            <v>0</v>
          </cell>
          <cell r="AL291">
            <v>5</v>
          </cell>
          <cell r="AM291">
            <v>14.367816091954023</v>
          </cell>
          <cell r="AN291">
            <v>215</v>
          </cell>
          <cell r="AO291">
            <v>4.1586073500967116</v>
          </cell>
          <cell r="AP291">
            <v>85</v>
          </cell>
          <cell r="AQ291">
            <v>1.6441005802707931</v>
          </cell>
        </row>
        <row r="292">
          <cell r="A292" t="str">
            <v>宗谷2次医療圏</v>
          </cell>
          <cell r="O292">
            <v>71700</v>
          </cell>
          <cell r="P292">
            <v>514</v>
          </cell>
          <cell r="Q292">
            <v>7.168758716875872</v>
          </cell>
          <cell r="R292">
            <v>930</v>
          </cell>
          <cell r="S292">
            <v>12.97071129707113</v>
          </cell>
          <cell r="T292">
            <v>-416</v>
          </cell>
          <cell r="U292">
            <v>-5.8019525801952581</v>
          </cell>
          <cell r="V292">
            <v>47</v>
          </cell>
          <cell r="W292">
            <v>91.439688715953295</v>
          </cell>
          <cell r="X292">
            <v>1</v>
          </cell>
          <cell r="Y292">
            <v>1.9455252918287937</v>
          </cell>
          <cell r="Z292">
            <v>1</v>
          </cell>
          <cell r="AA292">
            <v>1.9455252918287937</v>
          </cell>
          <cell r="AB292">
            <v>1</v>
          </cell>
          <cell r="AC292">
            <v>1.941747572815534</v>
          </cell>
          <cell r="AD292">
            <v>1</v>
          </cell>
          <cell r="AE292">
            <v>1.941747572815534</v>
          </cell>
          <cell r="AF292">
            <v>0</v>
          </cell>
          <cell r="AG292">
            <v>0</v>
          </cell>
          <cell r="AH292">
            <v>11</v>
          </cell>
          <cell r="AI292">
            <v>20.952380952380953</v>
          </cell>
          <cell r="AJ292">
            <v>4</v>
          </cell>
          <cell r="AK292">
            <v>7.6190476190476186</v>
          </cell>
          <cell r="AL292">
            <v>7</v>
          </cell>
          <cell r="AM292">
            <v>13.333333333333334</v>
          </cell>
          <cell r="AN292">
            <v>328</v>
          </cell>
          <cell r="AO292">
            <v>4.5746164574616461</v>
          </cell>
          <cell r="AP292">
            <v>127</v>
          </cell>
          <cell r="AQ292">
            <v>1.7712691771269178</v>
          </cell>
        </row>
        <row r="293">
          <cell r="A293" t="str">
            <v>北網2次医療圏</v>
          </cell>
          <cell r="O293">
            <v>231200</v>
          </cell>
          <cell r="P293">
            <v>1705</v>
          </cell>
          <cell r="Q293">
            <v>7.374567474048443</v>
          </cell>
          <cell r="R293">
            <v>2647</v>
          </cell>
          <cell r="S293">
            <v>11.448961937716263</v>
          </cell>
          <cell r="T293">
            <v>-942</v>
          </cell>
          <cell r="U293">
            <v>-4.0743944636678195</v>
          </cell>
          <cell r="V293">
            <v>191</v>
          </cell>
          <cell r="W293">
            <v>112.02346041055719</v>
          </cell>
          <cell r="X293">
            <v>3</v>
          </cell>
          <cell r="Y293">
            <v>1.7595307917888563</v>
          </cell>
          <cell r="Z293">
            <v>3</v>
          </cell>
          <cell r="AA293">
            <v>1.7595307917888563</v>
          </cell>
          <cell r="AB293">
            <v>8</v>
          </cell>
          <cell r="AC293">
            <v>4.6783625730994149</v>
          </cell>
          <cell r="AD293">
            <v>5</v>
          </cell>
          <cell r="AE293">
            <v>2.9239766081871341</v>
          </cell>
          <cell r="AF293">
            <v>3</v>
          </cell>
          <cell r="AG293">
            <v>1.7595307917888563</v>
          </cell>
          <cell r="AH293">
            <v>60</v>
          </cell>
          <cell r="AI293">
            <v>33.994334277620403</v>
          </cell>
          <cell r="AJ293">
            <v>22</v>
          </cell>
          <cell r="AK293">
            <v>12.464589235127479</v>
          </cell>
          <cell r="AL293">
            <v>38</v>
          </cell>
          <cell r="AM293">
            <v>21.52974504249292</v>
          </cell>
          <cell r="AN293">
            <v>1030</v>
          </cell>
          <cell r="AO293">
            <v>4.4550173010380618</v>
          </cell>
          <cell r="AP293">
            <v>457</v>
          </cell>
          <cell r="AQ293">
            <v>1.976643598615917</v>
          </cell>
        </row>
        <row r="294">
          <cell r="A294" t="str">
            <v>遠紋2次医療圏</v>
          </cell>
          <cell r="O294">
            <v>74400</v>
          </cell>
          <cell r="P294">
            <v>497</v>
          </cell>
          <cell r="Q294">
            <v>6.6801075268817209</v>
          </cell>
          <cell r="R294">
            <v>975</v>
          </cell>
          <cell r="S294">
            <v>13.10483870967742</v>
          </cell>
          <cell r="T294">
            <v>-478</v>
          </cell>
          <cell r="U294">
            <v>-6.424731182795699</v>
          </cell>
          <cell r="V294">
            <v>60</v>
          </cell>
          <cell r="W294">
            <v>120.72434607645876</v>
          </cell>
          <cell r="X294">
            <v>0</v>
          </cell>
          <cell r="Y294">
            <v>0</v>
          </cell>
          <cell r="Z294">
            <v>0</v>
          </cell>
          <cell r="AA294">
            <v>0</v>
          </cell>
          <cell r="AB294">
            <v>0</v>
          </cell>
          <cell r="AC294">
            <v>0</v>
          </cell>
          <cell r="AD294">
            <v>0</v>
          </cell>
          <cell r="AE294">
            <v>0</v>
          </cell>
          <cell r="AF294">
            <v>0</v>
          </cell>
          <cell r="AG294">
            <v>0</v>
          </cell>
          <cell r="AH294">
            <v>9</v>
          </cell>
          <cell r="AI294">
            <v>17.786561264822137</v>
          </cell>
          <cell r="AJ294">
            <v>3</v>
          </cell>
          <cell r="AK294">
            <v>5.928853754940711</v>
          </cell>
          <cell r="AL294">
            <v>6</v>
          </cell>
          <cell r="AM294">
            <v>11.857707509881422</v>
          </cell>
          <cell r="AN294">
            <v>312</v>
          </cell>
          <cell r="AO294">
            <v>4.193548387096774</v>
          </cell>
          <cell r="AP294">
            <v>128</v>
          </cell>
          <cell r="AQ294">
            <v>1.7204301075268817</v>
          </cell>
        </row>
        <row r="295">
          <cell r="A295" t="str">
            <v>十勝2次医療圏</v>
          </cell>
          <cell r="O295">
            <v>347100</v>
          </cell>
          <cell r="P295">
            <v>2757</v>
          </cell>
          <cell r="Q295">
            <v>7.9429559204840103</v>
          </cell>
          <cell r="R295">
            <v>3555</v>
          </cell>
          <cell r="S295">
            <v>10.242005185825411</v>
          </cell>
          <cell r="T295">
            <v>-798</v>
          </cell>
          <cell r="U295">
            <v>-2.2990492653414005</v>
          </cell>
          <cell r="V295">
            <v>256</v>
          </cell>
          <cell r="W295">
            <v>92.854552049328973</v>
          </cell>
          <cell r="X295">
            <v>6</v>
          </cell>
          <cell r="Y295">
            <v>2.1762785636561479</v>
          </cell>
          <cell r="Z295">
            <v>3</v>
          </cell>
          <cell r="AA295">
            <v>1.088139281828074</v>
          </cell>
          <cell r="AB295">
            <v>12</v>
          </cell>
          <cell r="AC295">
            <v>4.3368268883267076</v>
          </cell>
          <cell r="AD295">
            <v>10</v>
          </cell>
          <cell r="AE295">
            <v>3.6140224069389228</v>
          </cell>
          <cell r="AF295">
            <v>2</v>
          </cell>
          <cell r="AG295">
            <v>0.7254261878853826</v>
          </cell>
          <cell r="AH295">
            <v>64</v>
          </cell>
          <cell r="AI295">
            <v>22.686990428925913</v>
          </cell>
          <cell r="AJ295">
            <v>44</v>
          </cell>
          <cell r="AK295">
            <v>15.597305919886566</v>
          </cell>
          <cell r="AL295">
            <v>20</v>
          </cell>
          <cell r="AM295">
            <v>7.0896845090393477</v>
          </cell>
          <cell r="AN295">
            <v>1686</v>
          </cell>
          <cell r="AO295">
            <v>4.8573898012100258</v>
          </cell>
          <cell r="AP295">
            <v>676</v>
          </cell>
          <cell r="AQ295">
            <v>1.9475655430711609</v>
          </cell>
        </row>
        <row r="296">
          <cell r="A296" t="str">
            <v>釧路2次医療圏</v>
          </cell>
          <cell r="O296">
            <v>244800</v>
          </cell>
          <cell r="P296">
            <v>1667</v>
          </cell>
          <cell r="Q296">
            <v>6.8096405228758172</v>
          </cell>
          <cell r="R296">
            <v>2803</v>
          </cell>
          <cell r="S296">
            <v>11.45016339869281</v>
          </cell>
          <cell r="T296">
            <v>-1136</v>
          </cell>
          <cell r="U296">
            <v>-4.6405228758169939</v>
          </cell>
          <cell r="V296">
            <v>154</v>
          </cell>
          <cell r="W296">
            <v>92.381523695260952</v>
          </cell>
          <cell r="X296">
            <v>1</v>
          </cell>
          <cell r="Y296">
            <v>0.59988002399520091</v>
          </cell>
          <cell r="Z296">
            <v>0</v>
          </cell>
          <cell r="AA296">
            <v>0</v>
          </cell>
          <cell r="AB296">
            <v>2</v>
          </cell>
          <cell r="AC296">
            <v>1.1983223487118035</v>
          </cell>
          <cell r="AD296">
            <v>2</v>
          </cell>
          <cell r="AE296">
            <v>1.1983223487118035</v>
          </cell>
          <cell r="AF296">
            <v>0</v>
          </cell>
          <cell r="AG296">
            <v>0</v>
          </cell>
          <cell r="AH296">
            <v>35</v>
          </cell>
          <cell r="AI296">
            <v>20.564042303172737</v>
          </cell>
          <cell r="AJ296">
            <v>24</v>
          </cell>
          <cell r="AK296">
            <v>14.10105757931845</v>
          </cell>
          <cell r="AL296">
            <v>11</v>
          </cell>
          <cell r="AM296">
            <v>6.462984723854289</v>
          </cell>
          <cell r="AN296">
            <v>1064</v>
          </cell>
          <cell r="AO296">
            <v>4.3464052287581696</v>
          </cell>
          <cell r="AP296">
            <v>584</v>
          </cell>
          <cell r="AQ296">
            <v>2.3856209150326797</v>
          </cell>
        </row>
        <row r="297">
          <cell r="A297" t="str">
            <v>根室2次医療圏</v>
          </cell>
          <cell r="O297">
            <v>79400</v>
          </cell>
          <cell r="P297">
            <v>727</v>
          </cell>
          <cell r="Q297">
            <v>9.1561712846347607</v>
          </cell>
          <cell r="R297">
            <v>830</v>
          </cell>
          <cell r="S297">
            <v>10.453400503778338</v>
          </cell>
          <cell r="T297">
            <v>-103</v>
          </cell>
          <cell r="U297">
            <v>-1.2972292191435768</v>
          </cell>
          <cell r="V297">
            <v>75</v>
          </cell>
          <cell r="W297">
            <v>103.16368638239339</v>
          </cell>
          <cell r="X297">
            <v>2</v>
          </cell>
          <cell r="Y297">
            <v>2.7510316368638241</v>
          </cell>
          <cell r="Z297">
            <v>1</v>
          </cell>
          <cell r="AA297">
            <v>1.3755158184319121</v>
          </cell>
          <cell r="AB297">
            <v>4</v>
          </cell>
          <cell r="AC297">
            <v>5.4719562243502047</v>
          </cell>
          <cell r="AD297">
            <v>4</v>
          </cell>
          <cell r="AE297">
            <v>5.4719562243502047</v>
          </cell>
          <cell r="AF297">
            <v>0</v>
          </cell>
          <cell r="AG297">
            <v>0</v>
          </cell>
          <cell r="AH297">
            <v>18</v>
          </cell>
          <cell r="AI297">
            <v>24.161073825503355</v>
          </cell>
          <cell r="AJ297">
            <v>11</v>
          </cell>
          <cell r="AK297">
            <v>14.765100671140939</v>
          </cell>
          <cell r="AL297">
            <v>7</v>
          </cell>
          <cell r="AM297">
            <v>9.3959731543624159</v>
          </cell>
          <cell r="AN297">
            <v>424</v>
          </cell>
          <cell r="AO297">
            <v>5.3400503778337525</v>
          </cell>
          <cell r="AP297">
            <v>177</v>
          </cell>
          <cell r="AQ297">
            <v>2.2292191435768265</v>
          </cell>
        </row>
        <row r="298">
          <cell r="A298" t="str">
            <v>渡島総合振興局</v>
          </cell>
          <cell r="O298">
            <v>433460</v>
          </cell>
          <cell r="P298">
            <v>2701</v>
          </cell>
          <cell r="Q298">
            <v>6.2312554791676282</v>
          </cell>
          <cell r="R298">
            <v>5608</v>
          </cell>
          <cell r="S298">
            <v>12.937756655746782</v>
          </cell>
          <cell r="T298">
            <v>-2907</v>
          </cell>
          <cell r="U298">
            <v>-6.7065011765791542</v>
          </cell>
          <cell r="V298">
            <v>264</v>
          </cell>
          <cell r="W298">
            <v>97.741577193631983</v>
          </cell>
          <cell r="X298">
            <v>4</v>
          </cell>
          <cell r="Y298">
            <v>1.480932987782303</v>
          </cell>
          <cell r="Z298">
            <v>1</v>
          </cell>
          <cell r="AA298">
            <v>0.37023324694557574</v>
          </cell>
          <cell r="AB298">
            <v>11</v>
          </cell>
          <cell r="AC298">
            <v>4.057543341940244</v>
          </cell>
          <cell r="AD298">
            <v>10</v>
          </cell>
          <cell r="AE298">
            <v>3.6886757654002214</v>
          </cell>
          <cell r="AF298">
            <v>1</v>
          </cell>
          <cell r="AG298">
            <v>0.37023324694557574</v>
          </cell>
          <cell r="AH298">
            <v>84</v>
          </cell>
          <cell r="AI298">
            <v>30.16157989228007</v>
          </cell>
          <cell r="AJ298">
            <v>27</v>
          </cell>
          <cell r="AK298">
            <v>9.6947935368043101</v>
          </cell>
          <cell r="AL298">
            <v>57</v>
          </cell>
          <cell r="AM298">
            <v>20.466786355475765</v>
          </cell>
          <cell r="AN298">
            <v>1881</v>
          </cell>
          <cell r="AO298">
            <v>4.3395007613159233</v>
          </cell>
          <cell r="AP298">
            <v>870</v>
          </cell>
          <cell r="AQ298">
            <v>2.0071056152816871</v>
          </cell>
        </row>
        <row r="299">
          <cell r="A299" t="str">
            <v>檜山振興局</v>
          </cell>
          <cell r="O299">
            <v>25190</v>
          </cell>
          <cell r="P299">
            <v>135</v>
          </cell>
          <cell r="Q299">
            <v>5.3592695514092892</v>
          </cell>
          <cell r="R299">
            <v>358</v>
          </cell>
          <cell r="S299">
            <v>14.211988884477966</v>
          </cell>
          <cell r="T299">
            <v>-223</v>
          </cell>
          <cell r="U299">
            <v>-8.8527193330686789</v>
          </cell>
          <cell r="V299">
            <v>15</v>
          </cell>
          <cell r="W299">
            <v>111.1111111111111</v>
          </cell>
          <cell r="X299">
            <v>0</v>
          </cell>
          <cell r="Y299">
            <v>0</v>
          </cell>
          <cell r="Z299">
            <v>0</v>
          </cell>
          <cell r="AA299">
            <v>0</v>
          </cell>
          <cell r="AB299">
            <v>0</v>
          </cell>
          <cell r="AC299">
            <v>0</v>
          </cell>
          <cell r="AD299">
            <v>0</v>
          </cell>
          <cell r="AE299">
            <v>0</v>
          </cell>
          <cell r="AF299">
            <v>0</v>
          </cell>
          <cell r="AG299">
            <v>0</v>
          </cell>
          <cell r="AH299">
            <v>4</v>
          </cell>
          <cell r="AI299">
            <v>28.776978417266189</v>
          </cell>
          <cell r="AJ299">
            <v>1</v>
          </cell>
          <cell r="AK299">
            <v>7.1942446043165473</v>
          </cell>
          <cell r="AL299">
            <v>3</v>
          </cell>
          <cell r="AM299">
            <v>21.582733812949641</v>
          </cell>
          <cell r="AN299">
            <v>105</v>
          </cell>
          <cell r="AO299">
            <v>4.1683207622072249</v>
          </cell>
          <cell r="AP299">
            <v>39</v>
          </cell>
          <cell r="AQ299">
            <v>1.5482334259626835</v>
          </cell>
        </row>
        <row r="300">
          <cell r="A300" t="str">
            <v>石狩振興局</v>
          </cell>
          <cell r="O300">
            <v>2341200</v>
          </cell>
          <cell r="P300">
            <v>17380</v>
          </cell>
          <cell r="Q300">
            <v>7.4235434819750559</v>
          </cell>
          <cell r="R300">
            <v>19874</v>
          </cell>
          <cell r="S300">
            <v>8.4888091576969078</v>
          </cell>
          <cell r="T300">
            <v>-2494</v>
          </cell>
          <cell r="U300">
            <v>-1.0652656757218522</v>
          </cell>
          <cell r="V300">
            <v>1649</v>
          </cell>
          <cell r="W300">
            <v>94.879171461449943</v>
          </cell>
          <cell r="X300">
            <v>40</v>
          </cell>
          <cell r="Y300">
            <v>2.3014959723820483</v>
          </cell>
          <cell r="Z300">
            <v>18</v>
          </cell>
          <cell r="AA300">
            <v>1.0356731875719218</v>
          </cell>
          <cell r="AB300">
            <v>77</v>
          </cell>
          <cell r="AC300">
            <v>4.4143782606203059</v>
          </cell>
          <cell r="AD300">
            <v>63</v>
          </cell>
          <cell r="AE300">
            <v>3.6117640314166142</v>
          </cell>
          <cell r="AF300">
            <v>14</v>
          </cell>
          <cell r="AG300">
            <v>0.80552359033371701</v>
          </cell>
          <cell r="AH300">
            <v>535</v>
          </cell>
          <cell r="AI300">
            <v>29.863243092380689</v>
          </cell>
          <cell r="AJ300">
            <v>210</v>
          </cell>
          <cell r="AK300">
            <v>11.722020653084009</v>
          </cell>
          <cell r="AL300">
            <v>325</v>
          </cell>
          <cell r="AM300">
            <v>18.141222439296676</v>
          </cell>
          <cell r="AN300">
            <v>12681</v>
          </cell>
          <cell r="AO300">
            <v>5.4164531009738592</v>
          </cell>
          <cell r="AP300">
            <v>5491</v>
          </cell>
          <cell r="AQ300">
            <v>2.3453784384076544</v>
          </cell>
        </row>
        <row r="301">
          <cell r="A301" t="str">
            <v>後志総合振興局</v>
          </cell>
          <cell r="O301">
            <v>229100</v>
          </cell>
          <cell r="P301">
            <v>1363</v>
          </cell>
          <cell r="Q301">
            <v>5.9493670886075947</v>
          </cell>
          <cell r="R301">
            <v>3301</v>
          </cell>
          <cell r="S301">
            <v>14.408555216062854</v>
          </cell>
          <cell r="T301">
            <v>-1938</v>
          </cell>
          <cell r="U301">
            <v>-8.4591881274552598</v>
          </cell>
          <cell r="V301">
            <v>119</v>
          </cell>
          <cell r="W301">
            <v>87.307410124724868</v>
          </cell>
          <cell r="X301">
            <v>4</v>
          </cell>
          <cell r="Y301">
            <v>2.9347028613352899</v>
          </cell>
          <cell r="Z301">
            <v>3</v>
          </cell>
          <cell r="AA301">
            <v>2.2010271460014672</v>
          </cell>
          <cell r="AB301">
            <v>8</v>
          </cell>
          <cell r="AC301">
            <v>5.8436815193571947</v>
          </cell>
          <cell r="AD301">
            <v>6</v>
          </cell>
          <cell r="AE301">
            <v>4.3827611395178963</v>
          </cell>
          <cell r="AF301">
            <v>2</v>
          </cell>
          <cell r="AG301">
            <v>1.467351430667645</v>
          </cell>
          <cell r="AH301">
            <v>51</v>
          </cell>
          <cell r="AI301">
            <v>36.067892503536072</v>
          </cell>
          <cell r="AJ301">
            <v>17</v>
          </cell>
          <cell r="AK301">
            <v>12.022630834512023</v>
          </cell>
          <cell r="AL301">
            <v>34</v>
          </cell>
          <cell r="AM301">
            <v>24.045261669024047</v>
          </cell>
          <cell r="AN301">
            <v>887</v>
          </cell>
          <cell r="AO301">
            <v>3.8716717590571803</v>
          </cell>
          <cell r="AP301">
            <v>399</v>
          </cell>
          <cell r="AQ301">
            <v>1.7415975556525534</v>
          </cell>
        </row>
        <row r="302">
          <cell r="A302" t="str">
            <v>空知総合振興局</v>
          </cell>
          <cell r="O302">
            <v>330900</v>
          </cell>
          <cell r="P302">
            <v>1732</v>
          </cell>
          <cell r="Q302">
            <v>5.2342097310365672</v>
          </cell>
          <cell r="R302">
            <v>4697</v>
          </cell>
          <cell r="S302">
            <v>14.194620731338773</v>
          </cell>
          <cell r="T302">
            <v>-2965</v>
          </cell>
          <cell r="U302">
            <v>-8.9604110003022051</v>
          </cell>
          <cell r="V302">
            <v>189</v>
          </cell>
          <cell r="W302">
            <v>109.12240184757506</v>
          </cell>
          <cell r="X302">
            <v>8</v>
          </cell>
          <cell r="Y302">
            <v>4.6189376443418011</v>
          </cell>
          <cell r="Z302">
            <v>6</v>
          </cell>
          <cell r="AA302">
            <v>3.464203233256351</v>
          </cell>
          <cell r="AB302">
            <v>12</v>
          </cell>
          <cell r="AC302">
            <v>6.8965517241379306</v>
          </cell>
          <cell r="AD302">
            <v>8</v>
          </cell>
          <cell r="AE302">
            <v>4.5977011494252871</v>
          </cell>
          <cell r="AF302">
            <v>4</v>
          </cell>
          <cell r="AG302">
            <v>2.3094688221709005</v>
          </cell>
          <cell r="AH302">
            <v>46</v>
          </cell>
          <cell r="AI302">
            <v>25.871766029246345</v>
          </cell>
          <cell r="AJ302">
            <v>25</v>
          </cell>
          <cell r="AK302">
            <v>14.060742407199101</v>
          </cell>
          <cell r="AL302">
            <v>21</v>
          </cell>
          <cell r="AM302">
            <v>11.811023622047244</v>
          </cell>
          <cell r="AN302">
            <v>1178</v>
          </cell>
          <cell r="AO302">
            <v>3.5599879117558175</v>
          </cell>
          <cell r="AP302">
            <v>503</v>
          </cell>
          <cell r="AQ302">
            <v>1.5200967059534602</v>
          </cell>
        </row>
        <row r="303">
          <cell r="A303" t="str">
            <v>胆振総合振興局</v>
          </cell>
          <cell r="O303">
            <v>413000</v>
          </cell>
          <cell r="P303">
            <v>3009</v>
          </cell>
          <cell r="Q303">
            <v>7.2857142857142856</v>
          </cell>
          <cell r="R303">
            <v>4954</v>
          </cell>
          <cell r="S303">
            <v>11.995157384987893</v>
          </cell>
          <cell r="T303">
            <v>-1945</v>
          </cell>
          <cell r="U303">
            <v>-4.7094430992736074</v>
          </cell>
          <cell r="V303">
            <v>293</v>
          </cell>
          <cell r="W303">
            <v>97.374543037554005</v>
          </cell>
          <cell r="X303">
            <v>11</v>
          </cell>
          <cell r="Y303">
            <v>3.6556995679627784</v>
          </cell>
          <cell r="Z303">
            <v>3</v>
          </cell>
          <cell r="AA303">
            <v>0.99700897308075764</v>
          </cell>
          <cell r="AB303">
            <v>13</v>
          </cell>
          <cell r="AC303">
            <v>4.3032108573320089</v>
          </cell>
          <cell r="AD303">
            <v>12</v>
          </cell>
          <cell r="AE303">
            <v>3.972194637537239</v>
          </cell>
          <cell r="AF303">
            <v>1</v>
          </cell>
          <cell r="AG303">
            <v>0.33233632436025257</v>
          </cell>
          <cell r="AH303">
            <v>87</v>
          </cell>
          <cell r="AI303">
            <v>28.100775193798452</v>
          </cell>
          <cell r="AJ303">
            <v>33</v>
          </cell>
          <cell r="AK303">
            <v>10.65891472868217</v>
          </cell>
          <cell r="AL303">
            <v>54</v>
          </cell>
          <cell r="AM303">
            <v>17.441860465116278</v>
          </cell>
          <cell r="AN303">
            <v>1991</v>
          </cell>
          <cell r="AO303">
            <v>4.8208232445520585</v>
          </cell>
          <cell r="AP303">
            <v>915</v>
          </cell>
          <cell r="AQ303">
            <v>2.2154963680387407</v>
          </cell>
        </row>
        <row r="304">
          <cell r="A304" t="str">
            <v>日高振興局</v>
          </cell>
          <cell r="O304">
            <v>74000</v>
          </cell>
          <cell r="P304">
            <v>573</v>
          </cell>
          <cell r="Q304">
            <v>7.7432432432432439</v>
          </cell>
          <cell r="R304">
            <v>976</v>
          </cell>
          <cell r="S304">
            <v>13.189189189189189</v>
          </cell>
          <cell r="T304">
            <v>-403</v>
          </cell>
          <cell r="U304">
            <v>-5.4459459459459465</v>
          </cell>
          <cell r="V304">
            <v>45</v>
          </cell>
          <cell r="W304">
            <v>78.534031413612567</v>
          </cell>
          <cell r="X304">
            <v>1</v>
          </cell>
          <cell r="Y304">
            <v>1.7452006980802792</v>
          </cell>
          <cell r="Z304">
            <v>1</v>
          </cell>
          <cell r="AA304">
            <v>1.7452006980802792</v>
          </cell>
          <cell r="AB304">
            <v>3</v>
          </cell>
          <cell r="AC304">
            <v>5.2173913043478262</v>
          </cell>
          <cell r="AD304">
            <v>2</v>
          </cell>
          <cell r="AE304">
            <v>3.4782608695652177</v>
          </cell>
          <cell r="AF304">
            <v>1</v>
          </cell>
          <cell r="AG304">
            <v>1.7452006980802792</v>
          </cell>
          <cell r="AH304">
            <v>23</v>
          </cell>
          <cell r="AI304">
            <v>38.590604026845639</v>
          </cell>
          <cell r="AJ304">
            <v>10</v>
          </cell>
          <cell r="AK304">
            <v>16.778523489932887</v>
          </cell>
          <cell r="AL304">
            <v>13</v>
          </cell>
          <cell r="AM304">
            <v>21.812080536912752</v>
          </cell>
          <cell r="AN304">
            <v>313</v>
          </cell>
          <cell r="AO304">
            <v>4.2297297297297298</v>
          </cell>
          <cell r="AP304">
            <v>160</v>
          </cell>
          <cell r="AQ304">
            <v>2.1621621621621623</v>
          </cell>
        </row>
        <row r="305">
          <cell r="A305" t="str">
            <v>上川総合振興局</v>
          </cell>
          <cell r="O305">
            <v>514800</v>
          </cell>
          <cell r="P305">
            <v>3583</v>
          </cell>
          <cell r="Q305">
            <v>6.9599844599844598</v>
          </cell>
          <cell r="R305">
            <v>5878</v>
          </cell>
          <cell r="S305">
            <v>11.418026418026418</v>
          </cell>
          <cell r="T305">
            <v>-2295</v>
          </cell>
          <cell r="U305">
            <v>-4.4580419580419575</v>
          </cell>
          <cell r="V305">
            <v>369</v>
          </cell>
          <cell r="W305">
            <v>102.98632430923807</v>
          </cell>
          <cell r="X305">
            <v>7</v>
          </cell>
          <cell r="Y305">
            <v>1.9536701088473345</v>
          </cell>
          <cell r="Z305">
            <v>3</v>
          </cell>
          <cell r="AA305">
            <v>0.83728718950600056</v>
          </cell>
          <cell r="AB305">
            <v>9</v>
          </cell>
          <cell r="AC305">
            <v>2.5069637883008355</v>
          </cell>
          <cell r="AD305">
            <v>7</v>
          </cell>
          <cell r="AE305">
            <v>1.9498607242339832</v>
          </cell>
          <cell r="AF305">
            <v>2</v>
          </cell>
          <cell r="AG305">
            <v>0.55819145967066708</v>
          </cell>
          <cell r="AH305">
            <v>145</v>
          </cell>
          <cell r="AI305">
            <v>38.894849785407729</v>
          </cell>
          <cell r="AJ305">
            <v>42</v>
          </cell>
          <cell r="AK305">
            <v>11.266094420600858</v>
          </cell>
          <cell r="AL305">
            <v>103</v>
          </cell>
          <cell r="AM305">
            <v>27.628755364806867</v>
          </cell>
          <cell r="AN305">
            <v>2443</v>
          </cell>
          <cell r="AO305">
            <v>4.745532245532246</v>
          </cell>
          <cell r="AP305">
            <v>982</v>
          </cell>
          <cell r="AQ305">
            <v>1.9075369075369077</v>
          </cell>
        </row>
        <row r="306">
          <cell r="A306" t="str">
            <v>留萌振興局</v>
          </cell>
          <cell r="O306">
            <v>51700</v>
          </cell>
          <cell r="P306">
            <v>343</v>
          </cell>
          <cell r="Q306">
            <v>6.6344294003868471</v>
          </cell>
          <cell r="R306">
            <v>680</v>
          </cell>
          <cell r="S306">
            <v>13.152804642166345</v>
          </cell>
          <cell r="T306">
            <v>-337</v>
          </cell>
          <cell r="U306">
            <v>-6.5183752417794976</v>
          </cell>
          <cell r="V306">
            <v>38</v>
          </cell>
          <cell r="W306">
            <v>110.78717201166181</v>
          </cell>
          <cell r="X306">
            <v>0</v>
          </cell>
          <cell r="Y306">
            <v>0</v>
          </cell>
          <cell r="Z306">
            <v>0</v>
          </cell>
          <cell r="AA306">
            <v>0</v>
          </cell>
          <cell r="AB306">
            <v>0</v>
          </cell>
          <cell r="AC306">
            <v>0</v>
          </cell>
          <cell r="AD306">
            <v>0</v>
          </cell>
          <cell r="AE306">
            <v>0</v>
          </cell>
          <cell r="AF306">
            <v>0</v>
          </cell>
          <cell r="AG306">
            <v>0</v>
          </cell>
          <cell r="AH306">
            <v>5</v>
          </cell>
          <cell r="AI306">
            <v>14.367816091954023</v>
          </cell>
          <cell r="AJ306">
            <v>0</v>
          </cell>
          <cell r="AK306">
            <v>0</v>
          </cell>
          <cell r="AL306">
            <v>5</v>
          </cell>
          <cell r="AM306">
            <v>14.367816091954023</v>
          </cell>
          <cell r="AN306">
            <v>215</v>
          </cell>
          <cell r="AO306">
            <v>4.1586073500967116</v>
          </cell>
          <cell r="AP306">
            <v>85</v>
          </cell>
          <cell r="AQ306">
            <v>1.6441005802707931</v>
          </cell>
        </row>
        <row r="307">
          <cell r="A307" t="str">
            <v>宗谷総合振興局</v>
          </cell>
          <cell r="O307">
            <v>71700</v>
          </cell>
          <cell r="P307">
            <v>514</v>
          </cell>
          <cell r="Q307">
            <v>7.168758716875872</v>
          </cell>
          <cell r="R307">
            <v>930</v>
          </cell>
          <cell r="S307">
            <v>12.97071129707113</v>
          </cell>
          <cell r="T307">
            <v>-416</v>
          </cell>
          <cell r="U307">
            <v>-5.8019525801952581</v>
          </cell>
          <cell r="V307">
            <v>47</v>
          </cell>
          <cell r="W307">
            <v>91.439688715953295</v>
          </cell>
          <cell r="X307">
            <v>1</v>
          </cell>
          <cell r="Y307">
            <v>1.9455252918287937</v>
          </cell>
          <cell r="Z307">
            <v>1</v>
          </cell>
          <cell r="AA307">
            <v>1.9455252918287937</v>
          </cell>
          <cell r="AB307">
            <v>1</v>
          </cell>
          <cell r="AC307">
            <v>1.941747572815534</v>
          </cell>
          <cell r="AD307">
            <v>1</v>
          </cell>
          <cell r="AE307">
            <v>1.941747572815534</v>
          </cell>
          <cell r="AF307">
            <v>0</v>
          </cell>
          <cell r="AG307">
            <v>0</v>
          </cell>
          <cell r="AH307">
            <v>11</v>
          </cell>
          <cell r="AI307">
            <v>20.952380952380953</v>
          </cell>
          <cell r="AJ307">
            <v>4</v>
          </cell>
          <cell r="AK307">
            <v>7.6190476190476186</v>
          </cell>
          <cell r="AL307">
            <v>7</v>
          </cell>
          <cell r="AM307">
            <v>13.333333333333334</v>
          </cell>
          <cell r="AN307">
            <v>328</v>
          </cell>
          <cell r="AO307">
            <v>4.5746164574616461</v>
          </cell>
          <cell r="AP307">
            <v>127</v>
          </cell>
          <cell r="AQ307">
            <v>1.7712691771269178</v>
          </cell>
        </row>
        <row r="308">
          <cell r="A308" t="str">
            <v>オホーツク総合振興局</v>
          </cell>
          <cell r="O308">
            <v>305600</v>
          </cell>
          <cell r="P308">
            <v>2202</v>
          </cell>
          <cell r="Q308">
            <v>7.2054973821989527</v>
          </cell>
          <cell r="R308">
            <v>3622</v>
          </cell>
          <cell r="S308">
            <v>11.852094240837696</v>
          </cell>
          <cell r="T308">
            <v>-1420</v>
          </cell>
          <cell r="U308">
            <v>-4.6465968586387438</v>
          </cell>
          <cell r="V308">
            <v>251</v>
          </cell>
          <cell r="W308">
            <v>113.98728428701182</v>
          </cell>
          <cell r="X308">
            <v>3</v>
          </cell>
          <cell r="Y308">
            <v>1.3623978201634876</v>
          </cell>
          <cell r="Z308">
            <v>3</v>
          </cell>
          <cell r="AA308">
            <v>1.3623978201634876</v>
          </cell>
          <cell r="AB308">
            <v>8</v>
          </cell>
          <cell r="AC308">
            <v>3.6248300860897147</v>
          </cell>
          <cell r="AD308">
            <v>5</v>
          </cell>
          <cell r="AE308">
            <v>2.2655188038060716</v>
          </cell>
          <cell r="AF308">
            <v>3</v>
          </cell>
          <cell r="AG308">
            <v>1.3623978201634876</v>
          </cell>
          <cell r="AH308">
            <v>69</v>
          </cell>
          <cell r="AI308">
            <v>30.383091149273447</v>
          </cell>
          <cell r="AJ308">
            <v>25</v>
          </cell>
          <cell r="AK308">
            <v>11.00836635843241</v>
          </cell>
          <cell r="AL308">
            <v>44</v>
          </cell>
          <cell r="AM308">
            <v>19.374724790841039</v>
          </cell>
          <cell r="AN308">
            <v>1342</v>
          </cell>
          <cell r="AO308">
            <v>4.3913612565445028</v>
          </cell>
          <cell r="AP308">
            <v>585</v>
          </cell>
          <cell r="AQ308">
            <v>1.9142670157068062</v>
          </cell>
        </row>
        <row r="309">
          <cell r="A309" t="str">
            <v>十勝総合振興局</v>
          </cell>
          <cell r="O309">
            <v>347100</v>
          </cell>
          <cell r="P309">
            <v>2757</v>
          </cell>
          <cell r="Q309">
            <v>7.9429559204840103</v>
          </cell>
          <cell r="R309">
            <v>3555</v>
          </cell>
          <cell r="S309">
            <v>10.242005185825411</v>
          </cell>
          <cell r="T309">
            <v>-798</v>
          </cell>
          <cell r="U309">
            <v>-2.2990492653414005</v>
          </cell>
          <cell r="V309">
            <v>256</v>
          </cell>
          <cell r="W309">
            <v>92.854552049328973</v>
          </cell>
          <cell r="X309">
            <v>6</v>
          </cell>
          <cell r="Y309">
            <v>2.1762785636561479</v>
          </cell>
          <cell r="Z309">
            <v>3</v>
          </cell>
          <cell r="AA309">
            <v>1.088139281828074</v>
          </cell>
          <cell r="AB309">
            <v>12</v>
          </cell>
          <cell r="AC309">
            <v>4.3368268883267076</v>
          </cell>
          <cell r="AD309">
            <v>10</v>
          </cell>
          <cell r="AE309">
            <v>3.6140224069389228</v>
          </cell>
          <cell r="AF309">
            <v>2</v>
          </cell>
          <cell r="AG309">
            <v>0.7254261878853826</v>
          </cell>
          <cell r="AH309">
            <v>64</v>
          </cell>
          <cell r="AI309">
            <v>22.686990428925913</v>
          </cell>
          <cell r="AJ309">
            <v>44</v>
          </cell>
          <cell r="AK309">
            <v>15.597305919886566</v>
          </cell>
          <cell r="AL309">
            <v>20</v>
          </cell>
          <cell r="AM309">
            <v>7.0896845090393477</v>
          </cell>
          <cell r="AN309">
            <v>1686</v>
          </cell>
          <cell r="AO309">
            <v>4.8573898012100258</v>
          </cell>
          <cell r="AP309">
            <v>676</v>
          </cell>
          <cell r="AQ309">
            <v>1.9475655430711609</v>
          </cell>
        </row>
        <row r="310">
          <cell r="A310" t="str">
            <v>釧路総合振興局</v>
          </cell>
          <cell r="O310">
            <v>244800</v>
          </cell>
          <cell r="P310">
            <v>1667</v>
          </cell>
          <cell r="Q310">
            <v>6.8096405228758172</v>
          </cell>
          <cell r="R310">
            <v>2803</v>
          </cell>
          <cell r="S310">
            <v>11.45016339869281</v>
          </cell>
          <cell r="T310">
            <v>-1136</v>
          </cell>
          <cell r="U310">
            <v>-4.6405228758169939</v>
          </cell>
          <cell r="V310">
            <v>154</v>
          </cell>
          <cell r="W310">
            <v>92.381523695260952</v>
          </cell>
          <cell r="X310">
            <v>1</v>
          </cell>
          <cell r="Y310">
            <v>0.59988002399520091</v>
          </cell>
          <cell r="Z310">
            <v>0</v>
          </cell>
          <cell r="AA310">
            <v>0</v>
          </cell>
          <cell r="AB310">
            <v>2</v>
          </cell>
          <cell r="AC310">
            <v>1.1983223487118035</v>
          </cell>
          <cell r="AD310">
            <v>2</v>
          </cell>
          <cell r="AE310">
            <v>1.1983223487118035</v>
          </cell>
          <cell r="AF310">
            <v>0</v>
          </cell>
          <cell r="AG310">
            <v>0</v>
          </cell>
          <cell r="AH310">
            <v>35</v>
          </cell>
          <cell r="AI310">
            <v>20.564042303172737</v>
          </cell>
          <cell r="AJ310">
            <v>24</v>
          </cell>
          <cell r="AK310">
            <v>14.10105757931845</v>
          </cell>
          <cell r="AL310">
            <v>11</v>
          </cell>
          <cell r="AM310">
            <v>6.462984723854289</v>
          </cell>
          <cell r="AN310">
            <v>1064</v>
          </cell>
          <cell r="AO310">
            <v>4.3464052287581696</v>
          </cell>
          <cell r="AP310">
            <v>584</v>
          </cell>
          <cell r="AQ310">
            <v>2.3856209150326797</v>
          </cell>
        </row>
        <row r="311">
          <cell r="A311" t="str">
            <v>根室振興局</v>
          </cell>
          <cell r="O311">
            <v>79400</v>
          </cell>
          <cell r="P311">
            <v>727</v>
          </cell>
          <cell r="Q311">
            <v>9.1561712846347607</v>
          </cell>
          <cell r="R311">
            <v>830</v>
          </cell>
          <cell r="S311">
            <v>10.453400503778338</v>
          </cell>
          <cell r="T311">
            <v>-103</v>
          </cell>
          <cell r="U311">
            <v>-1.2972292191435768</v>
          </cell>
          <cell r="V311">
            <v>75</v>
          </cell>
          <cell r="W311">
            <v>103.16368638239339</v>
          </cell>
          <cell r="X311">
            <v>2</v>
          </cell>
          <cell r="Y311">
            <v>2.7510316368638241</v>
          </cell>
          <cell r="Z311">
            <v>1</v>
          </cell>
          <cell r="AA311">
            <v>1.3755158184319121</v>
          </cell>
          <cell r="AB311">
            <v>4</v>
          </cell>
          <cell r="AC311">
            <v>5.4719562243502047</v>
          </cell>
          <cell r="AD311">
            <v>4</v>
          </cell>
          <cell r="AE311">
            <v>5.4719562243502047</v>
          </cell>
          <cell r="AF311">
            <v>0</v>
          </cell>
          <cell r="AG311">
            <v>0</v>
          </cell>
          <cell r="AH311">
            <v>18</v>
          </cell>
          <cell r="AI311">
            <v>24.161073825503355</v>
          </cell>
          <cell r="AJ311">
            <v>11</v>
          </cell>
          <cell r="AK311">
            <v>14.765100671140939</v>
          </cell>
          <cell r="AL311">
            <v>7</v>
          </cell>
          <cell r="AM311">
            <v>9.3959731543624159</v>
          </cell>
          <cell r="AN311">
            <v>424</v>
          </cell>
          <cell r="AO311">
            <v>5.3400503778337525</v>
          </cell>
          <cell r="AP311">
            <v>177</v>
          </cell>
          <cell r="AQ311">
            <v>2.2292191435768265</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業用"/>
    </sheetNames>
    <sheetDataSet>
      <sheetData sheetId="0">
        <row r="2">
          <cell r="D2">
            <v>2012</v>
          </cell>
        </row>
        <row r="24">
          <cell r="C24" t="str">
            <v>全国男</v>
          </cell>
          <cell r="D24">
            <v>531781</v>
          </cell>
          <cell r="E24">
            <v>129</v>
          </cell>
          <cell r="F24">
            <v>1495</v>
          </cell>
          <cell r="G24">
            <v>2425</v>
          </cell>
          <cell r="H24">
            <v>6165</v>
          </cell>
          <cell r="I24">
            <v>34846</v>
          </cell>
          <cell r="J24">
            <v>186444</v>
          </cell>
          <cell r="K24">
            <v>232349</v>
          </cell>
          <cell r="L24">
            <v>62174</v>
          </cell>
          <cell r="M24">
            <v>5384</v>
          </cell>
          <cell r="N24">
            <v>240</v>
          </cell>
          <cell r="O24">
            <v>20</v>
          </cell>
          <cell r="P24">
            <v>45060</v>
          </cell>
          <cell r="Q24">
            <v>110</v>
          </cell>
          <cell r="R24">
            <v>531781</v>
          </cell>
          <cell r="S24">
            <v>1624</v>
          </cell>
          <cell r="T24">
            <v>2425</v>
          </cell>
          <cell r="U24">
            <v>6165</v>
          </cell>
          <cell r="V24">
            <v>34846</v>
          </cell>
          <cell r="W24">
            <v>480967</v>
          </cell>
          <cell r="X24">
            <v>5644</v>
          </cell>
          <cell r="Y24">
            <v>110</v>
          </cell>
          <cell r="Z24">
            <v>45060</v>
          </cell>
        </row>
        <row r="25">
          <cell r="C25" t="str">
            <v>全国女</v>
          </cell>
          <cell r="D25">
            <v>505450</v>
          </cell>
          <cell r="E25">
            <v>164</v>
          </cell>
          <cell r="F25">
            <v>1411</v>
          </cell>
          <cell r="G25">
            <v>2361</v>
          </cell>
          <cell r="H25">
            <v>6337</v>
          </cell>
          <cell r="I25">
            <v>43978</v>
          </cell>
          <cell r="J25">
            <v>214850</v>
          </cell>
          <cell r="K25">
            <v>194558</v>
          </cell>
          <cell r="L25">
            <v>38944</v>
          </cell>
          <cell r="M25">
            <v>2635</v>
          </cell>
          <cell r="N25">
            <v>128</v>
          </cell>
          <cell r="O25">
            <v>8</v>
          </cell>
          <cell r="P25">
            <v>54251</v>
          </cell>
          <cell r="Q25">
            <v>76</v>
          </cell>
          <cell r="R25">
            <v>505450</v>
          </cell>
          <cell r="S25">
            <v>1575</v>
          </cell>
          <cell r="T25">
            <v>2361</v>
          </cell>
          <cell r="U25">
            <v>6337</v>
          </cell>
          <cell r="V25">
            <v>43978</v>
          </cell>
          <cell r="W25">
            <v>448352</v>
          </cell>
          <cell r="X25">
            <v>2771</v>
          </cell>
          <cell r="Y25">
            <v>76</v>
          </cell>
          <cell r="Z25">
            <v>54251</v>
          </cell>
        </row>
        <row r="26">
          <cell r="C26" t="str">
            <v>全国総数</v>
          </cell>
          <cell r="D26">
            <v>1037231</v>
          </cell>
          <cell r="E26">
            <v>293</v>
          </cell>
          <cell r="F26">
            <v>2906</v>
          </cell>
          <cell r="G26">
            <v>4786</v>
          </cell>
          <cell r="H26">
            <v>12502</v>
          </cell>
          <cell r="I26">
            <v>78824</v>
          </cell>
          <cell r="J26">
            <v>401294</v>
          </cell>
          <cell r="K26">
            <v>426907</v>
          </cell>
          <cell r="L26">
            <v>101118</v>
          </cell>
          <cell r="M26">
            <v>8019</v>
          </cell>
          <cell r="N26">
            <v>368</v>
          </cell>
          <cell r="O26">
            <v>28</v>
          </cell>
          <cell r="P26">
            <v>99311</v>
          </cell>
          <cell r="Q26">
            <v>186</v>
          </cell>
          <cell r="R26">
            <v>1037231</v>
          </cell>
          <cell r="S26">
            <v>3199</v>
          </cell>
          <cell r="T26">
            <v>4786</v>
          </cell>
          <cell r="U26">
            <v>12502</v>
          </cell>
          <cell r="V26">
            <v>78824</v>
          </cell>
          <cell r="W26">
            <v>929319</v>
          </cell>
          <cell r="X26">
            <v>8415</v>
          </cell>
          <cell r="Y26">
            <v>186</v>
          </cell>
          <cell r="Z26">
            <v>99311</v>
          </cell>
        </row>
        <row r="27">
          <cell r="C27" t="str">
            <v>全道男</v>
          </cell>
          <cell r="D27">
            <v>19750</v>
          </cell>
          <cell r="E27">
            <v>3</v>
          </cell>
          <cell r="F27">
            <v>60</v>
          </cell>
          <cell r="G27">
            <v>93</v>
          </cell>
          <cell r="H27">
            <v>242</v>
          </cell>
          <cell r="I27">
            <v>1299</v>
          </cell>
          <cell r="J27">
            <v>6738</v>
          </cell>
          <cell r="K27">
            <v>8705</v>
          </cell>
          <cell r="L27">
            <v>2378</v>
          </cell>
          <cell r="M27">
            <v>220</v>
          </cell>
          <cell r="N27">
            <v>8</v>
          </cell>
          <cell r="O27">
            <v>1</v>
          </cell>
          <cell r="P27">
            <v>1697</v>
          </cell>
          <cell r="Q27">
            <v>3</v>
          </cell>
          <cell r="R27">
            <v>19750</v>
          </cell>
          <cell r="S27">
            <v>63</v>
          </cell>
          <cell r="T27">
            <v>93</v>
          </cell>
          <cell r="U27">
            <v>242</v>
          </cell>
          <cell r="V27">
            <v>1299</v>
          </cell>
          <cell r="W27">
            <v>17821</v>
          </cell>
          <cell r="X27">
            <v>229</v>
          </cell>
          <cell r="Y27">
            <v>3</v>
          </cell>
          <cell r="Z27">
            <v>1697</v>
          </cell>
        </row>
        <row r="28">
          <cell r="C28" t="str">
            <v>全道女</v>
          </cell>
          <cell r="D28">
            <v>18936</v>
          </cell>
          <cell r="E28">
            <v>0</v>
          </cell>
          <cell r="F28">
            <v>52</v>
          </cell>
          <cell r="G28">
            <v>81</v>
          </cell>
          <cell r="H28">
            <v>255</v>
          </cell>
          <cell r="I28">
            <v>1679</v>
          </cell>
          <cell r="J28">
            <v>7919</v>
          </cell>
          <cell r="K28">
            <v>7286</v>
          </cell>
          <cell r="L28">
            <v>1556</v>
          </cell>
          <cell r="M28">
            <v>103</v>
          </cell>
          <cell r="N28">
            <v>3</v>
          </cell>
          <cell r="O28">
            <v>0</v>
          </cell>
          <cell r="P28">
            <v>2067</v>
          </cell>
          <cell r="Q28">
            <v>2</v>
          </cell>
          <cell r="R28">
            <v>18936</v>
          </cell>
          <cell r="S28">
            <v>52</v>
          </cell>
          <cell r="T28">
            <v>81</v>
          </cell>
          <cell r="U28">
            <v>255</v>
          </cell>
          <cell r="V28">
            <v>1679</v>
          </cell>
          <cell r="W28">
            <v>16761</v>
          </cell>
          <cell r="X28">
            <v>106</v>
          </cell>
          <cell r="Y28">
            <v>2</v>
          </cell>
          <cell r="Z28">
            <v>2067</v>
          </cell>
        </row>
        <row r="29">
          <cell r="C29" t="str">
            <v>全道総数</v>
          </cell>
          <cell r="D29">
            <v>38686</v>
          </cell>
          <cell r="E29">
            <v>3</v>
          </cell>
          <cell r="F29">
            <v>112</v>
          </cell>
          <cell r="G29">
            <v>174</v>
          </cell>
          <cell r="H29">
            <v>497</v>
          </cell>
          <cell r="I29">
            <v>2978</v>
          </cell>
          <cell r="J29">
            <v>14657</v>
          </cell>
          <cell r="K29">
            <v>15991</v>
          </cell>
          <cell r="L29">
            <v>3934</v>
          </cell>
          <cell r="M29">
            <v>323</v>
          </cell>
          <cell r="N29">
            <v>11</v>
          </cell>
          <cell r="O29">
            <v>1</v>
          </cell>
          <cell r="P29">
            <v>3764</v>
          </cell>
          <cell r="Q29">
            <v>5</v>
          </cell>
          <cell r="R29">
            <v>38686</v>
          </cell>
          <cell r="S29">
            <v>115</v>
          </cell>
          <cell r="T29">
            <v>174</v>
          </cell>
          <cell r="U29">
            <v>497</v>
          </cell>
          <cell r="V29">
            <v>2978</v>
          </cell>
          <cell r="W29">
            <v>34582</v>
          </cell>
          <cell r="X29">
            <v>335</v>
          </cell>
          <cell r="Y29">
            <v>5</v>
          </cell>
          <cell r="Z29">
            <v>3764</v>
          </cell>
        </row>
        <row r="30">
          <cell r="C30" t="str">
            <v>札幌市中央区男</v>
          </cell>
          <cell r="D30">
            <v>924</v>
          </cell>
          <cell r="F30">
            <v>1</v>
          </cell>
          <cell r="G30">
            <v>1</v>
          </cell>
          <cell r="H30">
            <v>8</v>
          </cell>
          <cell r="I30">
            <v>66</v>
          </cell>
          <cell r="J30">
            <v>337</v>
          </cell>
          <cell r="K30">
            <v>411</v>
          </cell>
          <cell r="L30">
            <v>97</v>
          </cell>
          <cell r="M30">
            <v>2</v>
          </cell>
          <cell r="N30">
            <v>0</v>
          </cell>
          <cell r="P30">
            <v>76</v>
          </cell>
          <cell r="Q30">
            <v>1</v>
          </cell>
          <cell r="R30">
            <v>924</v>
          </cell>
          <cell r="S30">
            <v>1</v>
          </cell>
          <cell r="T30">
            <v>1</v>
          </cell>
          <cell r="U30">
            <v>8</v>
          </cell>
          <cell r="V30">
            <v>66</v>
          </cell>
          <cell r="W30">
            <v>845</v>
          </cell>
          <cell r="X30">
            <v>2</v>
          </cell>
          <cell r="Y30">
            <v>1</v>
          </cell>
          <cell r="Z30">
            <v>76</v>
          </cell>
        </row>
        <row r="31">
          <cell r="C31" t="str">
            <v>札幌市中央区女</v>
          </cell>
          <cell r="D31">
            <v>826</v>
          </cell>
          <cell r="F31">
            <v>6</v>
          </cell>
          <cell r="H31">
            <v>13</v>
          </cell>
          <cell r="I31">
            <v>53</v>
          </cell>
          <cell r="J31">
            <v>379</v>
          </cell>
          <cell r="K31">
            <v>317</v>
          </cell>
          <cell r="L31">
            <v>55</v>
          </cell>
          <cell r="M31">
            <v>3</v>
          </cell>
          <cell r="N31">
            <v>0</v>
          </cell>
          <cell r="P31">
            <v>72</v>
          </cell>
          <cell r="R31">
            <v>826</v>
          </cell>
          <cell r="S31">
            <v>6</v>
          </cell>
          <cell r="T31">
            <v>0</v>
          </cell>
          <cell r="U31">
            <v>13</v>
          </cell>
          <cell r="V31">
            <v>53</v>
          </cell>
          <cell r="W31">
            <v>751</v>
          </cell>
          <cell r="X31">
            <v>3</v>
          </cell>
          <cell r="Y31">
            <v>0</v>
          </cell>
          <cell r="Z31">
            <v>72</v>
          </cell>
        </row>
        <row r="32">
          <cell r="C32" t="str">
            <v>札幌市中央区総数</v>
          </cell>
          <cell r="D32">
            <v>1750</v>
          </cell>
          <cell r="E32">
            <v>0</v>
          </cell>
          <cell r="F32">
            <v>7</v>
          </cell>
          <cell r="G32">
            <v>1</v>
          </cell>
          <cell r="H32">
            <v>21</v>
          </cell>
          <cell r="I32">
            <v>119</v>
          </cell>
          <cell r="J32">
            <v>716</v>
          </cell>
          <cell r="K32">
            <v>728</v>
          </cell>
          <cell r="L32">
            <v>152</v>
          </cell>
          <cell r="M32">
            <v>5</v>
          </cell>
          <cell r="N32">
            <v>0</v>
          </cell>
          <cell r="O32">
            <v>0</v>
          </cell>
          <cell r="P32">
            <v>148</v>
          </cell>
          <cell r="Q32">
            <v>1</v>
          </cell>
          <cell r="R32">
            <v>1750</v>
          </cell>
          <cell r="S32">
            <v>7</v>
          </cell>
          <cell r="T32">
            <v>1</v>
          </cell>
          <cell r="U32">
            <v>21</v>
          </cell>
          <cell r="V32">
            <v>119</v>
          </cell>
          <cell r="W32">
            <v>1596</v>
          </cell>
          <cell r="X32">
            <v>5</v>
          </cell>
          <cell r="Y32">
            <v>1</v>
          </cell>
          <cell r="Z32">
            <v>148</v>
          </cell>
        </row>
        <row r="33">
          <cell r="C33" t="str">
            <v>札幌市北区男</v>
          </cell>
          <cell r="D33">
            <v>978</v>
          </cell>
          <cell r="F33">
            <v>1</v>
          </cell>
          <cell r="G33">
            <v>5</v>
          </cell>
          <cell r="H33">
            <v>10</v>
          </cell>
          <cell r="I33">
            <v>60</v>
          </cell>
          <cell r="J33">
            <v>335</v>
          </cell>
          <cell r="K33">
            <v>420</v>
          </cell>
          <cell r="L33">
            <v>127</v>
          </cell>
          <cell r="M33">
            <v>20</v>
          </cell>
          <cell r="N33">
            <v>0</v>
          </cell>
          <cell r="P33">
            <v>76</v>
          </cell>
          <cell r="R33">
            <v>978</v>
          </cell>
          <cell r="S33">
            <v>1</v>
          </cell>
          <cell r="T33">
            <v>5</v>
          </cell>
          <cell r="U33">
            <v>10</v>
          </cell>
          <cell r="V33">
            <v>60</v>
          </cell>
          <cell r="W33">
            <v>882</v>
          </cell>
          <cell r="X33">
            <v>20</v>
          </cell>
          <cell r="Y33">
            <v>0</v>
          </cell>
          <cell r="Z33">
            <v>76</v>
          </cell>
        </row>
        <row r="34">
          <cell r="C34" t="str">
            <v>札幌市北区女</v>
          </cell>
          <cell r="D34">
            <v>955</v>
          </cell>
          <cell r="F34">
            <v>3</v>
          </cell>
          <cell r="G34">
            <v>3</v>
          </cell>
          <cell r="H34">
            <v>12</v>
          </cell>
          <cell r="I34">
            <v>67</v>
          </cell>
          <cell r="J34">
            <v>391</v>
          </cell>
          <cell r="K34">
            <v>403</v>
          </cell>
          <cell r="L34">
            <v>70</v>
          </cell>
          <cell r="M34">
            <v>6</v>
          </cell>
          <cell r="N34">
            <v>0</v>
          </cell>
          <cell r="P34">
            <v>85</v>
          </cell>
          <cell r="R34">
            <v>955</v>
          </cell>
          <cell r="S34">
            <v>3</v>
          </cell>
          <cell r="T34">
            <v>3</v>
          </cell>
          <cell r="U34">
            <v>12</v>
          </cell>
          <cell r="V34">
            <v>67</v>
          </cell>
          <cell r="W34">
            <v>864</v>
          </cell>
          <cell r="X34">
            <v>6</v>
          </cell>
          <cell r="Y34">
            <v>0</v>
          </cell>
          <cell r="Z34">
            <v>85</v>
          </cell>
        </row>
        <row r="35">
          <cell r="C35" t="str">
            <v>札幌市北区総数</v>
          </cell>
          <cell r="D35">
            <v>1933</v>
          </cell>
          <cell r="E35">
            <v>0</v>
          </cell>
          <cell r="F35">
            <v>4</v>
          </cell>
          <cell r="G35">
            <v>8</v>
          </cell>
          <cell r="H35">
            <v>22</v>
          </cell>
          <cell r="I35">
            <v>127</v>
          </cell>
          <cell r="J35">
            <v>726</v>
          </cell>
          <cell r="K35">
            <v>823</v>
          </cell>
          <cell r="L35">
            <v>197</v>
          </cell>
          <cell r="M35">
            <v>26</v>
          </cell>
          <cell r="N35">
            <v>0</v>
          </cell>
          <cell r="O35">
            <v>0</v>
          </cell>
          <cell r="P35">
            <v>161</v>
          </cell>
          <cell r="Q35">
            <v>0</v>
          </cell>
          <cell r="R35">
            <v>1933</v>
          </cell>
          <cell r="S35">
            <v>4</v>
          </cell>
          <cell r="T35">
            <v>8</v>
          </cell>
          <cell r="U35">
            <v>22</v>
          </cell>
          <cell r="V35">
            <v>127</v>
          </cell>
          <cell r="W35">
            <v>1746</v>
          </cell>
          <cell r="X35">
            <v>26</v>
          </cell>
          <cell r="Y35">
            <v>0</v>
          </cell>
          <cell r="Z35">
            <v>161</v>
          </cell>
        </row>
        <row r="36">
          <cell r="C36" t="str">
            <v>札幌市東区男</v>
          </cell>
          <cell r="D36">
            <v>1078</v>
          </cell>
          <cell r="F36">
            <v>4</v>
          </cell>
          <cell r="G36">
            <v>5</v>
          </cell>
          <cell r="H36">
            <v>14</v>
          </cell>
          <cell r="I36">
            <v>77</v>
          </cell>
          <cell r="J36">
            <v>373</v>
          </cell>
          <cell r="K36">
            <v>442</v>
          </cell>
          <cell r="L36">
            <v>144</v>
          </cell>
          <cell r="M36">
            <v>19</v>
          </cell>
          <cell r="N36">
            <v>0</v>
          </cell>
          <cell r="P36">
            <v>100</v>
          </cell>
          <cell r="R36">
            <v>1078</v>
          </cell>
          <cell r="S36">
            <v>4</v>
          </cell>
          <cell r="T36">
            <v>5</v>
          </cell>
          <cell r="U36">
            <v>14</v>
          </cell>
          <cell r="V36">
            <v>77</v>
          </cell>
          <cell r="W36">
            <v>959</v>
          </cell>
          <cell r="X36">
            <v>19</v>
          </cell>
          <cell r="Y36">
            <v>0</v>
          </cell>
          <cell r="Z36">
            <v>100</v>
          </cell>
        </row>
        <row r="37">
          <cell r="C37" t="str">
            <v>札幌市東区女</v>
          </cell>
          <cell r="D37">
            <v>1073</v>
          </cell>
          <cell r="F37">
            <v>5</v>
          </cell>
          <cell r="G37">
            <v>4</v>
          </cell>
          <cell r="H37">
            <v>14</v>
          </cell>
          <cell r="I37">
            <v>87</v>
          </cell>
          <cell r="J37">
            <v>481</v>
          </cell>
          <cell r="K37">
            <v>385</v>
          </cell>
          <cell r="L37">
            <v>90</v>
          </cell>
          <cell r="M37">
            <v>7</v>
          </cell>
          <cell r="N37">
            <v>0</v>
          </cell>
          <cell r="P37">
            <v>110</v>
          </cell>
          <cell r="R37">
            <v>1073</v>
          </cell>
          <cell r="S37">
            <v>5</v>
          </cell>
          <cell r="T37">
            <v>4</v>
          </cell>
          <cell r="U37">
            <v>14</v>
          </cell>
          <cell r="V37">
            <v>87</v>
          </cell>
          <cell r="W37">
            <v>956</v>
          </cell>
          <cell r="X37">
            <v>7</v>
          </cell>
          <cell r="Y37">
            <v>0</v>
          </cell>
          <cell r="Z37">
            <v>110</v>
          </cell>
        </row>
        <row r="38">
          <cell r="C38" t="str">
            <v>札幌市東区総数</v>
          </cell>
          <cell r="D38">
            <v>2151</v>
          </cell>
          <cell r="E38">
            <v>0</v>
          </cell>
          <cell r="F38">
            <v>9</v>
          </cell>
          <cell r="G38">
            <v>9</v>
          </cell>
          <cell r="H38">
            <v>28</v>
          </cell>
          <cell r="I38">
            <v>164</v>
          </cell>
          <cell r="J38">
            <v>854</v>
          </cell>
          <cell r="K38">
            <v>827</v>
          </cell>
          <cell r="L38">
            <v>234</v>
          </cell>
          <cell r="M38">
            <v>26</v>
          </cell>
          <cell r="N38">
            <v>0</v>
          </cell>
          <cell r="O38">
            <v>0</v>
          </cell>
          <cell r="P38">
            <v>210</v>
          </cell>
          <cell r="Q38">
            <v>0</v>
          </cell>
          <cell r="R38">
            <v>2151</v>
          </cell>
          <cell r="S38">
            <v>9</v>
          </cell>
          <cell r="T38">
            <v>9</v>
          </cell>
          <cell r="U38">
            <v>28</v>
          </cell>
          <cell r="V38">
            <v>164</v>
          </cell>
          <cell r="W38">
            <v>1915</v>
          </cell>
          <cell r="X38">
            <v>26</v>
          </cell>
          <cell r="Y38">
            <v>0</v>
          </cell>
          <cell r="Z38">
            <v>210</v>
          </cell>
        </row>
        <row r="39">
          <cell r="C39" t="str">
            <v>札幌市白石区男</v>
          </cell>
          <cell r="D39">
            <v>999</v>
          </cell>
          <cell r="F39">
            <v>1</v>
          </cell>
          <cell r="G39">
            <v>8</v>
          </cell>
          <cell r="H39">
            <v>12</v>
          </cell>
          <cell r="I39">
            <v>62</v>
          </cell>
          <cell r="J39">
            <v>331</v>
          </cell>
          <cell r="K39">
            <v>438</v>
          </cell>
          <cell r="L39">
            <v>131</v>
          </cell>
          <cell r="M39">
            <v>16</v>
          </cell>
          <cell r="N39">
            <v>0</v>
          </cell>
          <cell r="P39">
            <v>83</v>
          </cell>
          <cell r="R39">
            <v>999</v>
          </cell>
          <cell r="S39">
            <v>1</v>
          </cell>
          <cell r="T39">
            <v>8</v>
          </cell>
          <cell r="U39">
            <v>12</v>
          </cell>
          <cell r="V39">
            <v>62</v>
          </cell>
          <cell r="W39">
            <v>900</v>
          </cell>
          <cell r="X39">
            <v>16</v>
          </cell>
          <cell r="Y39">
            <v>0</v>
          </cell>
          <cell r="Z39">
            <v>83</v>
          </cell>
        </row>
        <row r="40">
          <cell r="C40" t="str">
            <v>札幌市白石区女</v>
          </cell>
          <cell r="D40">
            <v>922</v>
          </cell>
          <cell r="F40">
            <v>4</v>
          </cell>
          <cell r="G40">
            <v>1</v>
          </cell>
          <cell r="H40">
            <v>11</v>
          </cell>
          <cell r="I40">
            <v>84</v>
          </cell>
          <cell r="J40">
            <v>375</v>
          </cell>
          <cell r="K40">
            <v>358</v>
          </cell>
          <cell r="L40">
            <v>80</v>
          </cell>
          <cell r="M40">
            <v>9</v>
          </cell>
          <cell r="N40">
            <v>0</v>
          </cell>
          <cell r="P40">
            <v>100</v>
          </cell>
          <cell r="R40">
            <v>922</v>
          </cell>
          <cell r="S40">
            <v>4</v>
          </cell>
          <cell r="T40">
            <v>1</v>
          </cell>
          <cell r="U40">
            <v>11</v>
          </cell>
          <cell r="V40">
            <v>84</v>
          </cell>
          <cell r="W40">
            <v>813</v>
          </cell>
          <cell r="X40">
            <v>9</v>
          </cell>
          <cell r="Y40">
            <v>0</v>
          </cell>
          <cell r="Z40">
            <v>100</v>
          </cell>
        </row>
        <row r="41">
          <cell r="C41" t="str">
            <v>札幌市白石区総数</v>
          </cell>
          <cell r="D41">
            <v>1921</v>
          </cell>
          <cell r="E41">
            <v>0</v>
          </cell>
          <cell r="F41">
            <v>5</v>
          </cell>
          <cell r="G41">
            <v>9</v>
          </cell>
          <cell r="H41">
            <v>23</v>
          </cell>
          <cell r="I41">
            <v>146</v>
          </cell>
          <cell r="J41">
            <v>706</v>
          </cell>
          <cell r="K41">
            <v>796</v>
          </cell>
          <cell r="L41">
            <v>211</v>
          </cell>
          <cell r="M41">
            <v>25</v>
          </cell>
          <cell r="N41">
            <v>0</v>
          </cell>
          <cell r="O41">
            <v>0</v>
          </cell>
          <cell r="P41">
            <v>183</v>
          </cell>
          <cell r="Q41">
            <v>0</v>
          </cell>
          <cell r="R41">
            <v>1921</v>
          </cell>
          <cell r="S41">
            <v>5</v>
          </cell>
          <cell r="T41">
            <v>9</v>
          </cell>
          <cell r="U41">
            <v>23</v>
          </cell>
          <cell r="V41">
            <v>146</v>
          </cell>
          <cell r="W41">
            <v>1713</v>
          </cell>
          <cell r="X41">
            <v>25</v>
          </cell>
          <cell r="Y41">
            <v>0</v>
          </cell>
          <cell r="Z41">
            <v>183</v>
          </cell>
        </row>
        <row r="42">
          <cell r="C42" t="str">
            <v>札幌市豊平区男</v>
          </cell>
          <cell r="D42">
            <v>941</v>
          </cell>
          <cell r="F42">
            <v>2</v>
          </cell>
          <cell r="H42">
            <v>6</v>
          </cell>
          <cell r="I42">
            <v>75</v>
          </cell>
          <cell r="J42">
            <v>299</v>
          </cell>
          <cell r="K42">
            <v>421</v>
          </cell>
          <cell r="L42">
            <v>129</v>
          </cell>
          <cell r="M42">
            <v>9</v>
          </cell>
          <cell r="N42">
            <v>0</v>
          </cell>
          <cell r="P42">
            <v>83</v>
          </cell>
          <cell r="R42">
            <v>941</v>
          </cell>
          <cell r="S42">
            <v>2</v>
          </cell>
          <cell r="T42">
            <v>0</v>
          </cell>
          <cell r="U42">
            <v>6</v>
          </cell>
          <cell r="V42">
            <v>75</v>
          </cell>
          <cell r="W42">
            <v>849</v>
          </cell>
          <cell r="X42">
            <v>9</v>
          </cell>
          <cell r="Y42">
            <v>0</v>
          </cell>
          <cell r="Z42">
            <v>83</v>
          </cell>
        </row>
        <row r="43">
          <cell r="C43" t="str">
            <v>札幌市豊平区女</v>
          </cell>
          <cell r="D43">
            <v>895</v>
          </cell>
          <cell r="F43">
            <v>1</v>
          </cell>
          <cell r="G43">
            <v>3</v>
          </cell>
          <cell r="H43">
            <v>18</v>
          </cell>
          <cell r="I43">
            <v>67</v>
          </cell>
          <cell r="J43">
            <v>369</v>
          </cell>
          <cell r="K43">
            <v>364</v>
          </cell>
          <cell r="L43">
            <v>64</v>
          </cell>
          <cell r="M43">
            <v>8</v>
          </cell>
          <cell r="N43">
            <v>1</v>
          </cell>
          <cell r="P43">
            <v>89</v>
          </cell>
          <cell r="R43">
            <v>895</v>
          </cell>
          <cell r="S43">
            <v>1</v>
          </cell>
          <cell r="T43">
            <v>3</v>
          </cell>
          <cell r="U43">
            <v>18</v>
          </cell>
          <cell r="V43">
            <v>67</v>
          </cell>
          <cell r="W43">
            <v>797</v>
          </cell>
          <cell r="X43">
            <v>9</v>
          </cell>
          <cell r="Y43">
            <v>0</v>
          </cell>
          <cell r="Z43">
            <v>89</v>
          </cell>
        </row>
        <row r="44">
          <cell r="C44" t="str">
            <v>札幌市豊平区総数</v>
          </cell>
          <cell r="D44">
            <v>1836</v>
          </cell>
          <cell r="E44">
            <v>0</v>
          </cell>
          <cell r="F44">
            <v>3</v>
          </cell>
          <cell r="G44">
            <v>3</v>
          </cell>
          <cell r="H44">
            <v>24</v>
          </cell>
          <cell r="I44">
            <v>142</v>
          </cell>
          <cell r="J44">
            <v>668</v>
          </cell>
          <cell r="K44">
            <v>785</v>
          </cell>
          <cell r="L44">
            <v>193</v>
          </cell>
          <cell r="M44">
            <v>17</v>
          </cell>
          <cell r="N44">
            <v>1</v>
          </cell>
          <cell r="O44">
            <v>0</v>
          </cell>
          <cell r="P44">
            <v>172</v>
          </cell>
          <cell r="Q44">
            <v>0</v>
          </cell>
          <cell r="R44">
            <v>1836</v>
          </cell>
          <cell r="S44">
            <v>3</v>
          </cell>
          <cell r="T44">
            <v>3</v>
          </cell>
          <cell r="U44">
            <v>24</v>
          </cell>
          <cell r="V44">
            <v>142</v>
          </cell>
          <cell r="W44">
            <v>1646</v>
          </cell>
          <cell r="X44">
            <v>18</v>
          </cell>
          <cell r="Y44">
            <v>0</v>
          </cell>
          <cell r="Z44">
            <v>172</v>
          </cell>
        </row>
        <row r="45">
          <cell r="C45" t="str">
            <v>札幌市南区男</v>
          </cell>
          <cell r="D45">
            <v>435</v>
          </cell>
          <cell r="F45">
            <v>1</v>
          </cell>
          <cell r="G45">
            <v>1</v>
          </cell>
          <cell r="H45">
            <v>6</v>
          </cell>
          <cell r="I45">
            <v>29</v>
          </cell>
          <cell r="J45">
            <v>155</v>
          </cell>
          <cell r="K45">
            <v>180</v>
          </cell>
          <cell r="L45">
            <v>57</v>
          </cell>
          <cell r="M45">
            <v>6</v>
          </cell>
          <cell r="N45">
            <v>0</v>
          </cell>
          <cell r="P45">
            <v>37</v>
          </cell>
          <cell r="R45">
            <v>435</v>
          </cell>
          <cell r="S45">
            <v>1</v>
          </cell>
          <cell r="T45">
            <v>1</v>
          </cell>
          <cell r="U45">
            <v>6</v>
          </cell>
          <cell r="V45">
            <v>29</v>
          </cell>
          <cell r="W45">
            <v>392</v>
          </cell>
          <cell r="X45">
            <v>6</v>
          </cell>
          <cell r="Y45">
            <v>0</v>
          </cell>
          <cell r="Z45">
            <v>37</v>
          </cell>
        </row>
        <row r="46">
          <cell r="C46" t="str">
            <v>札幌市南区女</v>
          </cell>
          <cell r="D46">
            <v>387</v>
          </cell>
          <cell r="G46">
            <v>2</v>
          </cell>
          <cell r="H46">
            <v>2</v>
          </cell>
          <cell r="I46">
            <v>42</v>
          </cell>
          <cell r="J46">
            <v>160</v>
          </cell>
          <cell r="K46">
            <v>152</v>
          </cell>
          <cell r="L46">
            <v>28</v>
          </cell>
          <cell r="M46">
            <v>1</v>
          </cell>
          <cell r="N46">
            <v>0</v>
          </cell>
          <cell r="P46">
            <v>46</v>
          </cell>
          <cell r="R46">
            <v>387</v>
          </cell>
          <cell r="S46">
            <v>0</v>
          </cell>
          <cell r="T46">
            <v>2</v>
          </cell>
          <cell r="U46">
            <v>2</v>
          </cell>
          <cell r="V46">
            <v>42</v>
          </cell>
          <cell r="W46">
            <v>340</v>
          </cell>
          <cell r="X46">
            <v>1</v>
          </cell>
          <cell r="Y46">
            <v>0</v>
          </cell>
          <cell r="Z46">
            <v>46</v>
          </cell>
        </row>
        <row r="47">
          <cell r="C47" t="str">
            <v>札幌市南区総数</v>
          </cell>
          <cell r="D47">
            <v>822</v>
          </cell>
          <cell r="E47">
            <v>0</v>
          </cell>
          <cell r="F47">
            <v>1</v>
          </cell>
          <cell r="G47">
            <v>3</v>
          </cell>
          <cell r="H47">
            <v>8</v>
          </cell>
          <cell r="I47">
            <v>71</v>
          </cell>
          <cell r="J47">
            <v>315</v>
          </cell>
          <cell r="K47">
            <v>332</v>
          </cell>
          <cell r="L47">
            <v>85</v>
          </cell>
          <cell r="M47">
            <v>7</v>
          </cell>
          <cell r="N47">
            <v>0</v>
          </cell>
          <cell r="O47">
            <v>0</v>
          </cell>
          <cell r="P47">
            <v>83</v>
          </cell>
          <cell r="Q47">
            <v>0</v>
          </cell>
          <cell r="R47">
            <v>822</v>
          </cell>
          <cell r="S47">
            <v>1</v>
          </cell>
          <cell r="T47">
            <v>3</v>
          </cell>
          <cell r="U47">
            <v>8</v>
          </cell>
          <cell r="V47">
            <v>71</v>
          </cell>
          <cell r="W47">
            <v>732</v>
          </cell>
          <cell r="X47">
            <v>7</v>
          </cell>
          <cell r="Y47">
            <v>0</v>
          </cell>
          <cell r="Z47">
            <v>83</v>
          </cell>
        </row>
        <row r="48">
          <cell r="C48" t="str">
            <v>札幌市西区男</v>
          </cell>
          <cell r="D48">
            <v>846</v>
          </cell>
          <cell r="F48">
            <v>3</v>
          </cell>
          <cell r="G48">
            <v>3</v>
          </cell>
          <cell r="H48">
            <v>8</v>
          </cell>
          <cell r="I48">
            <v>59</v>
          </cell>
          <cell r="J48">
            <v>313</v>
          </cell>
          <cell r="K48">
            <v>362</v>
          </cell>
          <cell r="L48">
            <v>92</v>
          </cell>
          <cell r="M48">
            <v>6</v>
          </cell>
          <cell r="N48">
            <v>0</v>
          </cell>
          <cell r="P48">
            <v>73</v>
          </cell>
          <cell r="R48">
            <v>846</v>
          </cell>
          <cell r="S48">
            <v>3</v>
          </cell>
          <cell r="T48">
            <v>3</v>
          </cell>
          <cell r="U48">
            <v>8</v>
          </cell>
          <cell r="V48">
            <v>59</v>
          </cell>
          <cell r="W48">
            <v>767</v>
          </cell>
          <cell r="X48">
            <v>6</v>
          </cell>
          <cell r="Y48">
            <v>0</v>
          </cell>
          <cell r="Z48">
            <v>73</v>
          </cell>
        </row>
        <row r="49">
          <cell r="C49" t="str">
            <v>札幌市西区女</v>
          </cell>
          <cell r="D49">
            <v>820</v>
          </cell>
          <cell r="F49">
            <v>1</v>
          </cell>
          <cell r="G49">
            <v>4</v>
          </cell>
          <cell r="H49">
            <v>6</v>
          </cell>
          <cell r="I49">
            <v>67</v>
          </cell>
          <cell r="J49">
            <v>389</v>
          </cell>
          <cell r="K49">
            <v>287</v>
          </cell>
          <cell r="L49">
            <v>64</v>
          </cell>
          <cell r="M49">
            <v>1</v>
          </cell>
          <cell r="N49">
            <v>0</v>
          </cell>
          <cell r="P49">
            <v>78</v>
          </cell>
          <cell r="Q49">
            <v>1</v>
          </cell>
          <cell r="R49">
            <v>820</v>
          </cell>
          <cell r="S49">
            <v>1</v>
          </cell>
          <cell r="T49">
            <v>4</v>
          </cell>
          <cell r="U49">
            <v>6</v>
          </cell>
          <cell r="V49">
            <v>67</v>
          </cell>
          <cell r="W49">
            <v>740</v>
          </cell>
          <cell r="X49">
            <v>1</v>
          </cell>
          <cell r="Y49">
            <v>1</v>
          </cell>
          <cell r="Z49">
            <v>78</v>
          </cell>
        </row>
        <row r="50">
          <cell r="C50" t="str">
            <v>札幌市西区総数</v>
          </cell>
          <cell r="D50">
            <v>1666</v>
          </cell>
          <cell r="E50">
            <v>0</v>
          </cell>
          <cell r="F50">
            <v>4</v>
          </cell>
          <cell r="G50">
            <v>7</v>
          </cell>
          <cell r="H50">
            <v>14</v>
          </cell>
          <cell r="I50">
            <v>126</v>
          </cell>
          <cell r="J50">
            <v>702</v>
          </cell>
          <cell r="K50">
            <v>649</v>
          </cell>
          <cell r="L50">
            <v>156</v>
          </cell>
          <cell r="M50">
            <v>7</v>
          </cell>
          <cell r="N50">
            <v>0</v>
          </cell>
          <cell r="O50">
            <v>0</v>
          </cell>
          <cell r="P50">
            <v>151</v>
          </cell>
          <cell r="Q50">
            <v>1</v>
          </cell>
          <cell r="R50">
            <v>1666</v>
          </cell>
          <cell r="S50">
            <v>4</v>
          </cell>
          <cell r="T50">
            <v>7</v>
          </cell>
          <cell r="U50">
            <v>14</v>
          </cell>
          <cell r="V50">
            <v>126</v>
          </cell>
          <cell r="W50">
            <v>1507</v>
          </cell>
          <cell r="X50">
            <v>7</v>
          </cell>
          <cell r="Y50">
            <v>1</v>
          </cell>
          <cell r="Z50">
            <v>151</v>
          </cell>
        </row>
        <row r="51">
          <cell r="C51" t="str">
            <v>札幌市厚別区男</v>
          </cell>
          <cell r="D51">
            <v>360</v>
          </cell>
          <cell r="F51">
            <v>4</v>
          </cell>
          <cell r="G51">
            <v>3</v>
          </cell>
          <cell r="H51">
            <v>6</v>
          </cell>
          <cell r="I51">
            <v>24</v>
          </cell>
          <cell r="J51">
            <v>132</v>
          </cell>
          <cell r="K51">
            <v>144</v>
          </cell>
          <cell r="L51">
            <v>44</v>
          </cell>
          <cell r="M51">
            <v>3</v>
          </cell>
          <cell r="N51">
            <v>0</v>
          </cell>
          <cell r="P51">
            <v>37</v>
          </cell>
          <cell r="R51">
            <v>360</v>
          </cell>
          <cell r="S51">
            <v>4</v>
          </cell>
          <cell r="T51">
            <v>3</v>
          </cell>
          <cell r="U51">
            <v>6</v>
          </cell>
          <cell r="V51">
            <v>24</v>
          </cell>
          <cell r="W51">
            <v>320</v>
          </cell>
          <cell r="X51">
            <v>3</v>
          </cell>
          <cell r="Y51">
            <v>0</v>
          </cell>
          <cell r="Z51">
            <v>37</v>
          </cell>
        </row>
        <row r="52">
          <cell r="C52" t="str">
            <v>札幌市厚別区女</v>
          </cell>
          <cell r="D52">
            <v>367</v>
          </cell>
          <cell r="F52">
            <v>1</v>
          </cell>
          <cell r="H52">
            <v>6</v>
          </cell>
          <cell r="I52">
            <v>38</v>
          </cell>
          <cell r="J52">
            <v>151</v>
          </cell>
          <cell r="K52">
            <v>133</v>
          </cell>
          <cell r="L52">
            <v>37</v>
          </cell>
          <cell r="M52">
            <v>1</v>
          </cell>
          <cell r="N52">
            <v>0</v>
          </cell>
          <cell r="P52">
            <v>45</v>
          </cell>
          <cell r="R52">
            <v>367</v>
          </cell>
          <cell r="S52">
            <v>1</v>
          </cell>
          <cell r="T52">
            <v>0</v>
          </cell>
          <cell r="U52">
            <v>6</v>
          </cell>
          <cell r="V52">
            <v>38</v>
          </cell>
          <cell r="W52">
            <v>321</v>
          </cell>
          <cell r="X52">
            <v>1</v>
          </cell>
          <cell r="Y52">
            <v>0</v>
          </cell>
          <cell r="Z52">
            <v>45</v>
          </cell>
        </row>
        <row r="53">
          <cell r="C53" t="str">
            <v>札幌市厚別区総数</v>
          </cell>
          <cell r="D53">
            <v>727</v>
          </cell>
          <cell r="E53">
            <v>0</v>
          </cell>
          <cell r="F53">
            <v>5</v>
          </cell>
          <cell r="G53">
            <v>3</v>
          </cell>
          <cell r="H53">
            <v>12</v>
          </cell>
          <cell r="I53">
            <v>62</v>
          </cell>
          <cell r="J53">
            <v>283</v>
          </cell>
          <cell r="K53">
            <v>277</v>
          </cell>
          <cell r="L53">
            <v>81</v>
          </cell>
          <cell r="M53">
            <v>4</v>
          </cell>
          <cell r="N53">
            <v>0</v>
          </cell>
          <cell r="O53">
            <v>0</v>
          </cell>
          <cell r="P53">
            <v>82</v>
          </cell>
          <cell r="Q53">
            <v>0</v>
          </cell>
          <cell r="R53">
            <v>727</v>
          </cell>
          <cell r="S53">
            <v>5</v>
          </cell>
          <cell r="T53">
            <v>3</v>
          </cell>
          <cell r="U53">
            <v>12</v>
          </cell>
          <cell r="V53">
            <v>62</v>
          </cell>
          <cell r="W53">
            <v>641</v>
          </cell>
          <cell r="X53">
            <v>4</v>
          </cell>
          <cell r="Y53">
            <v>0</v>
          </cell>
          <cell r="Z53">
            <v>82</v>
          </cell>
        </row>
        <row r="54">
          <cell r="C54" t="str">
            <v>札幌市手稲区男</v>
          </cell>
          <cell r="D54">
            <v>475</v>
          </cell>
          <cell r="F54">
            <v>4</v>
          </cell>
          <cell r="G54">
            <v>3</v>
          </cell>
          <cell r="H54">
            <v>6</v>
          </cell>
          <cell r="I54">
            <v>27</v>
          </cell>
          <cell r="J54">
            <v>167</v>
          </cell>
          <cell r="K54">
            <v>205</v>
          </cell>
          <cell r="L54">
            <v>56</v>
          </cell>
          <cell r="M54">
            <v>7</v>
          </cell>
          <cell r="N54">
            <v>0</v>
          </cell>
          <cell r="P54">
            <v>40</v>
          </cell>
          <cell r="R54">
            <v>475</v>
          </cell>
          <cell r="S54">
            <v>4</v>
          </cell>
          <cell r="T54">
            <v>3</v>
          </cell>
          <cell r="U54">
            <v>6</v>
          </cell>
          <cell r="V54">
            <v>27</v>
          </cell>
          <cell r="W54">
            <v>428</v>
          </cell>
          <cell r="X54">
            <v>7</v>
          </cell>
          <cell r="Y54">
            <v>0</v>
          </cell>
          <cell r="Z54">
            <v>40</v>
          </cell>
        </row>
        <row r="55">
          <cell r="C55" t="str">
            <v>札幌市手稲区女</v>
          </cell>
          <cell r="D55">
            <v>452</v>
          </cell>
          <cell r="G55">
            <v>7</v>
          </cell>
          <cell r="H55">
            <v>8</v>
          </cell>
          <cell r="I55">
            <v>52</v>
          </cell>
          <cell r="J55">
            <v>191</v>
          </cell>
          <cell r="K55">
            <v>159</v>
          </cell>
          <cell r="L55">
            <v>34</v>
          </cell>
          <cell r="M55">
            <v>1</v>
          </cell>
          <cell r="N55">
            <v>0</v>
          </cell>
          <cell r="P55">
            <v>67</v>
          </cell>
          <cell r="R55">
            <v>452</v>
          </cell>
          <cell r="S55">
            <v>0</v>
          </cell>
          <cell r="T55">
            <v>7</v>
          </cell>
          <cell r="U55">
            <v>8</v>
          </cell>
          <cell r="V55">
            <v>52</v>
          </cell>
          <cell r="W55">
            <v>384</v>
          </cell>
          <cell r="X55">
            <v>1</v>
          </cell>
          <cell r="Y55">
            <v>0</v>
          </cell>
          <cell r="Z55">
            <v>67</v>
          </cell>
        </row>
        <row r="56">
          <cell r="C56" t="str">
            <v>札幌市手稲区総数</v>
          </cell>
          <cell r="D56">
            <v>927</v>
          </cell>
          <cell r="E56">
            <v>0</v>
          </cell>
          <cell r="F56">
            <v>4</v>
          </cell>
          <cell r="G56">
            <v>10</v>
          </cell>
          <cell r="H56">
            <v>14</v>
          </cell>
          <cell r="I56">
            <v>79</v>
          </cell>
          <cell r="J56">
            <v>358</v>
          </cell>
          <cell r="K56">
            <v>364</v>
          </cell>
          <cell r="L56">
            <v>90</v>
          </cell>
          <cell r="M56">
            <v>8</v>
          </cell>
          <cell r="N56">
            <v>0</v>
          </cell>
          <cell r="O56">
            <v>0</v>
          </cell>
          <cell r="P56">
            <v>107</v>
          </cell>
          <cell r="Q56">
            <v>0</v>
          </cell>
          <cell r="R56">
            <v>927</v>
          </cell>
          <cell r="S56">
            <v>4</v>
          </cell>
          <cell r="T56">
            <v>10</v>
          </cell>
          <cell r="U56">
            <v>14</v>
          </cell>
          <cell r="V56">
            <v>79</v>
          </cell>
          <cell r="W56">
            <v>812</v>
          </cell>
          <cell r="X56">
            <v>8</v>
          </cell>
          <cell r="Y56">
            <v>0</v>
          </cell>
          <cell r="Z56">
            <v>107</v>
          </cell>
        </row>
        <row r="57">
          <cell r="C57" t="str">
            <v>札幌市清田区男</v>
          </cell>
          <cell r="D57">
            <v>379</v>
          </cell>
          <cell r="G57">
            <v>1</v>
          </cell>
          <cell r="H57">
            <v>4</v>
          </cell>
          <cell r="I57">
            <v>22</v>
          </cell>
          <cell r="J57">
            <v>122</v>
          </cell>
          <cell r="K57">
            <v>175</v>
          </cell>
          <cell r="L57">
            <v>50</v>
          </cell>
          <cell r="M57">
            <v>5</v>
          </cell>
          <cell r="N57">
            <v>0</v>
          </cell>
          <cell r="P57">
            <v>27</v>
          </cell>
          <cell r="R57">
            <v>379</v>
          </cell>
          <cell r="S57">
            <v>0</v>
          </cell>
          <cell r="T57">
            <v>1</v>
          </cell>
          <cell r="U57">
            <v>4</v>
          </cell>
          <cell r="V57">
            <v>22</v>
          </cell>
          <cell r="W57">
            <v>347</v>
          </cell>
          <cell r="X57">
            <v>5</v>
          </cell>
          <cell r="Y57">
            <v>0</v>
          </cell>
          <cell r="Z57">
            <v>27</v>
          </cell>
        </row>
        <row r="58">
          <cell r="C58" t="str">
            <v>札幌市清田区女</v>
          </cell>
          <cell r="D58">
            <v>375</v>
          </cell>
          <cell r="F58">
            <v>3</v>
          </cell>
          <cell r="G58">
            <v>2</v>
          </cell>
          <cell r="H58">
            <v>7</v>
          </cell>
          <cell r="I58">
            <v>43</v>
          </cell>
          <cell r="J58">
            <v>149</v>
          </cell>
          <cell r="K58">
            <v>133</v>
          </cell>
          <cell r="L58">
            <v>35</v>
          </cell>
          <cell r="M58">
            <v>3</v>
          </cell>
          <cell r="N58">
            <v>0</v>
          </cell>
          <cell r="P58">
            <v>55</v>
          </cell>
          <cell r="R58">
            <v>375</v>
          </cell>
          <cell r="S58">
            <v>3</v>
          </cell>
          <cell r="T58">
            <v>2</v>
          </cell>
          <cell r="U58">
            <v>7</v>
          </cell>
          <cell r="V58">
            <v>43</v>
          </cell>
          <cell r="W58">
            <v>317</v>
          </cell>
          <cell r="X58">
            <v>3</v>
          </cell>
          <cell r="Y58">
            <v>0</v>
          </cell>
          <cell r="Z58">
            <v>55</v>
          </cell>
        </row>
        <row r="59">
          <cell r="C59" t="str">
            <v>札幌市清田区総数</v>
          </cell>
          <cell r="D59">
            <v>754</v>
          </cell>
          <cell r="E59">
            <v>0</v>
          </cell>
          <cell r="F59">
            <v>3</v>
          </cell>
          <cell r="G59">
            <v>3</v>
          </cell>
          <cell r="H59">
            <v>11</v>
          </cell>
          <cell r="I59">
            <v>65</v>
          </cell>
          <cell r="J59">
            <v>271</v>
          </cell>
          <cell r="K59">
            <v>308</v>
          </cell>
          <cell r="L59">
            <v>85</v>
          </cell>
          <cell r="M59">
            <v>8</v>
          </cell>
          <cell r="N59">
            <v>0</v>
          </cell>
          <cell r="O59">
            <v>0</v>
          </cell>
          <cell r="P59">
            <v>82</v>
          </cell>
          <cell r="Q59">
            <v>0</v>
          </cell>
          <cell r="R59">
            <v>754</v>
          </cell>
          <cell r="S59">
            <v>3</v>
          </cell>
          <cell r="T59">
            <v>3</v>
          </cell>
          <cell r="U59">
            <v>11</v>
          </cell>
          <cell r="V59">
            <v>65</v>
          </cell>
          <cell r="W59">
            <v>664</v>
          </cell>
          <cell r="X59">
            <v>8</v>
          </cell>
          <cell r="Y59">
            <v>0</v>
          </cell>
          <cell r="Z59">
            <v>82</v>
          </cell>
        </row>
        <row r="60">
          <cell r="C60" t="str">
            <v>函館市男</v>
          </cell>
          <cell r="D60">
            <v>849</v>
          </cell>
          <cell r="E60">
            <v>1</v>
          </cell>
          <cell r="F60">
            <v>2</v>
          </cell>
          <cell r="G60">
            <v>2</v>
          </cell>
          <cell r="H60">
            <v>7</v>
          </cell>
          <cell r="I60">
            <v>64</v>
          </cell>
          <cell r="J60">
            <v>273</v>
          </cell>
          <cell r="K60">
            <v>374</v>
          </cell>
          <cell r="L60">
            <v>112</v>
          </cell>
          <cell r="M60">
            <v>14</v>
          </cell>
          <cell r="N60">
            <v>0</v>
          </cell>
          <cell r="P60">
            <v>76</v>
          </cell>
          <cell r="R60">
            <v>849</v>
          </cell>
          <cell r="S60">
            <v>3</v>
          </cell>
          <cell r="T60">
            <v>2</v>
          </cell>
          <cell r="U60">
            <v>7</v>
          </cell>
          <cell r="V60">
            <v>64</v>
          </cell>
          <cell r="W60">
            <v>759</v>
          </cell>
          <cell r="X60">
            <v>14</v>
          </cell>
          <cell r="Y60">
            <v>0</v>
          </cell>
          <cell r="Z60">
            <v>76</v>
          </cell>
        </row>
        <row r="61">
          <cell r="C61" t="str">
            <v>函館市女</v>
          </cell>
          <cell r="D61">
            <v>848</v>
          </cell>
          <cell r="F61">
            <v>2</v>
          </cell>
          <cell r="G61">
            <v>3</v>
          </cell>
          <cell r="H61">
            <v>9</v>
          </cell>
          <cell r="I61">
            <v>78</v>
          </cell>
          <cell r="J61">
            <v>345</v>
          </cell>
          <cell r="K61">
            <v>333</v>
          </cell>
          <cell r="L61">
            <v>70</v>
          </cell>
          <cell r="M61">
            <v>6</v>
          </cell>
          <cell r="N61">
            <v>2</v>
          </cell>
          <cell r="P61">
            <v>92</v>
          </cell>
          <cell r="R61">
            <v>848</v>
          </cell>
          <cell r="S61">
            <v>2</v>
          </cell>
          <cell r="T61">
            <v>3</v>
          </cell>
          <cell r="U61">
            <v>9</v>
          </cell>
          <cell r="V61">
            <v>78</v>
          </cell>
          <cell r="W61">
            <v>748</v>
          </cell>
          <cell r="X61">
            <v>8</v>
          </cell>
          <cell r="Y61">
            <v>0</v>
          </cell>
          <cell r="Z61">
            <v>92</v>
          </cell>
        </row>
        <row r="62">
          <cell r="C62" t="str">
            <v>函館市総数</v>
          </cell>
          <cell r="D62">
            <v>1697</v>
          </cell>
          <cell r="E62">
            <v>1</v>
          </cell>
          <cell r="F62">
            <v>4</v>
          </cell>
          <cell r="G62">
            <v>5</v>
          </cell>
          <cell r="H62">
            <v>16</v>
          </cell>
          <cell r="I62">
            <v>142</v>
          </cell>
          <cell r="J62">
            <v>618</v>
          </cell>
          <cell r="K62">
            <v>707</v>
          </cell>
          <cell r="L62">
            <v>182</v>
          </cell>
          <cell r="M62">
            <v>20</v>
          </cell>
          <cell r="N62">
            <v>2</v>
          </cell>
          <cell r="O62">
            <v>0</v>
          </cell>
          <cell r="P62">
            <v>168</v>
          </cell>
          <cell r="Q62">
            <v>0</v>
          </cell>
          <cell r="R62">
            <v>1697</v>
          </cell>
          <cell r="S62">
            <v>5</v>
          </cell>
          <cell r="T62">
            <v>5</v>
          </cell>
          <cell r="U62">
            <v>16</v>
          </cell>
          <cell r="V62">
            <v>142</v>
          </cell>
          <cell r="W62">
            <v>1507</v>
          </cell>
          <cell r="X62">
            <v>22</v>
          </cell>
          <cell r="Y62">
            <v>0</v>
          </cell>
          <cell r="Z62">
            <v>168</v>
          </cell>
        </row>
        <row r="63">
          <cell r="C63" t="str">
            <v>小樽市男</v>
          </cell>
          <cell r="D63">
            <v>325</v>
          </cell>
          <cell r="G63">
            <v>2</v>
          </cell>
          <cell r="H63">
            <v>5</v>
          </cell>
          <cell r="I63">
            <v>18</v>
          </cell>
          <cell r="J63">
            <v>115</v>
          </cell>
          <cell r="K63">
            <v>152</v>
          </cell>
          <cell r="L63">
            <v>30</v>
          </cell>
          <cell r="M63">
            <v>3</v>
          </cell>
          <cell r="N63">
            <v>0</v>
          </cell>
          <cell r="P63">
            <v>25</v>
          </cell>
          <cell r="R63">
            <v>325</v>
          </cell>
          <cell r="S63">
            <v>0</v>
          </cell>
          <cell r="T63">
            <v>2</v>
          </cell>
          <cell r="U63">
            <v>5</v>
          </cell>
          <cell r="V63">
            <v>18</v>
          </cell>
          <cell r="W63">
            <v>297</v>
          </cell>
          <cell r="X63">
            <v>3</v>
          </cell>
          <cell r="Y63">
            <v>0</v>
          </cell>
          <cell r="Z63">
            <v>25</v>
          </cell>
        </row>
        <row r="64">
          <cell r="C64" t="str">
            <v>小樽市女</v>
          </cell>
          <cell r="D64">
            <v>321</v>
          </cell>
          <cell r="F64">
            <v>3</v>
          </cell>
          <cell r="G64">
            <v>2</v>
          </cell>
          <cell r="H64">
            <v>3</v>
          </cell>
          <cell r="I64">
            <v>27</v>
          </cell>
          <cell r="J64">
            <v>138</v>
          </cell>
          <cell r="K64">
            <v>120</v>
          </cell>
          <cell r="L64">
            <v>28</v>
          </cell>
          <cell r="M64">
            <v>0</v>
          </cell>
          <cell r="N64">
            <v>0</v>
          </cell>
          <cell r="P64">
            <v>35</v>
          </cell>
          <cell r="R64">
            <v>321</v>
          </cell>
          <cell r="S64">
            <v>3</v>
          </cell>
          <cell r="T64">
            <v>2</v>
          </cell>
          <cell r="U64">
            <v>3</v>
          </cell>
          <cell r="V64">
            <v>27</v>
          </cell>
          <cell r="W64">
            <v>286</v>
          </cell>
          <cell r="X64">
            <v>0</v>
          </cell>
          <cell r="Y64">
            <v>0</v>
          </cell>
          <cell r="Z64">
            <v>35</v>
          </cell>
        </row>
        <row r="65">
          <cell r="C65" t="str">
            <v>小樽市総数</v>
          </cell>
          <cell r="D65">
            <v>646</v>
          </cell>
          <cell r="E65">
            <v>0</v>
          </cell>
          <cell r="F65">
            <v>3</v>
          </cell>
          <cell r="G65">
            <v>4</v>
          </cell>
          <cell r="H65">
            <v>8</v>
          </cell>
          <cell r="I65">
            <v>45</v>
          </cell>
          <cell r="J65">
            <v>253</v>
          </cell>
          <cell r="K65">
            <v>272</v>
          </cell>
          <cell r="L65">
            <v>58</v>
          </cell>
          <cell r="M65">
            <v>3</v>
          </cell>
          <cell r="N65">
            <v>0</v>
          </cell>
          <cell r="O65">
            <v>0</v>
          </cell>
          <cell r="P65">
            <v>60</v>
          </cell>
          <cell r="Q65">
            <v>0</v>
          </cell>
          <cell r="R65">
            <v>646</v>
          </cell>
          <cell r="S65">
            <v>3</v>
          </cell>
          <cell r="T65">
            <v>4</v>
          </cell>
          <cell r="U65">
            <v>8</v>
          </cell>
          <cell r="V65">
            <v>45</v>
          </cell>
          <cell r="W65">
            <v>583</v>
          </cell>
          <cell r="X65">
            <v>3</v>
          </cell>
          <cell r="Y65">
            <v>0</v>
          </cell>
          <cell r="Z65">
            <v>60</v>
          </cell>
        </row>
        <row r="66">
          <cell r="C66" t="str">
            <v>旭川市男</v>
          </cell>
          <cell r="D66">
            <v>1230</v>
          </cell>
          <cell r="E66">
            <v>1</v>
          </cell>
          <cell r="F66">
            <v>3</v>
          </cell>
          <cell r="G66">
            <v>10</v>
          </cell>
          <cell r="H66">
            <v>18</v>
          </cell>
          <cell r="I66">
            <v>84</v>
          </cell>
          <cell r="J66">
            <v>434</v>
          </cell>
          <cell r="K66">
            <v>541</v>
          </cell>
          <cell r="L66">
            <v>126</v>
          </cell>
          <cell r="M66">
            <v>11</v>
          </cell>
          <cell r="N66">
            <v>1</v>
          </cell>
          <cell r="P66">
            <v>116</v>
          </cell>
          <cell r="Q66">
            <v>1</v>
          </cell>
          <cell r="R66">
            <v>1230</v>
          </cell>
          <cell r="S66">
            <v>4</v>
          </cell>
          <cell r="T66">
            <v>10</v>
          </cell>
          <cell r="U66">
            <v>18</v>
          </cell>
          <cell r="V66">
            <v>84</v>
          </cell>
          <cell r="W66">
            <v>1101</v>
          </cell>
          <cell r="X66">
            <v>12</v>
          </cell>
          <cell r="Y66">
            <v>1</v>
          </cell>
          <cell r="Z66">
            <v>116</v>
          </cell>
        </row>
        <row r="67">
          <cell r="C67" t="str">
            <v>旭川市女</v>
          </cell>
          <cell r="D67">
            <v>1219</v>
          </cell>
          <cell r="F67">
            <v>4</v>
          </cell>
          <cell r="G67">
            <v>6</v>
          </cell>
          <cell r="H67">
            <v>15</v>
          </cell>
          <cell r="I67">
            <v>108</v>
          </cell>
          <cell r="J67">
            <v>510</v>
          </cell>
          <cell r="K67">
            <v>469</v>
          </cell>
          <cell r="L67">
            <v>100</v>
          </cell>
          <cell r="M67">
            <v>7</v>
          </cell>
          <cell r="N67">
            <v>0</v>
          </cell>
          <cell r="P67">
            <v>133</v>
          </cell>
          <cell r="R67">
            <v>1219</v>
          </cell>
          <cell r="S67">
            <v>4</v>
          </cell>
          <cell r="T67">
            <v>6</v>
          </cell>
          <cell r="U67">
            <v>15</v>
          </cell>
          <cell r="V67">
            <v>108</v>
          </cell>
          <cell r="W67">
            <v>1079</v>
          </cell>
          <cell r="X67">
            <v>7</v>
          </cell>
          <cell r="Y67">
            <v>0</v>
          </cell>
          <cell r="Z67">
            <v>133</v>
          </cell>
        </row>
        <row r="68">
          <cell r="C68" t="str">
            <v>旭川市総数</v>
          </cell>
          <cell r="D68">
            <v>2449</v>
          </cell>
          <cell r="E68">
            <v>1</v>
          </cell>
          <cell r="F68">
            <v>7</v>
          </cell>
          <cell r="G68">
            <v>16</v>
          </cell>
          <cell r="H68">
            <v>33</v>
          </cell>
          <cell r="I68">
            <v>192</v>
          </cell>
          <cell r="J68">
            <v>944</v>
          </cell>
          <cell r="K68">
            <v>1010</v>
          </cell>
          <cell r="L68">
            <v>226</v>
          </cell>
          <cell r="M68">
            <v>18</v>
          </cell>
          <cell r="N68">
            <v>1</v>
          </cell>
          <cell r="O68">
            <v>0</v>
          </cell>
          <cell r="P68">
            <v>249</v>
          </cell>
          <cell r="Q68">
            <v>1</v>
          </cell>
          <cell r="R68">
            <v>2449</v>
          </cell>
          <cell r="S68">
            <v>8</v>
          </cell>
          <cell r="T68">
            <v>16</v>
          </cell>
          <cell r="U68">
            <v>33</v>
          </cell>
          <cell r="V68">
            <v>192</v>
          </cell>
          <cell r="W68">
            <v>2180</v>
          </cell>
          <cell r="X68">
            <v>19</v>
          </cell>
          <cell r="Y68">
            <v>1</v>
          </cell>
          <cell r="Z68">
            <v>249</v>
          </cell>
        </row>
        <row r="69">
          <cell r="C69" t="str">
            <v>室蘭市男</v>
          </cell>
          <cell r="D69">
            <v>305</v>
          </cell>
          <cell r="F69">
            <v>3</v>
          </cell>
          <cell r="G69">
            <v>1</v>
          </cell>
          <cell r="H69">
            <v>1</v>
          </cell>
          <cell r="I69">
            <v>25</v>
          </cell>
          <cell r="J69">
            <v>115</v>
          </cell>
          <cell r="K69">
            <v>121</v>
          </cell>
          <cell r="L69">
            <v>37</v>
          </cell>
          <cell r="M69">
            <v>2</v>
          </cell>
          <cell r="N69">
            <v>0</v>
          </cell>
          <cell r="P69">
            <v>30</v>
          </cell>
          <cell r="R69">
            <v>305</v>
          </cell>
          <cell r="S69">
            <v>3</v>
          </cell>
          <cell r="T69">
            <v>1</v>
          </cell>
          <cell r="U69">
            <v>1</v>
          </cell>
          <cell r="V69">
            <v>25</v>
          </cell>
          <cell r="W69">
            <v>273</v>
          </cell>
          <cell r="X69">
            <v>2</v>
          </cell>
          <cell r="Y69">
            <v>0</v>
          </cell>
          <cell r="Z69">
            <v>30</v>
          </cell>
        </row>
        <row r="70">
          <cell r="C70" t="str">
            <v>室蘭市女</v>
          </cell>
          <cell r="D70">
            <v>333</v>
          </cell>
          <cell r="F70">
            <v>2</v>
          </cell>
          <cell r="H70">
            <v>5</v>
          </cell>
          <cell r="I70">
            <v>32</v>
          </cell>
          <cell r="J70">
            <v>139</v>
          </cell>
          <cell r="K70">
            <v>129</v>
          </cell>
          <cell r="L70">
            <v>25</v>
          </cell>
          <cell r="M70">
            <v>1</v>
          </cell>
          <cell r="N70">
            <v>0</v>
          </cell>
          <cell r="P70">
            <v>39</v>
          </cell>
          <cell r="R70">
            <v>333</v>
          </cell>
          <cell r="S70">
            <v>2</v>
          </cell>
          <cell r="T70">
            <v>0</v>
          </cell>
          <cell r="U70">
            <v>5</v>
          </cell>
          <cell r="V70">
            <v>32</v>
          </cell>
          <cell r="W70">
            <v>293</v>
          </cell>
          <cell r="X70">
            <v>1</v>
          </cell>
          <cell r="Y70">
            <v>0</v>
          </cell>
          <cell r="Z70">
            <v>39</v>
          </cell>
        </row>
        <row r="71">
          <cell r="C71" t="str">
            <v>室蘭市総数</v>
          </cell>
          <cell r="D71">
            <v>638</v>
          </cell>
          <cell r="E71">
            <v>0</v>
          </cell>
          <cell r="F71">
            <v>5</v>
          </cell>
          <cell r="G71">
            <v>1</v>
          </cell>
          <cell r="H71">
            <v>6</v>
          </cell>
          <cell r="I71">
            <v>57</v>
          </cell>
          <cell r="J71">
            <v>254</v>
          </cell>
          <cell r="K71">
            <v>250</v>
          </cell>
          <cell r="L71">
            <v>62</v>
          </cell>
          <cell r="M71">
            <v>3</v>
          </cell>
          <cell r="N71">
            <v>0</v>
          </cell>
          <cell r="O71">
            <v>0</v>
          </cell>
          <cell r="P71">
            <v>69</v>
          </cell>
          <cell r="Q71">
            <v>0</v>
          </cell>
          <cell r="R71">
            <v>638</v>
          </cell>
          <cell r="S71">
            <v>5</v>
          </cell>
          <cell r="T71">
            <v>1</v>
          </cell>
          <cell r="U71">
            <v>6</v>
          </cell>
          <cell r="V71">
            <v>57</v>
          </cell>
          <cell r="W71">
            <v>566</v>
          </cell>
          <cell r="X71">
            <v>3</v>
          </cell>
          <cell r="Y71">
            <v>0</v>
          </cell>
          <cell r="Z71">
            <v>69</v>
          </cell>
        </row>
        <row r="72">
          <cell r="C72" t="str">
            <v>釧路市男</v>
          </cell>
          <cell r="D72">
            <v>669</v>
          </cell>
          <cell r="F72">
            <v>2</v>
          </cell>
          <cell r="G72">
            <v>2</v>
          </cell>
          <cell r="H72">
            <v>6</v>
          </cell>
          <cell r="I72">
            <v>40</v>
          </cell>
          <cell r="J72">
            <v>233</v>
          </cell>
          <cell r="K72">
            <v>299</v>
          </cell>
          <cell r="L72">
            <v>80</v>
          </cell>
          <cell r="M72">
            <v>6</v>
          </cell>
          <cell r="N72">
            <v>1</v>
          </cell>
          <cell r="P72">
            <v>50</v>
          </cell>
          <cell r="R72">
            <v>669</v>
          </cell>
          <cell r="S72">
            <v>2</v>
          </cell>
          <cell r="T72">
            <v>2</v>
          </cell>
          <cell r="U72">
            <v>6</v>
          </cell>
          <cell r="V72">
            <v>40</v>
          </cell>
          <cell r="W72">
            <v>612</v>
          </cell>
          <cell r="X72">
            <v>7</v>
          </cell>
          <cell r="Y72">
            <v>0</v>
          </cell>
          <cell r="Z72">
            <v>50</v>
          </cell>
        </row>
        <row r="73">
          <cell r="C73" t="str">
            <v>釧路市女</v>
          </cell>
          <cell r="D73">
            <v>570</v>
          </cell>
          <cell r="F73">
            <v>2</v>
          </cell>
          <cell r="G73">
            <v>3</v>
          </cell>
          <cell r="H73">
            <v>9</v>
          </cell>
          <cell r="I73">
            <v>51</v>
          </cell>
          <cell r="J73">
            <v>259</v>
          </cell>
          <cell r="K73">
            <v>198</v>
          </cell>
          <cell r="L73">
            <v>48</v>
          </cell>
          <cell r="M73">
            <v>0</v>
          </cell>
          <cell r="N73">
            <v>0</v>
          </cell>
          <cell r="P73">
            <v>65</v>
          </cell>
          <cell r="R73">
            <v>570</v>
          </cell>
          <cell r="S73">
            <v>2</v>
          </cell>
          <cell r="T73">
            <v>3</v>
          </cell>
          <cell r="U73">
            <v>9</v>
          </cell>
          <cell r="V73">
            <v>51</v>
          </cell>
          <cell r="W73">
            <v>505</v>
          </cell>
          <cell r="X73">
            <v>0</v>
          </cell>
          <cell r="Y73">
            <v>0</v>
          </cell>
          <cell r="Z73">
            <v>65</v>
          </cell>
        </row>
        <row r="74">
          <cell r="C74" t="str">
            <v>釧路市総数</v>
          </cell>
          <cell r="D74">
            <v>1239</v>
          </cell>
          <cell r="E74">
            <v>0</v>
          </cell>
          <cell r="F74">
            <v>4</v>
          </cell>
          <cell r="G74">
            <v>5</v>
          </cell>
          <cell r="H74">
            <v>15</v>
          </cell>
          <cell r="I74">
            <v>91</v>
          </cell>
          <cell r="J74">
            <v>492</v>
          </cell>
          <cell r="K74">
            <v>497</v>
          </cell>
          <cell r="L74">
            <v>128</v>
          </cell>
          <cell r="M74">
            <v>6</v>
          </cell>
          <cell r="N74">
            <v>1</v>
          </cell>
          <cell r="O74">
            <v>0</v>
          </cell>
          <cell r="P74">
            <v>115</v>
          </cell>
          <cell r="Q74">
            <v>0</v>
          </cell>
          <cell r="R74">
            <v>1239</v>
          </cell>
          <cell r="S74">
            <v>4</v>
          </cell>
          <cell r="T74">
            <v>5</v>
          </cell>
          <cell r="U74">
            <v>15</v>
          </cell>
          <cell r="V74">
            <v>91</v>
          </cell>
          <cell r="W74">
            <v>1117</v>
          </cell>
          <cell r="X74">
            <v>7</v>
          </cell>
          <cell r="Y74">
            <v>0</v>
          </cell>
          <cell r="Z74">
            <v>115</v>
          </cell>
        </row>
        <row r="75">
          <cell r="C75" t="str">
            <v>帯広市男</v>
          </cell>
          <cell r="D75">
            <v>709</v>
          </cell>
          <cell r="E75">
            <v>1</v>
          </cell>
          <cell r="F75">
            <v>5</v>
          </cell>
          <cell r="G75">
            <v>4</v>
          </cell>
          <cell r="H75">
            <v>10</v>
          </cell>
          <cell r="I75">
            <v>46</v>
          </cell>
          <cell r="J75">
            <v>223</v>
          </cell>
          <cell r="K75">
            <v>319</v>
          </cell>
          <cell r="L75">
            <v>95</v>
          </cell>
          <cell r="M75">
            <v>6</v>
          </cell>
          <cell r="N75">
            <v>0</v>
          </cell>
          <cell r="P75">
            <v>66</v>
          </cell>
          <cell r="R75">
            <v>709</v>
          </cell>
          <cell r="S75">
            <v>6</v>
          </cell>
          <cell r="T75">
            <v>4</v>
          </cell>
          <cell r="U75">
            <v>10</v>
          </cell>
          <cell r="V75">
            <v>46</v>
          </cell>
          <cell r="W75">
            <v>637</v>
          </cell>
          <cell r="X75">
            <v>6</v>
          </cell>
          <cell r="Y75">
            <v>0</v>
          </cell>
          <cell r="Z75">
            <v>66</v>
          </cell>
        </row>
        <row r="76">
          <cell r="C76" t="str">
            <v>帯広市女</v>
          </cell>
          <cell r="D76">
            <v>714</v>
          </cell>
          <cell r="F76">
            <v>2</v>
          </cell>
          <cell r="G76">
            <v>3</v>
          </cell>
          <cell r="H76">
            <v>14</v>
          </cell>
          <cell r="I76">
            <v>60</v>
          </cell>
          <cell r="J76">
            <v>297</v>
          </cell>
          <cell r="K76">
            <v>279</v>
          </cell>
          <cell r="L76">
            <v>53</v>
          </cell>
          <cell r="M76">
            <v>6</v>
          </cell>
          <cell r="N76">
            <v>0</v>
          </cell>
          <cell r="P76">
            <v>79</v>
          </cell>
          <cell r="R76">
            <v>714</v>
          </cell>
          <cell r="S76">
            <v>2</v>
          </cell>
          <cell r="T76">
            <v>3</v>
          </cell>
          <cell r="U76">
            <v>14</v>
          </cell>
          <cell r="V76">
            <v>60</v>
          </cell>
          <cell r="W76">
            <v>629</v>
          </cell>
          <cell r="X76">
            <v>6</v>
          </cell>
          <cell r="Y76">
            <v>0</v>
          </cell>
          <cell r="Z76">
            <v>79</v>
          </cell>
        </row>
        <row r="77">
          <cell r="C77" t="str">
            <v>帯広市総数</v>
          </cell>
          <cell r="D77">
            <v>1423</v>
          </cell>
          <cell r="E77">
            <v>1</v>
          </cell>
          <cell r="F77">
            <v>7</v>
          </cell>
          <cell r="G77">
            <v>7</v>
          </cell>
          <cell r="H77">
            <v>24</v>
          </cell>
          <cell r="I77">
            <v>106</v>
          </cell>
          <cell r="J77">
            <v>520</v>
          </cell>
          <cell r="K77">
            <v>598</v>
          </cell>
          <cell r="L77">
            <v>148</v>
          </cell>
          <cell r="M77">
            <v>12</v>
          </cell>
          <cell r="N77">
            <v>0</v>
          </cell>
          <cell r="O77">
            <v>0</v>
          </cell>
          <cell r="P77">
            <v>145</v>
          </cell>
          <cell r="Q77">
            <v>0</v>
          </cell>
          <cell r="R77">
            <v>1423</v>
          </cell>
          <cell r="S77">
            <v>8</v>
          </cell>
          <cell r="T77">
            <v>7</v>
          </cell>
          <cell r="U77">
            <v>24</v>
          </cell>
          <cell r="V77">
            <v>106</v>
          </cell>
          <cell r="W77">
            <v>1266</v>
          </cell>
          <cell r="X77">
            <v>12</v>
          </cell>
          <cell r="Y77">
            <v>0</v>
          </cell>
          <cell r="Z77">
            <v>145</v>
          </cell>
        </row>
        <row r="78">
          <cell r="C78" t="str">
            <v>北見市男</v>
          </cell>
          <cell r="D78">
            <v>474</v>
          </cell>
          <cell r="F78">
            <v>4</v>
          </cell>
          <cell r="G78">
            <v>5</v>
          </cell>
          <cell r="H78">
            <v>8</v>
          </cell>
          <cell r="I78">
            <v>36</v>
          </cell>
          <cell r="J78">
            <v>160</v>
          </cell>
          <cell r="K78">
            <v>213</v>
          </cell>
          <cell r="L78">
            <v>45</v>
          </cell>
          <cell r="M78">
            <v>3</v>
          </cell>
          <cell r="N78">
            <v>0</v>
          </cell>
          <cell r="P78">
            <v>53</v>
          </cell>
          <cell r="R78">
            <v>474</v>
          </cell>
          <cell r="S78">
            <v>4</v>
          </cell>
          <cell r="T78">
            <v>5</v>
          </cell>
          <cell r="U78">
            <v>8</v>
          </cell>
          <cell r="V78">
            <v>36</v>
          </cell>
          <cell r="W78">
            <v>418</v>
          </cell>
          <cell r="X78">
            <v>3</v>
          </cell>
          <cell r="Y78">
            <v>0</v>
          </cell>
          <cell r="Z78">
            <v>53</v>
          </cell>
        </row>
        <row r="79">
          <cell r="C79" t="str">
            <v>北見市女</v>
          </cell>
          <cell r="D79">
            <v>462</v>
          </cell>
          <cell r="F79">
            <v>1</v>
          </cell>
          <cell r="G79">
            <v>4</v>
          </cell>
          <cell r="H79">
            <v>7</v>
          </cell>
          <cell r="I79">
            <v>46</v>
          </cell>
          <cell r="J79">
            <v>195</v>
          </cell>
          <cell r="K79">
            <v>173</v>
          </cell>
          <cell r="L79">
            <v>36</v>
          </cell>
          <cell r="M79">
            <v>0</v>
          </cell>
          <cell r="N79">
            <v>0</v>
          </cell>
          <cell r="P79">
            <v>58</v>
          </cell>
          <cell r="R79">
            <v>462</v>
          </cell>
          <cell r="S79">
            <v>1</v>
          </cell>
          <cell r="T79">
            <v>4</v>
          </cell>
          <cell r="U79">
            <v>7</v>
          </cell>
          <cell r="V79">
            <v>46</v>
          </cell>
          <cell r="W79">
            <v>404</v>
          </cell>
          <cell r="X79">
            <v>0</v>
          </cell>
          <cell r="Y79">
            <v>0</v>
          </cell>
          <cell r="Z79">
            <v>58</v>
          </cell>
        </row>
        <row r="80">
          <cell r="C80" t="str">
            <v>北見市総数</v>
          </cell>
          <cell r="D80">
            <v>936</v>
          </cell>
          <cell r="E80">
            <v>0</v>
          </cell>
          <cell r="F80">
            <v>5</v>
          </cell>
          <cell r="G80">
            <v>9</v>
          </cell>
          <cell r="H80">
            <v>15</v>
          </cell>
          <cell r="I80">
            <v>82</v>
          </cell>
          <cell r="J80">
            <v>355</v>
          </cell>
          <cell r="K80">
            <v>386</v>
          </cell>
          <cell r="L80">
            <v>81</v>
          </cell>
          <cell r="M80">
            <v>3</v>
          </cell>
          <cell r="N80">
            <v>0</v>
          </cell>
          <cell r="O80">
            <v>0</v>
          </cell>
          <cell r="P80">
            <v>111</v>
          </cell>
          <cell r="Q80">
            <v>0</v>
          </cell>
          <cell r="R80">
            <v>936</v>
          </cell>
          <cell r="S80">
            <v>5</v>
          </cell>
          <cell r="T80">
            <v>9</v>
          </cell>
          <cell r="U80">
            <v>15</v>
          </cell>
          <cell r="V80">
            <v>82</v>
          </cell>
          <cell r="W80">
            <v>822</v>
          </cell>
          <cell r="X80">
            <v>3</v>
          </cell>
          <cell r="Y80">
            <v>0</v>
          </cell>
          <cell r="Z80">
            <v>111</v>
          </cell>
        </row>
        <row r="81">
          <cell r="C81" t="str">
            <v>夕張市男</v>
          </cell>
          <cell r="D81">
            <v>16</v>
          </cell>
          <cell r="I81">
            <v>1</v>
          </cell>
          <cell r="J81">
            <v>7</v>
          </cell>
          <cell r="K81">
            <v>6</v>
          </cell>
          <cell r="L81">
            <v>2</v>
          </cell>
          <cell r="M81">
            <v>0</v>
          </cell>
          <cell r="N81">
            <v>0</v>
          </cell>
          <cell r="P81">
            <v>1</v>
          </cell>
          <cell r="R81">
            <v>16</v>
          </cell>
          <cell r="S81">
            <v>0</v>
          </cell>
          <cell r="T81">
            <v>0</v>
          </cell>
          <cell r="U81">
            <v>0</v>
          </cell>
          <cell r="V81">
            <v>1</v>
          </cell>
          <cell r="W81">
            <v>15</v>
          </cell>
          <cell r="X81">
            <v>0</v>
          </cell>
          <cell r="Y81">
            <v>0</v>
          </cell>
          <cell r="Z81">
            <v>1</v>
          </cell>
        </row>
        <row r="82">
          <cell r="C82" t="str">
            <v>夕張市女</v>
          </cell>
          <cell r="D82">
            <v>12</v>
          </cell>
          <cell r="I82">
            <v>1</v>
          </cell>
          <cell r="J82">
            <v>3</v>
          </cell>
          <cell r="K82">
            <v>7</v>
          </cell>
          <cell r="L82">
            <v>1</v>
          </cell>
          <cell r="M82">
            <v>0</v>
          </cell>
          <cell r="N82">
            <v>0</v>
          </cell>
          <cell r="P82">
            <v>1</v>
          </cell>
          <cell r="R82">
            <v>12</v>
          </cell>
          <cell r="S82">
            <v>0</v>
          </cell>
          <cell r="T82">
            <v>0</v>
          </cell>
          <cell r="U82">
            <v>0</v>
          </cell>
          <cell r="V82">
            <v>1</v>
          </cell>
          <cell r="W82">
            <v>11</v>
          </cell>
          <cell r="X82">
            <v>0</v>
          </cell>
          <cell r="Y82">
            <v>0</v>
          </cell>
          <cell r="Z82">
            <v>1</v>
          </cell>
        </row>
        <row r="83">
          <cell r="C83" t="str">
            <v>夕張市総数</v>
          </cell>
          <cell r="D83">
            <v>28</v>
          </cell>
          <cell r="E83">
            <v>0</v>
          </cell>
          <cell r="F83">
            <v>0</v>
          </cell>
          <cell r="G83">
            <v>0</v>
          </cell>
          <cell r="H83">
            <v>0</v>
          </cell>
          <cell r="I83">
            <v>2</v>
          </cell>
          <cell r="J83">
            <v>10</v>
          </cell>
          <cell r="K83">
            <v>13</v>
          </cell>
          <cell r="L83">
            <v>3</v>
          </cell>
          <cell r="M83">
            <v>0</v>
          </cell>
          <cell r="N83">
            <v>0</v>
          </cell>
          <cell r="O83">
            <v>0</v>
          </cell>
          <cell r="P83">
            <v>2</v>
          </cell>
          <cell r="Q83">
            <v>0</v>
          </cell>
          <cell r="R83">
            <v>28</v>
          </cell>
          <cell r="S83">
            <v>0</v>
          </cell>
          <cell r="T83">
            <v>0</v>
          </cell>
          <cell r="U83">
            <v>0</v>
          </cell>
          <cell r="V83">
            <v>2</v>
          </cell>
          <cell r="W83">
            <v>26</v>
          </cell>
          <cell r="X83">
            <v>0</v>
          </cell>
          <cell r="Y83">
            <v>0</v>
          </cell>
          <cell r="Z83">
            <v>2</v>
          </cell>
        </row>
        <row r="84">
          <cell r="C84" t="str">
            <v>岩見沢市男</v>
          </cell>
          <cell r="D84">
            <v>309</v>
          </cell>
          <cell r="G84">
            <v>1</v>
          </cell>
          <cell r="H84">
            <v>1</v>
          </cell>
          <cell r="I84">
            <v>20</v>
          </cell>
          <cell r="J84">
            <v>95</v>
          </cell>
          <cell r="K84">
            <v>146</v>
          </cell>
          <cell r="L84">
            <v>43</v>
          </cell>
          <cell r="M84">
            <v>2</v>
          </cell>
          <cell r="N84">
            <v>1</v>
          </cell>
          <cell r="P84">
            <v>22</v>
          </cell>
          <cell r="R84">
            <v>309</v>
          </cell>
          <cell r="S84">
            <v>0</v>
          </cell>
          <cell r="T84">
            <v>1</v>
          </cell>
          <cell r="U84">
            <v>1</v>
          </cell>
          <cell r="V84">
            <v>20</v>
          </cell>
          <cell r="W84">
            <v>284</v>
          </cell>
          <cell r="X84">
            <v>3</v>
          </cell>
          <cell r="Y84">
            <v>0</v>
          </cell>
          <cell r="Z84">
            <v>22</v>
          </cell>
        </row>
        <row r="85">
          <cell r="C85" t="str">
            <v>岩見沢市女</v>
          </cell>
          <cell r="D85">
            <v>261</v>
          </cell>
          <cell r="F85">
            <v>1</v>
          </cell>
          <cell r="H85">
            <v>4</v>
          </cell>
          <cell r="I85">
            <v>27</v>
          </cell>
          <cell r="J85">
            <v>110</v>
          </cell>
          <cell r="K85">
            <v>96</v>
          </cell>
          <cell r="L85">
            <v>22</v>
          </cell>
          <cell r="M85">
            <v>1</v>
          </cell>
          <cell r="N85">
            <v>0</v>
          </cell>
          <cell r="P85">
            <v>32</v>
          </cell>
          <cell r="R85">
            <v>261</v>
          </cell>
          <cell r="S85">
            <v>1</v>
          </cell>
          <cell r="T85">
            <v>0</v>
          </cell>
          <cell r="U85">
            <v>4</v>
          </cell>
          <cell r="V85">
            <v>27</v>
          </cell>
          <cell r="W85">
            <v>228</v>
          </cell>
          <cell r="X85">
            <v>1</v>
          </cell>
          <cell r="Y85">
            <v>0</v>
          </cell>
          <cell r="Z85">
            <v>32</v>
          </cell>
        </row>
        <row r="86">
          <cell r="C86" t="str">
            <v>岩見沢市総数</v>
          </cell>
          <cell r="D86">
            <v>570</v>
          </cell>
          <cell r="E86">
            <v>0</v>
          </cell>
          <cell r="F86">
            <v>1</v>
          </cell>
          <cell r="G86">
            <v>1</v>
          </cell>
          <cell r="H86">
            <v>5</v>
          </cell>
          <cell r="I86">
            <v>47</v>
          </cell>
          <cell r="J86">
            <v>205</v>
          </cell>
          <cell r="K86">
            <v>242</v>
          </cell>
          <cell r="L86">
            <v>65</v>
          </cell>
          <cell r="M86">
            <v>3</v>
          </cell>
          <cell r="N86">
            <v>1</v>
          </cell>
          <cell r="O86">
            <v>0</v>
          </cell>
          <cell r="P86">
            <v>54</v>
          </cell>
          <cell r="Q86">
            <v>0</v>
          </cell>
          <cell r="R86">
            <v>570</v>
          </cell>
          <cell r="S86">
            <v>1</v>
          </cell>
          <cell r="T86">
            <v>1</v>
          </cell>
          <cell r="U86">
            <v>5</v>
          </cell>
          <cell r="V86">
            <v>47</v>
          </cell>
          <cell r="W86">
            <v>512</v>
          </cell>
          <cell r="X86">
            <v>4</v>
          </cell>
          <cell r="Y86">
            <v>0</v>
          </cell>
          <cell r="Z86">
            <v>54</v>
          </cell>
        </row>
        <row r="87">
          <cell r="C87" t="str">
            <v>網走市男</v>
          </cell>
          <cell r="D87">
            <v>147</v>
          </cell>
          <cell r="F87">
            <v>1</v>
          </cell>
          <cell r="G87">
            <v>1</v>
          </cell>
          <cell r="H87">
            <v>2</v>
          </cell>
          <cell r="I87">
            <v>12</v>
          </cell>
          <cell r="J87">
            <v>52</v>
          </cell>
          <cell r="K87">
            <v>65</v>
          </cell>
          <cell r="L87">
            <v>13</v>
          </cell>
          <cell r="M87">
            <v>1</v>
          </cell>
          <cell r="N87">
            <v>0</v>
          </cell>
          <cell r="P87">
            <v>16</v>
          </cell>
          <cell r="R87">
            <v>147</v>
          </cell>
          <cell r="S87">
            <v>1</v>
          </cell>
          <cell r="T87">
            <v>1</v>
          </cell>
          <cell r="U87">
            <v>2</v>
          </cell>
          <cell r="V87">
            <v>12</v>
          </cell>
          <cell r="W87">
            <v>130</v>
          </cell>
          <cell r="X87">
            <v>1</v>
          </cell>
          <cell r="Y87">
            <v>0</v>
          </cell>
          <cell r="Z87">
            <v>16</v>
          </cell>
        </row>
        <row r="88">
          <cell r="C88" t="str">
            <v>網走市女</v>
          </cell>
          <cell r="D88">
            <v>146</v>
          </cell>
          <cell r="G88">
            <v>2</v>
          </cell>
          <cell r="H88">
            <v>2</v>
          </cell>
          <cell r="I88">
            <v>19</v>
          </cell>
          <cell r="J88">
            <v>55</v>
          </cell>
          <cell r="K88">
            <v>52</v>
          </cell>
          <cell r="L88">
            <v>15</v>
          </cell>
          <cell r="M88">
            <v>1</v>
          </cell>
          <cell r="N88">
            <v>0</v>
          </cell>
          <cell r="P88">
            <v>23</v>
          </cell>
          <cell r="R88">
            <v>146</v>
          </cell>
          <cell r="S88">
            <v>0</v>
          </cell>
          <cell r="T88">
            <v>2</v>
          </cell>
          <cell r="U88">
            <v>2</v>
          </cell>
          <cell r="V88">
            <v>19</v>
          </cell>
          <cell r="W88">
            <v>122</v>
          </cell>
          <cell r="X88">
            <v>1</v>
          </cell>
          <cell r="Y88">
            <v>0</v>
          </cell>
          <cell r="Z88">
            <v>23</v>
          </cell>
        </row>
        <row r="89">
          <cell r="C89" t="str">
            <v>網走市総数</v>
          </cell>
          <cell r="D89">
            <v>293</v>
          </cell>
          <cell r="E89">
            <v>0</v>
          </cell>
          <cell r="F89">
            <v>1</v>
          </cell>
          <cell r="G89">
            <v>3</v>
          </cell>
          <cell r="H89">
            <v>4</v>
          </cell>
          <cell r="I89">
            <v>31</v>
          </cell>
          <cell r="J89">
            <v>107</v>
          </cell>
          <cell r="K89">
            <v>117</v>
          </cell>
          <cell r="L89">
            <v>28</v>
          </cell>
          <cell r="M89">
            <v>2</v>
          </cell>
          <cell r="N89">
            <v>0</v>
          </cell>
          <cell r="O89">
            <v>0</v>
          </cell>
          <cell r="P89">
            <v>39</v>
          </cell>
          <cell r="Q89">
            <v>0</v>
          </cell>
          <cell r="R89">
            <v>293</v>
          </cell>
          <cell r="S89">
            <v>1</v>
          </cell>
          <cell r="T89">
            <v>3</v>
          </cell>
          <cell r="U89">
            <v>4</v>
          </cell>
          <cell r="V89">
            <v>31</v>
          </cell>
          <cell r="W89">
            <v>252</v>
          </cell>
          <cell r="X89">
            <v>2</v>
          </cell>
          <cell r="Y89">
            <v>0</v>
          </cell>
          <cell r="Z89">
            <v>39</v>
          </cell>
        </row>
        <row r="90">
          <cell r="C90" t="str">
            <v>留萌市男</v>
          </cell>
          <cell r="D90">
            <v>86</v>
          </cell>
          <cell r="H90">
            <v>1</v>
          </cell>
          <cell r="I90">
            <v>5</v>
          </cell>
          <cell r="J90">
            <v>32</v>
          </cell>
          <cell r="K90">
            <v>36</v>
          </cell>
          <cell r="L90">
            <v>12</v>
          </cell>
          <cell r="M90">
            <v>0</v>
          </cell>
          <cell r="N90">
            <v>0</v>
          </cell>
          <cell r="P90">
            <v>6</v>
          </cell>
          <cell r="R90">
            <v>86</v>
          </cell>
          <cell r="S90">
            <v>0</v>
          </cell>
          <cell r="T90">
            <v>0</v>
          </cell>
          <cell r="U90">
            <v>1</v>
          </cell>
          <cell r="V90">
            <v>5</v>
          </cell>
          <cell r="W90">
            <v>80</v>
          </cell>
          <cell r="X90">
            <v>0</v>
          </cell>
          <cell r="Y90">
            <v>0</v>
          </cell>
          <cell r="Z90">
            <v>6</v>
          </cell>
        </row>
        <row r="91">
          <cell r="C91" t="str">
            <v>留萌市女</v>
          </cell>
          <cell r="D91">
            <v>82</v>
          </cell>
          <cell r="H91">
            <v>2</v>
          </cell>
          <cell r="I91">
            <v>13</v>
          </cell>
          <cell r="J91">
            <v>31</v>
          </cell>
          <cell r="K91">
            <v>30</v>
          </cell>
          <cell r="L91">
            <v>5</v>
          </cell>
          <cell r="M91">
            <v>1</v>
          </cell>
          <cell r="N91">
            <v>0</v>
          </cell>
          <cell r="P91">
            <v>15</v>
          </cell>
          <cell r="R91">
            <v>82</v>
          </cell>
          <cell r="S91">
            <v>0</v>
          </cell>
          <cell r="T91">
            <v>0</v>
          </cell>
          <cell r="U91">
            <v>2</v>
          </cell>
          <cell r="V91">
            <v>13</v>
          </cell>
          <cell r="W91">
            <v>66</v>
          </cell>
          <cell r="X91">
            <v>1</v>
          </cell>
          <cell r="Y91">
            <v>0</v>
          </cell>
          <cell r="Z91">
            <v>15</v>
          </cell>
        </row>
        <row r="92">
          <cell r="C92" t="str">
            <v>留萌市総数</v>
          </cell>
          <cell r="D92">
            <v>168</v>
          </cell>
          <cell r="E92">
            <v>0</v>
          </cell>
          <cell r="F92">
            <v>0</v>
          </cell>
          <cell r="G92">
            <v>0</v>
          </cell>
          <cell r="H92">
            <v>3</v>
          </cell>
          <cell r="I92">
            <v>18</v>
          </cell>
          <cell r="J92">
            <v>63</v>
          </cell>
          <cell r="K92">
            <v>66</v>
          </cell>
          <cell r="L92">
            <v>17</v>
          </cell>
          <cell r="M92">
            <v>1</v>
          </cell>
          <cell r="N92">
            <v>0</v>
          </cell>
          <cell r="O92">
            <v>0</v>
          </cell>
          <cell r="P92">
            <v>21</v>
          </cell>
          <cell r="Q92">
            <v>0</v>
          </cell>
          <cell r="R92">
            <v>168</v>
          </cell>
          <cell r="S92">
            <v>0</v>
          </cell>
          <cell r="T92">
            <v>0</v>
          </cell>
          <cell r="U92">
            <v>3</v>
          </cell>
          <cell r="V92">
            <v>18</v>
          </cell>
          <cell r="W92">
            <v>146</v>
          </cell>
          <cell r="X92">
            <v>1</v>
          </cell>
          <cell r="Y92">
            <v>0</v>
          </cell>
          <cell r="Z92">
            <v>21</v>
          </cell>
        </row>
        <row r="93">
          <cell r="C93" t="str">
            <v>苫小牧市男</v>
          </cell>
          <cell r="D93">
            <v>796</v>
          </cell>
          <cell r="F93">
            <v>1</v>
          </cell>
          <cell r="G93">
            <v>2</v>
          </cell>
          <cell r="H93">
            <v>8</v>
          </cell>
          <cell r="I93">
            <v>52</v>
          </cell>
          <cell r="J93">
            <v>263</v>
          </cell>
          <cell r="K93">
            <v>352</v>
          </cell>
          <cell r="L93">
            <v>106</v>
          </cell>
          <cell r="M93">
            <v>10</v>
          </cell>
          <cell r="N93">
            <v>1</v>
          </cell>
          <cell r="O93">
            <v>1</v>
          </cell>
          <cell r="P93">
            <v>63</v>
          </cell>
          <cell r="R93">
            <v>796</v>
          </cell>
          <cell r="S93">
            <v>1</v>
          </cell>
          <cell r="T93">
            <v>2</v>
          </cell>
          <cell r="U93">
            <v>8</v>
          </cell>
          <cell r="V93">
            <v>52</v>
          </cell>
          <cell r="W93">
            <v>721</v>
          </cell>
          <cell r="X93">
            <v>12</v>
          </cell>
          <cell r="Y93">
            <v>0</v>
          </cell>
          <cell r="Z93">
            <v>63</v>
          </cell>
        </row>
        <row r="94">
          <cell r="C94" t="str">
            <v>苫小牧市女</v>
          </cell>
          <cell r="D94">
            <v>698</v>
          </cell>
          <cell r="F94">
            <v>2</v>
          </cell>
          <cell r="G94">
            <v>2</v>
          </cell>
          <cell r="H94">
            <v>11</v>
          </cell>
          <cell r="I94">
            <v>61</v>
          </cell>
          <cell r="J94">
            <v>307</v>
          </cell>
          <cell r="K94">
            <v>252</v>
          </cell>
          <cell r="L94">
            <v>60</v>
          </cell>
          <cell r="M94">
            <v>3</v>
          </cell>
          <cell r="N94">
            <v>0</v>
          </cell>
          <cell r="P94">
            <v>76</v>
          </cell>
          <cell r="R94">
            <v>698</v>
          </cell>
          <cell r="S94">
            <v>2</v>
          </cell>
          <cell r="T94">
            <v>2</v>
          </cell>
          <cell r="U94">
            <v>11</v>
          </cell>
          <cell r="V94">
            <v>61</v>
          </cell>
          <cell r="W94">
            <v>619</v>
          </cell>
          <cell r="X94">
            <v>3</v>
          </cell>
          <cell r="Y94">
            <v>0</v>
          </cell>
          <cell r="Z94">
            <v>76</v>
          </cell>
        </row>
        <row r="95">
          <cell r="C95" t="str">
            <v>苫小牧市総数</v>
          </cell>
          <cell r="D95">
            <v>1494</v>
          </cell>
          <cell r="E95">
            <v>0</v>
          </cell>
          <cell r="F95">
            <v>3</v>
          </cell>
          <cell r="G95">
            <v>4</v>
          </cell>
          <cell r="H95">
            <v>19</v>
          </cell>
          <cell r="I95">
            <v>113</v>
          </cell>
          <cell r="J95">
            <v>570</v>
          </cell>
          <cell r="K95">
            <v>604</v>
          </cell>
          <cell r="L95">
            <v>166</v>
          </cell>
          <cell r="M95">
            <v>13</v>
          </cell>
          <cell r="N95">
            <v>1</v>
          </cell>
          <cell r="O95">
            <v>1</v>
          </cell>
          <cell r="P95">
            <v>139</v>
          </cell>
          <cell r="Q95">
            <v>0</v>
          </cell>
          <cell r="R95">
            <v>1494</v>
          </cell>
          <cell r="S95">
            <v>3</v>
          </cell>
          <cell r="T95">
            <v>4</v>
          </cell>
          <cell r="U95">
            <v>19</v>
          </cell>
          <cell r="V95">
            <v>113</v>
          </cell>
          <cell r="W95">
            <v>1340</v>
          </cell>
          <cell r="X95">
            <v>15</v>
          </cell>
          <cell r="Y95">
            <v>0</v>
          </cell>
          <cell r="Z95">
            <v>139</v>
          </cell>
        </row>
        <row r="96">
          <cell r="C96" t="str">
            <v>稚内市男</v>
          </cell>
          <cell r="D96">
            <v>158</v>
          </cell>
          <cell r="H96">
            <v>4</v>
          </cell>
          <cell r="I96">
            <v>11</v>
          </cell>
          <cell r="J96">
            <v>70</v>
          </cell>
          <cell r="K96">
            <v>55</v>
          </cell>
          <cell r="L96">
            <v>15</v>
          </cell>
          <cell r="M96">
            <v>2</v>
          </cell>
          <cell r="N96">
            <v>1</v>
          </cell>
          <cell r="P96">
            <v>15</v>
          </cell>
          <cell r="R96">
            <v>158</v>
          </cell>
          <cell r="S96">
            <v>0</v>
          </cell>
          <cell r="T96">
            <v>0</v>
          </cell>
          <cell r="U96">
            <v>4</v>
          </cell>
          <cell r="V96">
            <v>11</v>
          </cell>
          <cell r="W96">
            <v>140</v>
          </cell>
          <cell r="X96">
            <v>3</v>
          </cell>
          <cell r="Y96">
            <v>0</v>
          </cell>
          <cell r="Z96">
            <v>15</v>
          </cell>
        </row>
        <row r="97">
          <cell r="C97" t="str">
            <v>稚内市女</v>
          </cell>
          <cell r="D97">
            <v>136</v>
          </cell>
          <cell r="F97">
            <v>1</v>
          </cell>
          <cell r="G97">
            <v>1</v>
          </cell>
          <cell r="H97">
            <v>1</v>
          </cell>
          <cell r="I97">
            <v>13</v>
          </cell>
          <cell r="J97">
            <v>49</v>
          </cell>
          <cell r="K97">
            <v>57</v>
          </cell>
          <cell r="L97">
            <v>14</v>
          </cell>
          <cell r="M97">
            <v>0</v>
          </cell>
          <cell r="N97">
            <v>0</v>
          </cell>
          <cell r="P97">
            <v>16</v>
          </cell>
          <cell r="R97">
            <v>136</v>
          </cell>
          <cell r="S97">
            <v>1</v>
          </cell>
          <cell r="T97">
            <v>1</v>
          </cell>
          <cell r="U97">
            <v>1</v>
          </cell>
          <cell r="V97">
            <v>13</v>
          </cell>
          <cell r="W97">
            <v>120</v>
          </cell>
          <cell r="X97">
            <v>0</v>
          </cell>
          <cell r="Y97">
            <v>0</v>
          </cell>
          <cell r="Z97">
            <v>16</v>
          </cell>
        </row>
        <row r="98">
          <cell r="C98" t="str">
            <v>稚内市総数</v>
          </cell>
          <cell r="D98">
            <v>294</v>
          </cell>
          <cell r="E98">
            <v>0</v>
          </cell>
          <cell r="F98">
            <v>1</v>
          </cell>
          <cell r="G98">
            <v>1</v>
          </cell>
          <cell r="H98">
            <v>5</v>
          </cell>
          <cell r="I98">
            <v>24</v>
          </cell>
          <cell r="J98">
            <v>119</v>
          </cell>
          <cell r="K98">
            <v>112</v>
          </cell>
          <cell r="L98">
            <v>29</v>
          </cell>
          <cell r="M98">
            <v>2</v>
          </cell>
          <cell r="N98">
            <v>1</v>
          </cell>
          <cell r="O98">
            <v>0</v>
          </cell>
          <cell r="P98">
            <v>31</v>
          </cell>
          <cell r="Q98">
            <v>0</v>
          </cell>
          <cell r="R98">
            <v>294</v>
          </cell>
          <cell r="S98">
            <v>1</v>
          </cell>
          <cell r="T98">
            <v>1</v>
          </cell>
          <cell r="U98">
            <v>5</v>
          </cell>
          <cell r="V98">
            <v>24</v>
          </cell>
          <cell r="W98">
            <v>260</v>
          </cell>
          <cell r="X98">
            <v>3</v>
          </cell>
          <cell r="Y98">
            <v>0</v>
          </cell>
          <cell r="Z98">
            <v>31</v>
          </cell>
        </row>
        <row r="99">
          <cell r="C99" t="str">
            <v>美唄市男</v>
          </cell>
          <cell r="D99">
            <v>64</v>
          </cell>
          <cell r="I99">
            <v>2</v>
          </cell>
          <cell r="J99">
            <v>22</v>
          </cell>
          <cell r="K99">
            <v>30</v>
          </cell>
          <cell r="L99">
            <v>9</v>
          </cell>
          <cell r="M99">
            <v>1</v>
          </cell>
          <cell r="N99">
            <v>0</v>
          </cell>
          <cell r="P99">
            <v>2</v>
          </cell>
          <cell r="R99">
            <v>64</v>
          </cell>
          <cell r="S99">
            <v>0</v>
          </cell>
          <cell r="T99">
            <v>0</v>
          </cell>
          <cell r="U99">
            <v>0</v>
          </cell>
          <cell r="V99">
            <v>2</v>
          </cell>
          <cell r="W99">
            <v>61</v>
          </cell>
          <cell r="X99">
            <v>1</v>
          </cell>
          <cell r="Y99">
            <v>0</v>
          </cell>
          <cell r="Z99">
            <v>2</v>
          </cell>
        </row>
        <row r="100">
          <cell r="C100" t="str">
            <v>美唄市女</v>
          </cell>
          <cell r="D100">
            <v>49</v>
          </cell>
          <cell r="F100">
            <v>1</v>
          </cell>
          <cell r="G100">
            <v>1</v>
          </cell>
          <cell r="H100">
            <v>2</v>
          </cell>
          <cell r="I100">
            <v>4</v>
          </cell>
          <cell r="J100">
            <v>16</v>
          </cell>
          <cell r="K100">
            <v>17</v>
          </cell>
          <cell r="L100">
            <v>8</v>
          </cell>
          <cell r="M100">
            <v>0</v>
          </cell>
          <cell r="N100">
            <v>0</v>
          </cell>
          <cell r="P100">
            <v>8</v>
          </cell>
          <cell r="R100">
            <v>49</v>
          </cell>
          <cell r="S100">
            <v>1</v>
          </cell>
          <cell r="T100">
            <v>1</v>
          </cell>
          <cell r="U100">
            <v>2</v>
          </cell>
          <cell r="V100">
            <v>4</v>
          </cell>
          <cell r="W100">
            <v>41</v>
          </cell>
          <cell r="X100">
            <v>0</v>
          </cell>
          <cell r="Y100">
            <v>0</v>
          </cell>
          <cell r="Z100">
            <v>8</v>
          </cell>
        </row>
        <row r="101">
          <cell r="C101" t="str">
            <v>美唄市総数</v>
          </cell>
          <cell r="D101">
            <v>113</v>
          </cell>
          <cell r="E101">
            <v>0</v>
          </cell>
          <cell r="F101">
            <v>1</v>
          </cell>
          <cell r="G101">
            <v>1</v>
          </cell>
          <cell r="H101">
            <v>2</v>
          </cell>
          <cell r="I101">
            <v>6</v>
          </cell>
          <cell r="J101">
            <v>38</v>
          </cell>
          <cell r="K101">
            <v>47</v>
          </cell>
          <cell r="L101">
            <v>17</v>
          </cell>
          <cell r="M101">
            <v>1</v>
          </cell>
          <cell r="N101">
            <v>0</v>
          </cell>
          <cell r="O101">
            <v>0</v>
          </cell>
          <cell r="P101">
            <v>10</v>
          </cell>
          <cell r="Q101">
            <v>0</v>
          </cell>
          <cell r="R101">
            <v>113</v>
          </cell>
          <cell r="S101">
            <v>1</v>
          </cell>
          <cell r="T101">
            <v>1</v>
          </cell>
          <cell r="U101">
            <v>2</v>
          </cell>
          <cell r="V101">
            <v>6</v>
          </cell>
          <cell r="W101">
            <v>102</v>
          </cell>
          <cell r="X101">
            <v>1</v>
          </cell>
          <cell r="Y101">
            <v>0</v>
          </cell>
          <cell r="Z101">
            <v>10</v>
          </cell>
        </row>
        <row r="102">
          <cell r="C102" t="str">
            <v>芦別市男</v>
          </cell>
          <cell r="D102">
            <v>37</v>
          </cell>
          <cell r="I102">
            <v>3</v>
          </cell>
          <cell r="J102">
            <v>15</v>
          </cell>
          <cell r="K102">
            <v>13</v>
          </cell>
          <cell r="L102">
            <v>6</v>
          </cell>
          <cell r="M102">
            <v>0</v>
          </cell>
          <cell r="N102">
            <v>0</v>
          </cell>
          <cell r="P102">
            <v>3</v>
          </cell>
          <cell r="R102">
            <v>37</v>
          </cell>
          <cell r="S102">
            <v>0</v>
          </cell>
          <cell r="T102">
            <v>0</v>
          </cell>
          <cell r="U102">
            <v>0</v>
          </cell>
          <cell r="V102">
            <v>3</v>
          </cell>
          <cell r="W102">
            <v>34</v>
          </cell>
          <cell r="X102">
            <v>0</v>
          </cell>
          <cell r="Y102">
            <v>0</v>
          </cell>
          <cell r="Z102">
            <v>3</v>
          </cell>
        </row>
        <row r="103">
          <cell r="C103" t="str">
            <v>芦別市女</v>
          </cell>
          <cell r="D103">
            <v>34</v>
          </cell>
          <cell r="I103">
            <v>5</v>
          </cell>
          <cell r="J103">
            <v>14</v>
          </cell>
          <cell r="K103">
            <v>13</v>
          </cell>
          <cell r="L103">
            <v>2</v>
          </cell>
          <cell r="M103">
            <v>0</v>
          </cell>
          <cell r="N103">
            <v>0</v>
          </cell>
          <cell r="P103">
            <v>5</v>
          </cell>
          <cell r="R103">
            <v>34</v>
          </cell>
          <cell r="S103">
            <v>0</v>
          </cell>
          <cell r="T103">
            <v>0</v>
          </cell>
          <cell r="U103">
            <v>0</v>
          </cell>
          <cell r="V103">
            <v>5</v>
          </cell>
          <cell r="W103">
            <v>29</v>
          </cell>
          <cell r="X103">
            <v>0</v>
          </cell>
          <cell r="Y103">
            <v>0</v>
          </cell>
          <cell r="Z103">
            <v>5</v>
          </cell>
        </row>
        <row r="104">
          <cell r="C104" t="str">
            <v>芦別市総数</v>
          </cell>
          <cell r="D104">
            <v>71</v>
          </cell>
          <cell r="E104">
            <v>0</v>
          </cell>
          <cell r="F104">
            <v>0</v>
          </cell>
          <cell r="G104">
            <v>0</v>
          </cell>
          <cell r="H104">
            <v>0</v>
          </cell>
          <cell r="I104">
            <v>8</v>
          </cell>
          <cell r="J104">
            <v>29</v>
          </cell>
          <cell r="K104">
            <v>26</v>
          </cell>
          <cell r="L104">
            <v>8</v>
          </cell>
          <cell r="M104">
            <v>0</v>
          </cell>
          <cell r="N104">
            <v>0</v>
          </cell>
          <cell r="O104">
            <v>0</v>
          </cell>
          <cell r="P104">
            <v>8</v>
          </cell>
          <cell r="Q104">
            <v>0</v>
          </cell>
          <cell r="R104">
            <v>71</v>
          </cell>
          <cell r="S104">
            <v>0</v>
          </cell>
          <cell r="T104">
            <v>0</v>
          </cell>
          <cell r="U104">
            <v>0</v>
          </cell>
          <cell r="V104">
            <v>8</v>
          </cell>
          <cell r="W104">
            <v>63</v>
          </cell>
          <cell r="X104">
            <v>0</v>
          </cell>
          <cell r="Y104">
            <v>0</v>
          </cell>
          <cell r="Z104">
            <v>8</v>
          </cell>
        </row>
        <row r="105">
          <cell r="C105" t="str">
            <v>江別市男</v>
          </cell>
          <cell r="D105">
            <v>365</v>
          </cell>
          <cell r="F105">
            <v>1</v>
          </cell>
          <cell r="G105">
            <v>1</v>
          </cell>
          <cell r="H105">
            <v>7</v>
          </cell>
          <cell r="I105">
            <v>19</v>
          </cell>
          <cell r="J105">
            <v>120</v>
          </cell>
          <cell r="K105">
            <v>172</v>
          </cell>
          <cell r="L105">
            <v>40</v>
          </cell>
          <cell r="M105">
            <v>5</v>
          </cell>
          <cell r="N105">
            <v>0</v>
          </cell>
          <cell r="P105">
            <v>28</v>
          </cell>
          <cell r="R105">
            <v>365</v>
          </cell>
          <cell r="S105">
            <v>1</v>
          </cell>
          <cell r="T105">
            <v>1</v>
          </cell>
          <cell r="U105">
            <v>7</v>
          </cell>
          <cell r="V105">
            <v>19</v>
          </cell>
          <cell r="W105">
            <v>332</v>
          </cell>
          <cell r="X105">
            <v>5</v>
          </cell>
          <cell r="Y105">
            <v>0</v>
          </cell>
          <cell r="Z105">
            <v>28</v>
          </cell>
        </row>
        <row r="106">
          <cell r="C106" t="str">
            <v>江別市女</v>
          </cell>
          <cell r="D106">
            <v>322</v>
          </cell>
          <cell r="G106">
            <v>3</v>
          </cell>
          <cell r="H106">
            <v>5</v>
          </cell>
          <cell r="I106">
            <v>27</v>
          </cell>
          <cell r="J106">
            <v>127</v>
          </cell>
          <cell r="K106">
            <v>132</v>
          </cell>
          <cell r="L106">
            <v>25</v>
          </cell>
          <cell r="M106">
            <v>3</v>
          </cell>
          <cell r="N106">
            <v>0</v>
          </cell>
          <cell r="P106">
            <v>35</v>
          </cell>
          <cell r="R106">
            <v>322</v>
          </cell>
          <cell r="S106">
            <v>0</v>
          </cell>
          <cell r="T106">
            <v>3</v>
          </cell>
          <cell r="U106">
            <v>5</v>
          </cell>
          <cell r="V106">
            <v>27</v>
          </cell>
          <cell r="W106">
            <v>284</v>
          </cell>
          <cell r="X106">
            <v>3</v>
          </cell>
          <cell r="Y106">
            <v>0</v>
          </cell>
          <cell r="Z106">
            <v>35</v>
          </cell>
        </row>
        <row r="107">
          <cell r="C107" t="str">
            <v>江別市総数</v>
          </cell>
          <cell r="D107">
            <v>687</v>
          </cell>
          <cell r="E107">
            <v>0</v>
          </cell>
          <cell r="F107">
            <v>1</v>
          </cell>
          <cell r="G107">
            <v>4</v>
          </cell>
          <cell r="H107">
            <v>12</v>
          </cell>
          <cell r="I107">
            <v>46</v>
          </cell>
          <cell r="J107">
            <v>247</v>
          </cell>
          <cell r="K107">
            <v>304</v>
          </cell>
          <cell r="L107">
            <v>65</v>
          </cell>
          <cell r="M107">
            <v>8</v>
          </cell>
          <cell r="N107">
            <v>0</v>
          </cell>
          <cell r="O107">
            <v>0</v>
          </cell>
          <cell r="P107">
            <v>63</v>
          </cell>
          <cell r="Q107">
            <v>0</v>
          </cell>
          <cell r="R107">
            <v>687</v>
          </cell>
          <cell r="S107">
            <v>1</v>
          </cell>
          <cell r="T107">
            <v>4</v>
          </cell>
          <cell r="U107">
            <v>12</v>
          </cell>
          <cell r="V107">
            <v>46</v>
          </cell>
          <cell r="W107">
            <v>616</v>
          </cell>
          <cell r="X107">
            <v>8</v>
          </cell>
          <cell r="Y107">
            <v>0</v>
          </cell>
          <cell r="Z107">
            <v>63</v>
          </cell>
        </row>
        <row r="108">
          <cell r="C108" t="str">
            <v>赤平市男</v>
          </cell>
          <cell r="D108">
            <v>17</v>
          </cell>
          <cell r="J108">
            <v>6</v>
          </cell>
          <cell r="K108">
            <v>9</v>
          </cell>
          <cell r="L108">
            <v>2</v>
          </cell>
          <cell r="M108">
            <v>0</v>
          </cell>
          <cell r="N108">
            <v>0</v>
          </cell>
          <cell r="P108">
            <v>0</v>
          </cell>
          <cell r="R108">
            <v>17</v>
          </cell>
          <cell r="S108">
            <v>0</v>
          </cell>
          <cell r="T108">
            <v>0</v>
          </cell>
          <cell r="U108">
            <v>0</v>
          </cell>
          <cell r="V108">
            <v>0</v>
          </cell>
          <cell r="W108">
            <v>17</v>
          </cell>
          <cell r="X108">
            <v>0</v>
          </cell>
          <cell r="Y108">
            <v>0</v>
          </cell>
          <cell r="Z108">
            <v>0</v>
          </cell>
        </row>
        <row r="109">
          <cell r="C109" t="str">
            <v>赤平市女</v>
          </cell>
          <cell r="D109">
            <v>16</v>
          </cell>
          <cell r="I109">
            <v>3</v>
          </cell>
          <cell r="J109">
            <v>5</v>
          </cell>
          <cell r="K109">
            <v>6</v>
          </cell>
          <cell r="L109">
            <v>2</v>
          </cell>
          <cell r="M109">
            <v>0</v>
          </cell>
          <cell r="N109">
            <v>0</v>
          </cell>
          <cell r="P109">
            <v>3</v>
          </cell>
          <cell r="R109">
            <v>16</v>
          </cell>
          <cell r="S109">
            <v>0</v>
          </cell>
          <cell r="T109">
            <v>0</v>
          </cell>
          <cell r="U109">
            <v>0</v>
          </cell>
          <cell r="V109">
            <v>3</v>
          </cell>
          <cell r="W109">
            <v>13</v>
          </cell>
          <cell r="X109">
            <v>0</v>
          </cell>
          <cell r="Y109">
            <v>0</v>
          </cell>
          <cell r="Z109">
            <v>3</v>
          </cell>
        </row>
        <row r="110">
          <cell r="C110" t="str">
            <v>赤平市総数</v>
          </cell>
          <cell r="D110">
            <v>33</v>
          </cell>
          <cell r="E110">
            <v>0</v>
          </cell>
          <cell r="F110">
            <v>0</v>
          </cell>
          <cell r="G110">
            <v>0</v>
          </cell>
          <cell r="H110">
            <v>0</v>
          </cell>
          <cell r="I110">
            <v>3</v>
          </cell>
          <cell r="J110">
            <v>11</v>
          </cell>
          <cell r="K110">
            <v>15</v>
          </cell>
          <cell r="L110">
            <v>4</v>
          </cell>
          <cell r="M110">
            <v>0</v>
          </cell>
          <cell r="N110">
            <v>0</v>
          </cell>
          <cell r="O110">
            <v>0</v>
          </cell>
          <cell r="P110">
            <v>3</v>
          </cell>
          <cell r="Q110">
            <v>0</v>
          </cell>
          <cell r="R110">
            <v>33</v>
          </cell>
          <cell r="S110">
            <v>0</v>
          </cell>
          <cell r="T110">
            <v>0</v>
          </cell>
          <cell r="U110">
            <v>0</v>
          </cell>
          <cell r="V110">
            <v>3</v>
          </cell>
          <cell r="W110">
            <v>30</v>
          </cell>
          <cell r="X110">
            <v>0</v>
          </cell>
          <cell r="Y110">
            <v>0</v>
          </cell>
          <cell r="Z110">
            <v>3</v>
          </cell>
        </row>
        <row r="111">
          <cell r="C111" t="str">
            <v>紋別市男</v>
          </cell>
          <cell r="D111">
            <v>75</v>
          </cell>
          <cell r="F111">
            <v>1</v>
          </cell>
          <cell r="I111">
            <v>7</v>
          </cell>
          <cell r="J111">
            <v>31</v>
          </cell>
          <cell r="K111">
            <v>30</v>
          </cell>
          <cell r="L111">
            <v>6</v>
          </cell>
          <cell r="M111">
            <v>0</v>
          </cell>
          <cell r="N111">
            <v>0</v>
          </cell>
          <cell r="P111">
            <v>8</v>
          </cell>
          <cell r="R111">
            <v>75</v>
          </cell>
          <cell r="S111">
            <v>1</v>
          </cell>
          <cell r="T111">
            <v>0</v>
          </cell>
          <cell r="U111">
            <v>0</v>
          </cell>
          <cell r="V111">
            <v>7</v>
          </cell>
          <cell r="W111">
            <v>67</v>
          </cell>
          <cell r="X111">
            <v>0</v>
          </cell>
          <cell r="Y111">
            <v>0</v>
          </cell>
          <cell r="Z111">
            <v>8</v>
          </cell>
        </row>
        <row r="112">
          <cell r="C112" t="str">
            <v>紋別市女</v>
          </cell>
          <cell r="D112">
            <v>77</v>
          </cell>
          <cell r="G112">
            <v>1</v>
          </cell>
          <cell r="H112">
            <v>2</v>
          </cell>
          <cell r="I112">
            <v>9</v>
          </cell>
          <cell r="J112">
            <v>26</v>
          </cell>
          <cell r="K112">
            <v>33</v>
          </cell>
          <cell r="L112">
            <v>6</v>
          </cell>
          <cell r="M112">
            <v>0</v>
          </cell>
          <cell r="N112">
            <v>0</v>
          </cell>
          <cell r="P112">
            <v>12</v>
          </cell>
          <cell r="R112">
            <v>77</v>
          </cell>
          <cell r="S112">
            <v>0</v>
          </cell>
          <cell r="T112">
            <v>1</v>
          </cell>
          <cell r="U112">
            <v>2</v>
          </cell>
          <cell r="V112">
            <v>9</v>
          </cell>
          <cell r="W112">
            <v>65</v>
          </cell>
          <cell r="X112">
            <v>0</v>
          </cell>
          <cell r="Y112">
            <v>0</v>
          </cell>
          <cell r="Z112">
            <v>12</v>
          </cell>
        </row>
        <row r="113">
          <cell r="C113" t="str">
            <v>紋別市総数</v>
          </cell>
          <cell r="D113">
            <v>152</v>
          </cell>
          <cell r="E113">
            <v>0</v>
          </cell>
          <cell r="F113">
            <v>1</v>
          </cell>
          <cell r="G113">
            <v>1</v>
          </cell>
          <cell r="H113">
            <v>2</v>
          </cell>
          <cell r="I113">
            <v>16</v>
          </cell>
          <cell r="J113">
            <v>57</v>
          </cell>
          <cell r="K113">
            <v>63</v>
          </cell>
          <cell r="L113">
            <v>12</v>
          </cell>
          <cell r="M113">
            <v>0</v>
          </cell>
          <cell r="N113">
            <v>0</v>
          </cell>
          <cell r="O113">
            <v>0</v>
          </cell>
          <cell r="P113">
            <v>20</v>
          </cell>
          <cell r="Q113">
            <v>0</v>
          </cell>
          <cell r="R113">
            <v>152</v>
          </cell>
          <cell r="S113">
            <v>1</v>
          </cell>
          <cell r="T113">
            <v>1</v>
          </cell>
          <cell r="U113">
            <v>2</v>
          </cell>
          <cell r="V113">
            <v>16</v>
          </cell>
          <cell r="W113">
            <v>132</v>
          </cell>
          <cell r="X113">
            <v>0</v>
          </cell>
          <cell r="Y113">
            <v>0</v>
          </cell>
          <cell r="Z113">
            <v>20</v>
          </cell>
        </row>
        <row r="114">
          <cell r="C114" t="str">
            <v>士別市男</v>
          </cell>
          <cell r="D114">
            <v>54</v>
          </cell>
          <cell r="I114">
            <v>4</v>
          </cell>
          <cell r="J114">
            <v>19</v>
          </cell>
          <cell r="K114">
            <v>25</v>
          </cell>
          <cell r="L114">
            <v>6</v>
          </cell>
          <cell r="M114">
            <v>0</v>
          </cell>
          <cell r="N114">
            <v>0</v>
          </cell>
          <cell r="P114">
            <v>4</v>
          </cell>
          <cell r="R114">
            <v>54</v>
          </cell>
          <cell r="S114">
            <v>0</v>
          </cell>
          <cell r="T114">
            <v>0</v>
          </cell>
          <cell r="U114">
            <v>0</v>
          </cell>
          <cell r="V114">
            <v>4</v>
          </cell>
          <cell r="W114">
            <v>50</v>
          </cell>
          <cell r="X114">
            <v>0</v>
          </cell>
          <cell r="Y114">
            <v>0</v>
          </cell>
          <cell r="Z114">
            <v>4</v>
          </cell>
        </row>
        <row r="115">
          <cell r="C115" t="str">
            <v>士別市女</v>
          </cell>
          <cell r="D115">
            <v>45</v>
          </cell>
          <cell r="I115">
            <v>5</v>
          </cell>
          <cell r="J115">
            <v>21</v>
          </cell>
          <cell r="K115">
            <v>18</v>
          </cell>
          <cell r="L115">
            <v>1</v>
          </cell>
          <cell r="M115">
            <v>0</v>
          </cell>
          <cell r="N115">
            <v>0</v>
          </cell>
          <cell r="P115">
            <v>5</v>
          </cell>
          <cell r="R115">
            <v>45</v>
          </cell>
          <cell r="S115">
            <v>0</v>
          </cell>
          <cell r="T115">
            <v>0</v>
          </cell>
          <cell r="U115">
            <v>0</v>
          </cell>
          <cell r="V115">
            <v>5</v>
          </cell>
          <cell r="W115">
            <v>40</v>
          </cell>
          <cell r="X115">
            <v>0</v>
          </cell>
          <cell r="Y115">
            <v>0</v>
          </cell>
          <cell r="Z115">
            <v>5</v>
          </cell>
        </row>
        <row r="116">
          <cell r="C116" t="str">
            <v>士別市総数</v>
          </cell>
          <cell r="D116">
            <v>99</v>
          </cell>
          <cell r="E116">
            <v>0</v>
          </cell>
          <cell r="F116">
            <v>0</v>
          </cell>
          <cell r="G116">
            <v>0</v>
          </cell>
          <cell r="H116">
            <v>0</v>
          </cell>
          <cell r="I116">
            <v>9</v>
          </cell>
          <cell r="J116">
            <v>40</v>
          </cell>
          <cell r="K116">
            <v>43</v>
          </cell>
          <cell r="L116">
            <v>7</v>
          </cell>
          <cell r="M116">
            <v>0</v>
          </cell>
          <cell r="N116">
            <v>0</v>
          </cell>
          <cell r="O116">
            <v>0</v>
          </cell>
          <cell r="P116">
            <v>9</v>
          </cell>
          <cell r="Q116">
            <v>0</v>
          </cell>
          <cell r="R116">
            <v>99</v>
          </cell>
          <cell r="S116">
            <v>0</v>
          </cell>
          <cell r="T116">
            <v>0</v>
          </cell>
          <cell r="U116">
            <v>0</v>
          </cell>
          <cell r="V116">
            <v>9</v>
          </cell>
          <cell r="W116">
            <v>90</v>
          </cell>
          <cell r="X116">
            <v>0</v>
          </cell>
          <cell r="Y116">
            <v>0</v>
          </cell>
          <cell r="Z116">
            <v>9</v>
          </cell>
        </row>
        <row r="117">
          <cell r="C117" t="str">
            <v>名寄市男</v>
          </cell>
          <cell r="D117">
            <v>158</v>
          </cell>
          <cell r="F117">
            <v>1</v>
          </cell>
          <cell r="G117">
            <v>2</v>
          </cell>
          <cell r="H117">
            <v>3</v>
          </cell>
          <cell r="I117">
            <v>14</v>
          </cell>
          <cell r="J117">
            <v>57</v>
          </cell>
          <cell r="K117">
            <v>65</v>
          </cell>
          <cell r="L117">
            <v>14</v>
          </cell>
          <cell r="M117">
            <v>2</v>
          </cell>
          <cell r="N117">
            <v>0</v>
          </cell>
          <cell r="P117">
            <v>20</v>
          </cell>
          <cell r="R117">
            <v>158</v>
          </cell>
          <cell r="S117">
            <v>1</v>
          </cell>
          <cell r="T117">
            <v>2</v>
          </cell>
          <cell r="U117">
            <v>3</v>
          </cell>
          <cell r="V117">
            <v>14</v>
          </cell>
          <cell r="W117">
            <v>136</v>
          </cell>
          <cell r="X117">
            <v>2</v>
          </cell>
          <cell r="Y117">
            <v>0</v>
          </cell>
          <cell r="Z117">
            <v>20</v>
          </cell>
        </row>
        <row r="118">
          <cell r="C118" t="str">
            <v>名寄市女</v>
          </cell>
          <cell r="D118">
            <v>128</v>
          </cell>
          <cell r="G118">
            <v>1</v>
          </cell>
          <cell r="H118">
            <v>1</v>
          </cell>
          <cell r="I118">
            <v>12</v>
          </cell>
          <cell r="J118">
            <v>67</v>
          </cell>
          <cell r="K118">
            <v>39</v>
          </cell>
          <cell r="L118">
            <v>8</v>
          </cell>
          <cell r="M118">
            <v>0</v>
          </cell>
          <cell r="N118">
            <v>0</v>
          </cell>
          <cell r="P118">
            <v>14</v>
          </cell>
          <cell r="R118">
            <v>128</v>
          </cell>
          <cell r="S118">
            <v>0</v>
          </cell>
          <cell r="T118">
            <v>1</v>
          </cell>
          <cell r="U118">
            <v>1</v>
          </cell>
          <cell r="V118">
            <v>12</v>
          </cell>
          <cell r="W118">
            <v>114</v>
          </cell>
          <cell r="X118">
            <v>0</v>
          </cell>
          <cell r="Y118">
            <v>0</v>
          </cell>
          <cell r="Z118">
            <v>14</v>
          </cell>
        </row>
        <row r="119">
          <cell r="C119" t="str">
            <v>名寄市総数</v>
          </cell>
          <cell r="D119">
            <v>286</v>
          </cell>
          <cell r="E119">
            <v>0</v>
          </cell>
          <cell r="F119">
            <v>1</v>
          </cell>
          <cell r="G119">
            <v>3</v>
          </cell>
          <cell r="H119">
            <v>4</v>
          </cell>
          <cell r="I119">
            <v>26</v>
          </cell>
          <cell r="J119">
            <v>124</v>
          </cell>
          <cell r="K119">
            <v>104</v>
          </cell>
          <cell r="L119">
            <v>22</v>
          </cell>
          <cell r="M119">
            <v>2</v>
          </cell>
          <cell r="N119">
            <v>0</v>
          </cell>
          <cell r="O119">
            <v>0</v>
          </cell>
          <cell r="P119">
            <v>34</v>
          </cell>
          <cell r="Q119">
            <v>0</v>
          </cell>
          <cell r="R119">
            <v>286</v>
          </cell>
          <cell r="S119">
            <v>1</v>
          </cell>
          <cell r="T119">
            <v>3</v>
          </cell>
          <cell r="U119">
            <v>4</v>
          </cell>
          <cell r="V119">
            <v>26</v>
          </cell>
          <cell r="W119">
            <v>250</v>
          </cell>
          <cell r="X119">
            <v>2</v>
          </cell>
          <cell r="Y119">
            <v>0</v>
          </cell>
          <cell r="Z119">
            <v>34</v>
          </cell>
        </row>
        <row r="120">
          <cell r="C120" t="str">
            <v>三笠市男</v>
          </cell>
          <cell r="D120">
            <v>17</v>
          </cell>
          <cell r="H120">
            <v>1</v>
          </cell>
          <cell r="I120">
            <v>2</v>
          </cell>
          <cell r="J120">
            <v>5</v>
          </cell>
          <cell r="K120">
            <v>8</v>
          </cell>
          <cell r="L120">
            <v>1</v>
          </cell>
          <cell r="M120">
            <v>0</v>
          </cell>
          <cell r="N120">
            <v>0</v>
          </cell>
          <cell r="P120">
            <v>3</v>
          </cell>
          <cell r="R120">
            <v>17</v>
          </cell>
          <cell r="S120">
            <v>0</v>
          </cell>
          <cell r="T120">
            <v>0</v>
          </cell>
          <cell r="U120">
            <v>1</v>
          </cell>
          <cell r="V120">
            <v>2</v>
          </cell>
          <cell r="W120">
            <v>14</v>
          </cell>
          <cell r="X120">
            <v>0</v>
          </cell>
          <cell r="Y120">
            <v>0</v>
          </cell>
          <cell r="Z120">
            <v>3</v>
          </cell>
        </row>
        <row r="121">
          <cell r="C121" t="str">
            <v>三笠市女</v>
          </cell>
          <cell r="D121">
            <v>20</v>
          </cell>
          <cell r="H121">
            <v>1</v>
          </cell>
          <cell r="I121">
            <v>3</v>
          </cell>
          <cell r="J121">
            <v>8</v>
          </cell>
          <cell r="K121">
            <v>5</v>
          </cell>
          <cell r="L121">
            <v>3</v>
          </cell>
          <cell r="M121">
            <v>0</v>
          </cell>
          <cell r="N121">
            <v>0</v>
          </cell>
          <cell r="P121">
            <v>4</v>
          </cell>
          <cell r="R121">
            <v>20</v>
          </cell>
          <cell r="S121">
            <v>0</v>
          </cell>
          <cell r="T121">
            <v>0</v>
          </cell>
          <cell r="U121">
            <v>1</v>
          </cell>
          <cell r="V121">
            <v>3</v>
          </cell>
          <cell r="W121">
            <v>16</v>
          </cell>
          <cell r="X121">
            <v>0</v>
          </cell>
          <cell r="Y121">
            <v>0</v>
          </cell>
          <cell r="Z121">
            <v>4</v>
          </cell>
        </row>
        <row r="122">
          <cell r="C122" t="str">
            <v>三笠市総数</v>
          </cell>
          <cell r="D122">
            <v>37</v>
          </cell>
          <cell r="E122">
            <v>0</v>
          </cell>
          <cell r="F122">
            <v>0</v>
          </cell>
          <cell r="G122">
            <v>0</v>
          </cell>
          <cell r="H122">
            <v>2</v>
          </cell>
          <cell r="I122">
            <v>5</v>
          </cell>
          <cell r="J122">
            <v>13</v>
          </cell>
          <cell r="K122">
            <v>13</v>
          </cell>
          <cell r="L122">
            <v>4</v>
          </cell>
          <cell r="M122">
            <v>0</v>
          </cell>
          <cell r="N122">
            <v>0</v>
          </cell>
          <cell r="O122">
            <v>0</v>
          </cell>
          <cell r="P122">
            <v>7</v>
          </cell>
          <cell r="Q122">
            <v>0</v>
          </cell>
          <cell r="R122">
            <v>37</v>
          </cell>
          <cell r="S122">
            <v>0</v>
          </cell>
          <cell r="T122">
            <v>0</v>
          </cell>
          <cell r="U122">
            <v>2</v>
          </cell>
          <cell r="V122">
            <v>5</v>
          </cell>
          <cell r="W122">
            <v>30</v>
          </cell>
          <cell r="X122">
            <v>0</v>
          </cell>
          <cell r="Y122">
            <v>0</v>
          </cell>
          <cell r="Z122">
            <v>7</v>
          </cell>
        </row>
        <row r="123">
          <cell r="C123" t="str">
            <v>根室市男</v>
          </cell>
          <cell r="D123">
            <v>92</v>
          </cell>
          <cell r="G123">
            <v>1</v>
          </cell>
          <cell r="H123">
            <v>3</v>
          </cell>
          <cell r="I123">
            <v>4</v>
          </cell>
          <cell r="J123">
            <v>41</v>
          </cell>
          <cell r="K123">
            <v>34</v>
          </cell>
          <cell r="L123">
            <v>6</v>
          </cell>
          <cell r="M123">
            <v>3</v>
          </cell>
          <cell r="N123">
            <v>0</v>
          </cell>
          <cell r="P123">
            <v>8</v>
          </cell>
          <cell r="R123">
            <v>92</v>
          </cell>
          <cell r="S123">
            <v>0</v>
          </cell>
          <cell r="T123">
            <v>1</v>
          </cell>
          <cell r="U123">
            <v>3</v>
          </cell>
          <cell r="V123">
            <v>4</v>
          </cell>
          <cell r="W123">
            <v>81</v>
          </cell>
          <cell r="X123">
            <v>3</v>
          </cell>
          <cell r="Y123">
            <v>0</v>
          </cell>
          <cell r="Z123">
            <v>8</v>
          </cell>
        </row>
        <row r="124">
          <cell r="C124" t="str">
            <v>根室市女</v>
          </cell>
          <cell r="D124">
            <v>102</v>
          </cell>
          <cell r="H124">
            <v>2</v>
          </cell>
          <cell r="I124">
            <v>16</v>
          </cell>
          <cell r="J124">
            <v>40</v>
          </cell>
          <cell r="K124">
            <v>37</v>
          </cell>
          <cell r="L124">
            <v>7</v>
          </cell>
          <cell r="M124">
            <v>0</v>
          </cell>
          <cell r="N124">
            <v>0</v>
          </cell>
          <cell r="P124">
            <v>18</v>
          </cell>
          <cell r="R124">
            <v>102</v>
          </cell>
          <cell r="S124">
            <v>0</v>
          </cell>
          <cell r="T124">
            <v>0</v>
          </cell>
          <cell r="U124">
            <v>2</v>
          </cell>
          <cell r="V124">
            <v>16</v>
          </cell>
          <cell r="W124">
            <v>84</v>
          </cell>
          <cell r="X124">
            <v>0</v>
          </cell>
          <cell r="Y124">
            <v>0</v>
          </cell>
          <cell r="Z124">
            <v>18</v>
          </cell>
        </row>
        <row r="125">
          <cell r="C125" t="str">
            <v>根室市総数</v>
          </cell>
          <cell r="D125">
            <v>194</v>
          </cell>
          <cell r="E125">
            <v>0</v>
          </cell>
          <cell r="F125">
            <v>0</v>
          </cell>
          <cell r="G125">
            <v>1</v>
          </cell>
          <cell r="H125">
            <v>5</v>
          </cell>
          <cell r="I125">
            <v>20</v>
          </cell>
          <cell r="J125">
            <v>81</v>
          </cell>
          <cell r="K125">
            <v>71</v>
          </cell>
          <cell r="L125">
            <v>13</v>
          </cell>
          <cell r="M125">
            <v>3</v>
          </cell>
          <cell r="N125">
            <v>0</v>
          </cell>
          <cell r="O125">
            <v>0</v>
          </cell>
          <cell r="P125">
            <v>26</v>
          </cell>
          <cell r="Q125">
            <v>0</v>
          </cell>
          <cell r="R125">
            <v>194</v>
          </cell>
          <cell r="S125">
            <v>0</v>
          </cell>
          <cell r="T125">
            <v>1</v>
          </cell>
          <cell r="U125">
            <v>5</v>
          </cell>
          <cell r="V125">
            <v>20</v>
          </cell>
          <cell r="W125">
            <v>165</v>
          </cell>
          <cell r="X125">
            <v>3</v>
          </cell>
          <cell r="Y125">
            <v>0</v>
          </cell>
          <cell r="Z125">
            <v>26</v>
          </cell>
        </row>
        <row r="126">
          <cell r="C126" t="str">
            <v>千歳市男</v>
          </cell>
          <cell r="D126">
            <v>472</v>
          </cell>
          <cell r="F126">
            <v>2</v>
          </cell>
          <cell r="G126">
            <v>6</v>
          </cell>
          <cell r="H126">
            <v>6</v>
          </cell>
          <cell r="I126">
            <v>30</v>
          </cell>
          <cell r="J126">
            <v>156</v>
          </cell>
          <cell r="K126">
            <v>215</v>
          </cell>
          <cell r="L126">
            <v>51</v>
          </cell>
          <cell r="M126">
            <v>6</v>
          </cell>
          <cell r="N126">
            <v>0</v>
          </cell>
          <cell r="P126">
            <v>44</v>
          </cell>
          <cell r="R126">
            <v>472</v>
          </cell>
          <cell r="S126">
            <v>2</v>
          </cell>
          <cell r="T126">
            <v>6</v>
          </cell>
          <cell r="U126">
            <v>6</v>
          </cell>
          <cell r="V126">
            <v>30</v>
          </cell>
          <cell r="W126">
            <v>422</v>
          </cell>
          <cell r="X126">
            <v>6</v>
          </cell>
          <cell r="Y126">
            <v>0</v>
          </cell>
          <cell r="Z126">
            <v>44</v>
          </cell>
        </row>
        <row r="127">
          <cell r="C127" t="str">
            <v>千歳市女</v>
          </cell>
          <cell r="D127">
            <v>449</v>
          </cell>
          <cell r="G127">
            <v>1</v>
          </cell>
          <cell r="H127">
            <v>7</v>
          </cell>
          <cell r="I127">
            <v>36</v>
          </cell>
          <cell r="J127">
            <v>198</v>
          </cell>
          <cell r="K127">
            <v>163</v>
          </cell>
          <cell r="L127">
            <v>43</v>
          </cell>
          <cell r="M127">
            <v>1</v>
          </cell>
          <cell r="N127">
            <v>0</v>
          </cell>
          <cell r="P127">
            <v>44</v>
          </cell>
          <cell r="R127">
            <v>449</v>
          </cell>
          <cell r="S127">
            <v>0</v>
          </cell>
          <cell r="T127">
            <v>1</v>
          </cell>
          <cell r="U127">
            <v>7</v>
          </cell>
          <cell r="V127">
            <v>36</v>
          </cell>
          <cell r="W127">
            <v>404</v>
          </cell>
          <cell r="X127">
            <v>1</v>
          </cell>
          <cell r="Y127">
            <v>0</v>
          </cell>
          <cell r="Z127">
            <v>44</v>
          </cell>
        </row>
        <row r="128">
          <cell r="C128" t="str">
            <v>千歳市総数</v>
          </cell>
          <cell r="D128">
            <v>921</v>
          </cell>
          <cell r="E128">
            <v>0</v>
          </cell>
          <cell r="F128">
            <v>2</v>
          </cell>
          <cell r="G128">
            <v>7</v>
          </cell>
          <cell r="H128">
            <v>13</v>
          </cell>
          <cell r="I128">
            <v>66</v>
          </cell>
          <cell r="J128">
            <v>354</v>
          </cell>
          <cell r="K128">
            <v>378</v>
          </cell>
          <cell r="L128">
            <v>94</v>
          </cell>
          <cell r="M128">
            <v>7</v>
          </cell>
          <cell r="N128">
            <v>0</v>
          </cell>
          <cell r="O128">
            <v>0</v>
          </cell>
          <cell r="P128">
            <v>88</v>
          </cell>
          <cell r="Q128">
            <v>0</v>
          </cell>
          <cell r="R128">
            <v>921</v>
          </cell>
          <cell r="S128">
            <v>2</v>
          </cell>
          <cell r="T128">
            <v>7</v>
          </cell>
          <cell r="U128">
            <v>13</v>
          </cell>
          <cell r="V128">
            <v>66</v>
          </cell>
          <cell r="W128">
            <v>826</v>
          </cell>
          <cell r="X128">
            <v>7</v>
          </cell>
          <cell r="Y128">
            <v>0</v>
          </cell>
          <cell r="Z128">
            <v>88</v>
          </cell>
        </row>
        <row r="129">
          <cell r="C129" t="str">
            <v>滝川市男</v>
          </cell>
          <cell r="D129">
            <v>129</v>
          </cell>
          <cell r="G129">
            <v>1</v>
          </cell>
          <cell r="H129">
            <v>3</v>
          </cell>
          <cell r="I129">
            <v>6</v>
          </cell>
          <cell r="J129">
            <v>46</v>
          </cell>
          <cell r="K129">
            <v>54</v>
          </cell>
          <cell r="L129">
            <v>17</v>
          </cell>
          <cell r="M129">
            <v>1</v>
          </cell>
          <cell r="N129">
            <v>1</v>
          </cell>
          <cell r="P129">
            <v>10</v>
          </cell>
          <cell r="R129">
            <v>129</v>
          </cell>
          <cell r="S129">
            <v>0</v>
          </cell>
          <cell r="T129">
            <v>1</v>
          </cell>
          <cell r="U129">
            <v>3</v>
          </cell>
          <cell r="V129">
            <v>6</v>
          </cell>
          <cell r="W129">
            <v>117</v>
          </cell>
          <cell r="X129">
            <v>2</v>
          </cell>
          <cell r="Y129">
            <v>0</v>
          </cell>
          <cell r="Z129">
            <v>10</v>
          </cell>
        </row>
        <row r="130">
          <cell r="C130" t="str">
            <v>滝川市女</v>
          </cell>
          <cell r="D130">
            <v>125</v>
          </cell>
          <cell r="F130">
            <v>1</v>
          </cell>
          <cell r="H130">
            <v>1</v>
          </cell>
          <cell r="I130">
            <v>10</v>
          </cell>
          <cell r="J130">
            <v>53</v>
          </cell>
          <cell r="K130">
            <v>47</v>
          </cell>
          <cell r="L130">
            <v>12</v>
          </cell>
          <cell r="M130">
            <v>1</v>
          </cell>
          <cell r="N130">
            <v>0</v>
          </cell>
          <cell r="P130">
            <v>12</v>
          </cell>
          <cell r="R130">
            <v>125</v>
          </cell>
          <cell r="S130">
            <v>1</v>
          </cell>
          <cell r="T130">
            <v>0</v>
          </cell>
          <cell r="U130">
            <v>1</v>
          </cell>
          <cell r="V130">
            <v>10</v>
          </cell>
          <cell r="W130">
            <v>112</v>
          </cell>
          <cell r="X130">
            <v>1</v>
          </cell>
          <cell r="Y130">
            <v>0</v>
          </cell>
          <cell r="Z130">
            <v>12</v>
          </cell>
        </row>
        <row r="131">
          <cell r="C131" t="str">
            <v>滝川市総数</v>
          </cell>
          <cell r="D131">
            <v>254</v>
          </cell>
          <cell r="E131">
            <v>0</v>
          </cell>
          <cell r="F131">
            <v>1</v>
          </cell>
          <cell r="G131">
            <v>1</v>
          </cell>
          <cell r="H131">
            <v>4</v>
          </cell>
          <cell r="I131">
            <v>16</v>
          </cell>
          <cell r="J131">
            <v>99</v>
          </cell>
          <cell r="K131">
            <v>101</v>
          </cell>
          <cell r="L131">
            <v>29</v>
          </cell>
          <cell r="M131">
            <v>2</v>
          </cell>
          <cell r="N131">
            <v>1</v>
          </cell>
          <cell r="O131">
            <v>0</v>
          </cell>
          <cell r="P131">
            <v>22</v>
          </cell>
          <cell r="Q131">
            <v>0</v>
          </cell>
          <cell r="R131">
            <v>254</v>
          </cell>
          <cell r="S131">
            <v>1</v>
          </cell>
          <cell r="T131">
            <v>1</v>
          </cell>
          <cell r="U131">
            <v>4</v>
          </cell>
          <cell r="V131">
            <v>16</v>
          </cell>
          <cell r="W131">
            <v>229</v>
          </cell>
          <cell r="X131">
            <v>3</v>
          </cell>
          <cell r="Y131">
            <v>0</v>
          </cell>
          <cell r="Z131">
            <v>22</v>
          </cell>
        </row>
        <row r="132">
          <cell r="C132" t="str">
            <v>砂川市男</v>
          </cell>
          <cell r="D132">
            <v>57</v>
          </cell>
          <cell r="F132">
            <v>1</v>
          </cell>
          <cell r="G132">
            <v>2</v>
          </cell>
          <cell r="I132">
            <v>2</v>
          </cell>
          <cell r="J132">
            <v>20</v>
          </cell>
          <cell r="K132">
            <v>23</v>
          </cell>
          <cell r="L132">
            <v>9</v>
          </cell>
          <cell r="M132">
            <v>0</v>
          </cell>
          <cell r="N132">
            <v>0</v>
          </cell>
          <cell r="P132">
            <v>5</v>
          </cell>
          <cell r="R132">
            <v>57</v>
          </cell>
          <cell r="S132">
            <v>1</v>
          </cell>
          <cell r="T132">
            <v>2</v>
          </cell>
          <cell r="U132">
            <v>0</v>
          </cell>
          <cell r="V132">
            <v>2</v>
          </cell>
          <cell r="W132">
            <v>52</v>
          </cell>
          <cell r="X132">
            <v>0</v>
          </cell>
          <cell r="Y132">
            <v>0</v>
          </cell>
          <cell r="Z132">
            <v>5</v>
          </cell>
        </row>
        <row r="133">
          <cell r="C133" t="str">
            <v>砂川市女</v>
          </cell>
          <cell r="D133">
            <v>50</v>
          </cell>
          <cell r="I133">
            <v>8</v>
          </cell>
          <cell r="J133">
            <v>23</v>
          </cell>
          <cell r="K133">
            <v>15</v>
          </cell>
          <cell r="L133">
            <v>4</v>
          </cell>
          <cell r="M133">
            <v>0</v>
          </cell>
          <cell r="N133">
            <v>0</v>
          </cell>
          <cell r="P133">
            <v>8</v>
          </cell>
          <cell r="R133">
            <v>50</v>
          </cell>
          <cell r="S133">
            <v>0</v>
          </cell>
          <cell r="T133">
            <v>0</v>
          </cell>
          <cell r="U133">
            <v>0</v>
          </cell>
          <cell r="V133">
            <v>8</v>
          </cell>
          <cell r="W133">
            <v>42</v>
          </cell>
          <cell r="X133">
            <v>0</v>
          </cell>
          <cell r="Y133">
            <v>0</v>
          </cell>
          <cell r="Z133">
            <v>8</v>
          </cell>
        </row>
        <row r="134">
          <cell r="C134" t="str">
            <v>砂川市総数</v>
          </cell>
          <cell r="D134">
            <v>107</v>
          </cell>
          <cell r="E134">
            <v>0</v>
          </cell>
          <cell r="F134">
            <v>1</v>
          </cell>
          <cell r="G134">
            <v>2</v>
          </cell>
          <cell r="H134">
            <v>0</v>
          </cell>
          <cell r="I134">
            <v>10</v>
          </cell>
          <cell r="J134">
            <v>43</v>
          </cell>
          <cell r="K134">
            <v>38</v>
          </cell>
          <cell r="L134">
            <v>13</v>
          </cell>
          <cell r="M134">
            <v>0</v>
          </cell>
          <cell r="N134">
            <v>0</v>
          </cell>
          <cell r="O134">
            <v>0</v>
          </cell>
          <cell r="P134">
            <v>13</v>
          </cell>
          <cell r="Q134">
            <v>0</v>
          </cell>
          <cell r="R134">
            <v>107</v>
          </cell>
          <cell r="S134">
            <v>1</v>
          </cell>
          <cell r="T134">
            <v>2</v>
          </cell>
          <cell r="U134">
            <v>0</v>
          </cell>
          <cell r="V134">
            <v>10</v>
          </cell>
          <cell r="W134">
            <v>94</v>
          </cell>
          <cell r="X134">
            <v>0</v>
          </cell>
          <cell r="Y134">
            <v>0</v>
          </cell>
          <cell r="Z134">
            <v>13</v>
          </cell>
        </row>
        <row r="135">
          <cell r="C135" t="str">
            <v>歌志内市男</v>
          </cell>
          <cell r="D135">
            <v>9</v>
          </cell>
          <cell r="J135">
            <v>3</v>
          </cell>
          <cell r="K135">
            <v>4</v>
          </cell>
          <cell r="L135">
            <v>2</v>
          </cell>
          <cell r="M135">
            <v>0</v>
          </cell>
          <cell r="N135">
            <v>0</v>
          </cell>
          <cell r="P135">
            <v>0</v>
          </cell>
          <cell r="R135">
            <v>9</v>
          </cell>
          <cell r="S135">
            <v>0</v>
          </cell>
          <cell r="T135">
            <v>0</v>
          </cell>
          <cell r="U135">
            <v>0</v>
          </cell>
          <cell r="V135">
            <v>0</v>
          </cell>
          <cell r="W135">
            <v>9</v>
          </cell>
          <cell r="X135">
            <v>0</v>
          </cell>
          <cell r="Y135">
            <v>0</v>
          </cell>
          <cell r="Z135">
            <v>0</v>
          </cell>
        </row>
        <row r="136">
          <cell r="C136" t="str">
            <v>歌志内市女</v>
          </cell>
          <cell r="D136">
            <v>3</v>
          </cell>
          <cell r="J136">
            <v>1</v>
          </cell>
          <cell r="K136">
            <v>1</v>
          </cell>
          <cell r="L136">
            <v>1</v>
          </cell>
          <cell r="M136">
            <v>0</v>
          </cell>
          <cell r="N136">
            <v>0</v>
          </cell>
          <cell r="P136">
            <v>0</v>
          </cell>
          <cell r="R136">
            <v>3</v>
          </cell>
          <cell r="S136">
            <v>0</v>
          </cell>
          <cell r="T136">
            <v>0</v>
          </cell>
          <cell r="U136">
            <v>0</v>
          </cell>
          <cell r="V136">
            <v>0</v>
          </cell>
          <cell r="W136">
            <v>3</v>
          </cell>
          <cell r="X136">
            <v>0</v>
          </cell>
          <cell r="Y136">
            <v>0</v>
          </cell>
          <cell r="Z136">
            <v>0</v>
          </cell>
        </row>
        <row r="137">
          <cell r="C137" t="str">
            <v>歌志内市総数</v>
          </cell>
          <cell r="D137">
            <v>12</v>
          </cell>
          <cell r="E137">
            <v>0</v>
          </cell>
          <cell r="F137">
            <v>0</v>
          </cell>
          <cell r="G137">
            <v>0</v>
          </cell>
          <cell r="H137">
            <v>0</v>
          </cell>
          <cell r="I137">
            <v>0</v>
          </cell>
          <cell r="J137">
            <v>4</v>
          </cell>
          <cell r="K137">
            <v>5</v>
          </cell>
          <cell r="L137">
            <v>3</v>
          </cell>
          <cell r="M137">
            <v>0</v>
          </cell>
          <cell r="N137">
            <v>0</v>
          </cell>
          <cell r="O137">
            <v>0</v>
          </cell>
          <cell r="P137">
            <v>0</v>
          </cell>
          <cell r="Q137">
            <v>0</v>
          </cell>
          <cell r="R137">
            <v>12</v>
          </cell>
          <cell r="S137">
            <v>0</v>
          </cell>
          <cell r="T137">
            <v>0</v>
          </cell>
          <cell r="U137">
            <v>0</v>
          </cell>
          <cell r="V137">
            <v>0</v>
          </cell>
          <cell r="W137">
            <v>12</v>
          </cell>
          <cell r="X137">
            <v>0</v>
          </cell>
          <cell r="Y137">
            <v>0</v>
          </cell>
          <cell r="Z137">
            <v>0</v>
          </cell>
        </row>
        <row r="138">
          <cell r="C138" t="str">
            <v>深川市男</v>
          </cell>
          <cell r="D138">
            <v>66</v>
          </cell>
          <cell r="I138">
            <v>4</v>
          </cell>
          <cell r="J138">
            <v>20</v>
          </cell>
          <cell r="K138">
            <v>30</v>
          </cell>
          <cell r="L138">
            <v>12</v>
          </cell>
          <cell r="M138">
            <v>0</v>
          </cell>
          <cell r="N138">
            <v>0</v>
          </cell>
          <cell r="P138">
            <v>4</v>
          </cell>
          <cell r="R138">
            <v>66</v>
          </cell>
          <cell r="S138">
            <v>0</v>
          </cell>
          <cell r="T138">
            <v>0</v>
          </cell>
          <cell r="U138">
            <v>0</v>
          </cell>
          <cell r="V138">
            <v>4</v>
          </cell>
          <cell r="W138">
            <v>62</v>
          </cell>
          <cell r="X138">
            <v>0</v>
          </cell>
          <cell r="Y138">
            <v>0</v>
          </cell>
          <cell r="Z138">
            <v>4</v>
          </cell>
        </row>
        <row r="139">
          <cell r="C139" t="str">
            <v>深川市女</v>
          </cell>
          <cell r="D139">
            <v>55</v>
          </cell>
          <cell r="H139">
            <v>2</v>
          </cell>
          <cell r="I139">
            <v>9</v>
          </cell>
          <cell r="J139">
            <v>20</v>
          </cell>
          <cell r="K139">
            <v>20</v>
          </cell>
          <cell r="L139">
            <v>4</v>
          </cell>
          <cell r="M139">
            <v>0</v>
          </cell>
          <cell r="N139">
            <v>0</v>
          </cell>
          <cell r="P139">
            <v>11</v>
          </cell>
          <cell r="R139">
            <v>55</v>
          </cell>
          <cell r="S139">
            <v>0</v>
          </cell>
          <cell r="T139">
            <v>0</v>
          </cell>
          <cell r="U139">
            <v>2</v>
          </cell>
          <cell r="V139">
            <v>9</v>
          </cell>
          <cell r="W139">
            <v>44</v>
          </cell>
          <cell r="X139">
            <v>0</v>
          </cell>
          <cell r="Y139">
            <v>0</v>
          </cell>
          <cell r="Z139">
            <v>11</v>
          </cell>
        </row>
        <row r="140">
          <cell r="C140" t="str">
            <v>深川市総数</v>
          </cell>
          <cell r="D140">
            <v>121</v>
          </cell>
          <cell r="E140">
            <v>0</v>
          </cell>
          <cell r="F140">
            <v>0</v>
          </cell>
          <cell r="G140">
            <v>0</v>
          </cell>
          <cell r="H140">
            <v>2</v>
          </cell>
          <cell r="I140">
            <v>13</v>
          </cell>
          <cell r="J140">
            <v>40</v>
          </cell>
          <cell r="K140">
            <v>50</v>
          </cell>
          <cell r="L140">
            <v>16</v>
          </cell>
          <cell r="M140">
            <v>0</v>
          </cell>
          <cell r="N140">
            <v>0</v>
          </cell>
          <cell r="O140">
            <v>0</v>
          </cell>
          <cell r="P140">
            <v>15</v>
          </cell>
          <cell r="Q140">
            <v>0</v>
          </cell>
          <cell r="R140">
            <v>121</v>
          </cell>
          <cell r="S140">
            <v>0</v>
          </cell>
          <cell r="T140">
            <v>0</v>
          </cell>
          <cell r="U140">
            <v>2</v>
          </cell>
          <cell r="V140">
            <v>13</v>
          </cell>
          <cell r="W140">
            <v>106</v>
          </cell>
          <cell r="X140">
            <v>0</v>
          </cell>
          <cell r="Y140">
            <v>0</v>
          </cell>
          <cell r="Z140">
            <v>15</v>
          </cell>
        </row>
        <row r="141">
          <cell r="C141" t="str">
            <v>富良野市男</v>
          </cell>
          <cell r="D141">
            <v>98</v>
          </cell>
          <cell r="G141">
            <v>1</v>
          </cell>
          <cell r="H141">
            <v>2</v>
          </cell>
          <cell r="I141">
            <v>10</v>
          </cell>
          <cell r="J141">
            <v>37</v>
          </cell>
          <cell r="K141">
            <v>39</v>
          </cell>
          <cell r="L141">
            <v>8</v>
          </cell>
          <cell r="M141">
            <v>1</v>
          </cell>
          <cell r="N141">
            <v>0</v>
          </cell>
          <cell r="P141">
            <v>13</v>
          </cell>
          <cell r="R141">
            <v>98</v>
          </cell>
          <cell r="S141">
            <v>0</v>
          </cell>
          <cell r="T141">
            <v>1</v>
          </cell>
          <cell r="U141">
            <v>2</v>
          </cell>
          <cell r="V141">
            <v>10</v>
          </cell>
          <cell r="W141">
            <v>84</v>
          </cell>
          <cell r="X141">
            <v>1</v>
          </cell>
          <cell r="Y141">
            <v>0</v>
          </cell>
          <cell r="Z141">
            <v>13</v>
          </cell>
        </row>
        <row r="142">
          <cell r="C142" t="str">
            <v>富良野市女</v>
          </cell>
          <cell r="D142">
            <v>85</v>
          </cell>
          <cell r="I142">
            <v>10</v>
          </cell>
          <cell r="J142">
            <v>25</v>
          </cell>
          <cell r="K142">
            <v>41</v>
          </cell>
          <cell r="L142">
            <v>9</v>
          </cell>
          <cell r="M142">
            <v>0</v>
          </cell>
          <cell r="N142">
            <v>0</v>
          </cell>
          <cell r="P142">
            <v>10</v>
          </cell>
          <cell r="R142">
            <v>85</v>
          </cell>
          <cell r="S142">
            <v>0</v>
          </cell>
          <cell r="T142">
            <v>0</v>
          </cell>
          <cell r="U142">
            <v>0</v>
          </cell>
          <cell r="V142">
            <v>10</v>
          </cell>
          <cell r="W142">
            <v>75</v>
          </cell>
          <cell r="X142">
            <v>0</v>
          </cell>
          <cell r="Y142">
            <v>0</v>
          </cell>
          <cell r="Z142">
            <v>10</v>
          </cell>
        </row>
        <row r="143">
          <cell r="C143" t="str">
            <v>富良野市総数</v>
          </cell>
          <cell r="D143">
            <v>183</v>
          </cell>
          <cell r="E143">
            <v>0</v>
          </cell>
          <cell r="F143">
            <v>0</v>
          </cell>
          <cell r="G143">
            <v>1</v>
          </cell>
          <cell r="H143">
            <v>2</v>
          </cell>
          <cell r="I143">
            <v>20</v>
          </cell>
          <cell r="J143">
            <v>62</v>
          </cell>
          <cell r="K143">
            <v>80</v>
          </cell>
          <cell r="L143">
            <v>17</v>
          </cell>
          <cell r="M143">
            <v>1</v>
          </cell>
          <cell r="N143">
            <v>0</v>
          </cell>
          <cell r="O143">
            <v>0</v>
          </cell>
          <cell r="P143">
            <v>23</v>
          </cell>
          <cell r="Q143">
            <v>0</v>
          </cell>
          <cell r="R143">
            <v>183</v>
          </cell>
          <cell r="S143">
            <v>0</v>
          </cell>
          <cell r="T143">
            <v>1</v>
          </cell>
          <cell r="U143">
            <v>2</v>
          </cell>
          <cell r="V143">
            <v>20</v>
          </cell>
          <cell r="W143">
            <v>159</v>
          </cell>
          <cell r="X143">
            <v>1</v>
          </cell>
          <cell r="Y143">
            <v>0</v>
          </cell>
          <cell r="Z143">
            <v>23</v>
          </cell>
        </row>
        <row r="144">
          <cell r="C144" t="str">
            <v>登別市男</v>
          </cell>
          <cell r="D144">
            <v>166</v>
          </cell>
          <cell r="G144">
            <v>1</v>
          </cell>
          <cell r="H144">
            <v>1</v>
          </cell>
          <cell r="I144">
            <v>15</v>
          </cell>
          <cell r="J144">
            <v>63</v>
          </cell>
          <cell r="K144">
            <v>64</v>
          </cell>
          <cell r="L144">
            <v>21</v>
          </cell>
          <cell r="M144">
            <v>1</v>
          </cell>
          <cell r="N144">
            <v>0</v>
          </cell>
          <cell r="P144">
            <v>17</v>
          </cell>
          <cell r="R144">
            <v>166</v>
          </cell>
          <cell r="S144">
            <v>0</v>
          </cell>
          <cell r="T144">
            <v>1</v>
          </cell>
          <cell r="U144">
            <v>1</v>
          </cell>
          <cell r="V144">
            <v>15</v>
          </cell>
          <cell r="W144">
            <v>148</v>
          </cell>
          <cell r="X144">
            <v>1</v>
          </cell>
          <cell r="Y144">
            <v>0</v>
          </cell>
          <cell r="Z144">
            <v>17</v>
          </cell>
        </row>
        <row r="145">
          <cell r="C145" t="str">
            <v>登別市女</v>
          </cell>
          <cell r="D145">
            <v>179</v>
          </cell>
          <cell r="F145">
            <v>1</v>
          </cell>
          <cell r="H145">
            <v>1</v>
          </cell>
          <cell r="I145">
            <v>23</v>
          </cell>
          <cell r="J145">
            <v>82</v>
          </cell>
          <cell r="K145">
            <v>61</v>
          </cell>
          <cell r="L145">
            <v>11</v>
          </cell>
          <cell r="M145">
            <v>0</v>
          </cell>
          <cell r="N145">
            <v>0</v>
          </cell>
          <cell r="P145">
            <v>25</v>
          </cell>
          <cell r="R145">
            <v>179</v>
          </cell>
          <cell r="S145">
            <v>1</v>
          </cell>
          <cell r="T145">
            <v>0</v>
          </cell>
          <cell r="U145">
            <v>1</v>
          </cell>
          <cell r="V145">
            <v>23</v>
          </cell>
          <cell r="W145">
            <v>154</v>
          </cell>
          <cell r="X145">
            <v>0</v>
          </cell>
          <cell r="Y145">
            <v>0</v>
          </cell>
          <cell r="Z145">
            <v>25</v>
          </cell>
        </row>
        <row r="146">
          <cell r="C146" t="str">
            <v>登別市総数</v>
          </cell>
          <cell r="D146">
            <v>345</v>
          </cell>
          <cell r="E146">
            <v>0</v>
          </cell>
          <cell r="F146">
            <v>1</v>
          </cell>
          <cell r="G146">
            <v>1</v>
          </cell>
          <cell r="H146">
            <v>2</v>
          </cell>
          <cell r="I146">
            <v>38</v>
          </cell>
          <cell r="J146">
            <v>145</v>
          </cell>
          <cell r="K146">
            <v>125</v>
          </cell>
          <cell r="L146">
            <v>32</v>
          </cell>
          <cell r="M146">
            <v>1</v>
          </cell>
          <cell r="N146">
            <v>0</v>
          </cell>
          <cell r="O146">
            <v>0</v>
          </cell>
          <cell r="P146">
            <v>42</v>
          </cell>
          <cell r="Q146">
            <v>0</v>
          </cell>
          <cell r="R146">
            <v>345</v>
          </cell>
          <cell r="S146">
            <v>1</v>
          </cell>
          <cell r="T146">
            <v>1</v>
          </cell>
          <cell r="U146">
            <v>2</v>
          </cell>
          <cell r="V146">
            <v>38</v>
          </cell>
          <cell r="W146">
            <v>302</v>
          </cell>
          <cell r="X146">
            <v>1</v>
          </cell>
          <cell r="Y146">
            <v>0</v>
          </cell>
          <cell r="Z146">
            <v>42</v>
          </cell>
        </row>
        <row r="147">
          <cell r="C147" t="str">
            <v>恵庭市男</v>
          </cell>
          <cell r="D147">
            <v>248</v>
          </cell>
          <cell r="G147">
            <v>3</v>
          </cell>
          <cell r="H147">
            <v>4</v>
          </cell>
          <cell r="I147">
            <v>15</v>
          </cell>
          <cell r="J147">
            <v>88</v>
          </cell>
          <cell r="K147">
            <v>105</v>
          </cell>
          <cell r="L147">
            <v>32</v>
          </cell>
          <cell r="M147">
            <v>1</v>
          </cell>
          <cell r="N147">
            <v>0</v>
          </cell>
          <cell r="P147">
            <v>22</v>
          </cell>
          <cell r="R147">
            <v>248</v>
          </cell>
          <cell r="S147">
            <v>0</v>
          </cell>
          <cell r="T147">
            <v>3</v>
          </cell>
          <cell r="U147">
            <v>4</v>
          </cell>
          <cell r="V147">
            <v>15</v>
          </cell>
          <cell r="W147">
            <v>225</v>
          </cell>
          <cell r="X147">
            <v>1</v>
          </cell>
          <cell r="Y147">
            <v>0</v>
          </cell>
          <cell r="Z147">
            <v>22</v>
          </cell>
        </row>
        <row r="148">
          <cell r="C148" t="str">
            <v>恵庭市女</v>
          </cell>
          <cell r="D148">
            <v>255</v>
          </cell>
          <cell r="G148">
            <v>1</v>
          </cell>
          <cell r="H148">
            <v>1</v>
          </cell>
          <cell r="I148">
            <v>23</v>
          </cell>
          <cell r="J148">
            <v>97</v>
          </cell>
          <cell r="K148">
            <v>103</v>
          </cell>
          <cell r="L148">
            <v>30</v>
          </cell>
          <cell r="M148">
            <v>0</v>
          </cell>
          <cell r="N148">
            <v>0</v>
          </cell>
          <cell r="P148">
            <v>25</v>
          </cell>
          <cell r="R148">
            <v>255</v>
          </cell>
          <cell r="S148">
            <v>0</v>
          </cell>
          <cell r="T148">
            <v>1</v>
          </cell>
          <cell r="U148">
            <v>1</v>
          </cell>
          <cell r="V148">
            <v>23</v>
          </cell>
          <cell r="W148">
            <v>230</v>
          </cell>
          <cell r="X148">
            <v>0</v>
          </cell>
          <cell r="Y148">
            <v>0</v>
          </cell>
          <cell r="Z148">
            <v>25</v>
          </cell>
        </row>
        <row r="149">
          <cell r="C149" t="str">
            <v>恵庭市総数</v>
          </cell>
          <cell r="D149">
            <v>503</v>
          </cell>
          <cell r="E149">
            <v>0</v>
          </cell>
          <cell r="F149">
            <v>0</v>
          </cell>
          <cell r="G149">
            <v>4</v>
          </cell>
          <cell r="H149">
            <v>5</v>
          </cell>
          <cell r="I149">
            <v>38</v>
          </cell>
          <cell r="J149">
            <v>185</v>
          </cell>
          <cell r="K149">
            <v>208</v>
          </cell>
          <cell r="L149">
            <v>62</v>
          </cell>
          <cell r="M149">
            <v>1</v>
          </cell>
          <cell r="N149">
            <v>0</v>
          </cell>
          <cell r="O149">
            <v>0</v>
          </cell>
          <cell r="P149">
            <v>47</v>
          </cell>
          <cell r="Q149">
            <v>0</v>
          </cell>
          <cell r="R149">
            <v>503</v>
          </cell>
          <cell r="S149">
            <v>0</v>
          </cell>
          <cell r="T149">
            <v>4</v>
          </cell>
          <cell r="U149">
            <v>5</v>
          </cell>
          <cell r="V149">
            <v>38</v>
          </cell>
          <cell r="W149">
            <v>455</v>
          </cell>
          <cell r="X149">
            <v>1</v>
          </cell>
          <cell r="Y149">
            <v>0</v>
          </cell>
          <cell r="Z149">
            <v>47</v>
          </cell>
        </row>
        <row r="150">
          <cell r="C150" t="str">
            <v>伊達市男</v>
          </cell>
          <cell r="D150">
            <v>118</v>
          </cell>
          <cell r="G150">
            <v>1</v>
          </cell>
          <cell r="I150">
            <v>8</v>
          </cell>
          <cell r="J150">
            <v>40</v>
          </cell>
          <cell r="K150">
            <v>53</v>
          </cell>
          <cell r="L150">
            <v>13</v>
          </cell>
          <cell r="M150">
            <v>3</v>
          </cell>
          <cell r="N150">
            <v>0</v>
          </cell>
          <cell r="P150">
            <v>9</v>
          </cell>
          <cell r="R150">
            <v>118</v>
          </cell>
          <cell r="S150">
            <v>0</v>
          </cell>
          <cell r="T150">
            <v>1</v>
          </cell>
          <cell r="U150">
            <v>0</v>
          </cell>
          <cell r="V150">
            <v>8</v>
          </cell>
          <cell r="W150">
            <v>106</v>
          </cell>
          <cell r="X150">
            <v>3</v>
          </cell>
          <cell r="Y150">
            <v>0</v>
          </cell>
          <cell r="Z150">
            <v>9</v>
          </cell>
        </row>
        <row r="151">
          <cell r="C151" t="str">
            <v>伊達市女</v>
          </cell>
          <cell r="D151">
            <v>105</v>
          </cell>
          <cell r="I151">
            <v>9</v>
          </cell>
          <cell r="J151">
            <v>44</v>
          </cell>
          <cell r="K151">
            <v>40</v>
          </cell>
          <cell r="L151">
            <v>10</v>
          </cell>
          <cell r="M151">
            <v>2</v>
          </cell>
          <cell r="N151">
            <v>0</v>
          </cell>
          <cell r="P151">
            <v>9</v>
          </cell>
          <cell r="R151">
            <v>105</v>
          </cell>
          <cell r="S151">
            <v>0</v>
          </cell>
          <cell r="T151">
            <v>0</v>
          </cell>
          <cell r="U151">
            <v>0</v>
          </cell>
          <cell r="V151">
            <v>9</v>
          </cell>
          <cell r="W151">
            <v>94</v>
          </cell>
          <cell r="X151">
            <v>2</v>
          </cell>
          <cell r="Y151">
            <v>0</v>
          </cell>
          <cell r="Z151">
            <v>9</v>
          </cell>
        </row>
        <row r="152">
          <cell r="C152" t="str">
            <v>伊達市総数</v>
          </cell>
          <cell r="D152">
            <v>223</v>
          </cell>
          <cell r="E152">
            <v>0</v>
          </cell>
          <cell r="F152">
            <v>0</v>
          </cell>
          <cell r="G152">
            <v>1</v>
          </cell>
          <cell r="H152">
            <v>0</v>
          </cell>
          <cell r="I152">
            <v>17</v>
          </cell>
          <cell r="J152">
            <v>84</v>
          </cell>
          <cell r="K152">
            <v>93</v>
          </cell>
          <cell r="L152">
            <v>23</v>
          </cell>
          <cell r="M152">
            <v>5</v>
          </cell>
          <cell r="N152">
            <v>0</v>
          </cell>
          <cell r="O152">
            <v>0</v>
          </cell>
          <cell r="P152">
            <v>18</v>
          </cell>
          <cell r="Q152">
            <v>0</v>
          </cell>
          <cell r="R152">
            <v>223</v>
          </cell>
          <cell r="S152">
            <v>0</v>
          </cell>
          <cell r="T152">
            <v>1</v>
          </cell>
          <cell r="U152">
            <v>0</v>
          </cell>
          <cell r="V152">
            <v>17</v>
          </cell>
          <cell r="W152">
            <v>200</v>
          </cell>
          <cell r="X152">
            <v>5</v>
          </cell>
          <cell r="Y152">
            <v>0</v>
          </cell>
          <cell r="Z152">
            <v>18</v>
          </cell>
        </row>
        <row r="153">
          <cell r="C153" t="str">
            <v>北広島市男</v>
          </cell>
          <cell r="D153">
            <v>156</v>
          </cell>
          <cell r="H153">
            <v>3</v>
          </cell>
          <cell r="I153">
            <v>6</v>
          </cell>
          <cell r="J153">
            <v>38</v>
          </cell>
          <cell r="K153">
            <v>85</v>
          </cell>
          <cell r="L153">
            <v>24</v>
          </cell>
          <cell r="M153">
            <v>0</v>
          </cell>
          <cell r="N153">
            <v>0</v>
          </cell>
          <cell r="P153">
            <v>9</v>
          </cell>
          <cell r="R153">
            <v>156</v>
          </cell>
          <cell r="S153">
            <v>0</v>
          </cell>
          <cell r="T153">
            <v>0</v>
          </cell>
          <cell r="U153">
            <v>3</v>
          </cell>
          <cell r="V153">
            <v>6</v>
          </cell>
          <cell r="W153">
            <v>147</v>
          </cell>
          <cell r="X153">
            <v>0</v>
          </cell>
          <cell r="Y153">
            <v>0</v>
          </cell>
          <cell r="Z153">
            <v>9</v>
          </cell>
        </row>
        <row r="154">
          <cell r="C154" t="str">
            <v>北広島市女</v>
          </cell>
          <cell r="D154">
            <v>171</v>
          </cell>
          <cell r="F154">
            <v>1</v>
          </cell>
          <cell r="G154">
            <v>4</v>
          </cell>
          <cell r="H154">
            <v>2</v>
          </cell>
          <cell r="I154">
            <v>15</v>
          </cell>
          <cell r="J154">
            <v>74</v>
          </cell>
          <cell r="K154">
            <v>59</v>
          </cell>
          <cell r="L154">
            <v>14</v>
          </cell>
          <cell r="M154">
            <v>2</v>
          </cell>
          <cell r="N154">
            <v>0</v>
          </cell>
          <cell r="P154">
            <v>22</v>
          </cell>
          <cell r="R154">
            <v>171</v>
          </cell>
          <cell r="S154">
            <v>1</v>
          </cell>
          <cell r="T154">
            <v>4</v>
          </cell>
          <cell r="U154">
            <v>2</v>
          </cell>
          <cell r="V154">
            <v>15</v>
          </cell>
          <cell r="W154">
            <v>147</v>
          </cell>
          <cell r="X154">
            <v>2</v>
          </cell>
          <cell r="Y154">
            <v>0</v>
          </cell>
          <cell r="Z154">
            <v>22</v>
          </cell>
        </row>
        <row r="155">
          <cell r="C155" t="str">
            <v>北広島市総数</v>
          </cell>
          <cell r="D155">
            <v>327</v>
          </cell>
          <cell r="E155">
            <v>0</v>
          </cell>
          <cell r="F155">
            <v>1</v>
          </cell>
          <cell r="G155">
            <v>4</v>
          </cell>
          <cell r="H155">
            <v>5</v>
          </cell>
          <cell r="I155">
            <v>21</v>
          </cell>
          <cell r="J155">
            <v>112</v>
          </cell>
          <cell r="K155">
            <v>144</v>
          </cell>
          <cell r="L155">
            <v>38</v>
          </cell>
          <cell r="M155">
            <v>2</v>
          </cell>
          <cell r="N155">
            <v>0</v>
          </cell>
          <cell r="O155">
            <v>0</v>
          </cell>
          <cell r="P155">
            <v>31</v>
          </cell>
          <cell r="Q155">
            <v>0</v>
          </cell>
          <cell r="R155">
            <v>327</v>
          </cell>
          <cell r="S155">
            <v>1</v>
          </cell>
          <cell r="T155">
            <v>4</v>
          </cell>
          <cell r="U155">
            <v>5</v>
          </cell>
          <cell r="V155">
            <v>21</v>
          </cell>
          <cell r="W155">
            <v>294</v>
          </cell>
          <cell r="X155">
            <v>2</v>
          </cell>
          <cell r="Y155">
            <v>0</v>
          </cell>
          <cell r="Z155">
            <v>31</v>
          </cell>
        </row>
        <row r="156">
          <cell r="C156" t="str">
            <v>石狩市男</v>
          </cell>
          <cell r="D156">
            <v>179</v>
          </cell>
          <cell r="H156">
            <v>5</v>
          </cell>
          <cell r="I156">
            <v>11</v>
          </cell>
          <cell r="J156">
            <v>49</v>
          </cell>
          <cell r="K156">
            <v>82</v>
          </cell>
          <cell r="L156">
            <v>27</v>
          </cell>
          <cell r="M156">
            <v>4</v>
          </cell>
          <cell r="N156">
            <v>1</v>
          </cell>
          <cell r="P156">
            <v>16</v>
          </cell>
          <cell r="R156">
            <v>179</v>
          </cell>
          <cell r="S156">
            <v>0</v>
          </cell>
          <cell r="T156">
            <v>0</v>
          </cell>
          <cell r="U156">
            <v>5</v>
          </cell>
          <cell r="V156">
            <v>11</v>
          </cell>
          <cell r="W156">
            <v>158</v>
          </cell>
          <cell r="X156">
            <v>5</v>
          </cell>
          <cell r="Y156">
            <v>0</v>
          </cell>
          <cell r="Z156">
            <v>16</v>
          </cell>
        </row>
        <row r="157">
          <cell r="C157" t="str">
            <v>石狩市女</v>
          </cell>
          <cell r="D157">
            <v>185</v>
          </cell>
          <cell r="G157">
            <v>1</v>
          </cell>
          <cell r="H157">
            <v>3</v>
          </cell>
          <cell r="I157">
            <v>11</v>
          </cell>
          <cell r="J157">
            <v>63</v>
          </cell>
          <cell r="K157">
            <v>81</v>
          </cell>
          <cell r="L157">
            <v>22</v>
          </cell>
          <cell r="M157">
            <v>4</v>
          </cell>
          <cell r="N157">
            <v>0</v>
          </cell>
          <cell r="P157">
            <v>15</v>
          </cell>
          <cell r="R157">
            <v>185</v>
          </cell>
          <cell r="S157">
            <v>0</v>
          </cell>
          <cell r="T157">
            <v>1</v>
          </cell>
          <cell r="U157">
            <v>3</v>
          </cell>
          <cell r="V157">
            <v>11</v>
          </cell>
          <cell r="W157">
            <v>166</v>
          </cell>
          <cell r="X157">
            <v>4</v>
          </cell>
          <cell r="Y157">
            <v>0</v>
          </cell>
          <cell r="Z157">
            <v>15</v>
          </cell>
        </row>
        <row r="158">
          <cell r="C158" t="str">
            <v>石狩市総数</v>
          </cell>
          <cell r="D158">
            <v>364</v>
          </cell>
          <cell r="E158">
            <v>0</v>
          </cell>
          <cell r="F158">
            <v>0</v>
          </cell>
          <cell r="G158">
            <v>1</v>
          </cell>
          <cell r="H158">
            <v>8</v>
          </cell>
          <cell r="I158">
            <v>22</v>
          </cell>
          <cell r="J158">
            <v>112</v>
          </cell>
          <cell r="K158">
            <v>163</v>
          </cell>
          <cell r="L158">
            <v>49</v>
          </cell>
          <cell r="M158">
            <v>8</v>
          </cell>
          <cell r="N158">
            <v>1</v>
          </cell>
          <cell r="O158">
            <v>0</v>
          </cell>
          <cell r="P158">
            <v>31</v>
          </cell>
          <cell r="Q158">
            <v>0</v>
          </cell>
          <cell r="R158">
            <v>364</v>
          </cell>
          <cell r="S158">
            <v>0</v>
          </cell>
          <cell r="T158">
            <v>1</v>
          </cell>
          <cell r="U158">
            <v>8</v>
          </cell>
          <cell r="V158">
            <v>22</v>
          </cell>
          <cell r="W158">
            <v>324</v>
          </cell>
          <cell r="X158">
            <v>9</v>
          </cell>
          <cell r="Y158">
            <v>0</v>
          </cell>
          <cell r="Z158">
            <v>31</v>
          </cell>
        </row>
        <row r="159">
          <cell r="C159" t="str">
            <v>北斗市男</v>
          </cell>
          <cell r="D159">
            <v>169</v>
          </cell>
          <cell r="H159">
            <v>4</v>
          </cell>
          <cell r="I159">
            <v>10</v>
          </cell>
          <cell r="J159">
            <v>63</v>
          </cell>
          <cell r="K159">
            <v>73</v>
          </cell>
          <cell r="L159">
            <v>17</v>
          </cell>
          <cell r="M159">
            <v>2</v>
          </cell>
          <cell r="N159">
            <v>0</v>
          </cell>
          <cell r="P159">
            <v>14</v>
          </cell>
          <cell r="R159">
            <v>169</v>
          </cell>
          <cell r="S159">
            <v>0</v>
          </cell>
          <cell r="T159">
            <v>0</v>
          </cell>
          <cell r="U159">
            <v>4</v>
          </cell>
          <cell r="V159">
            <v>10</v>
          </cell>
          <cell r="W159">
            <v>153</v>
          </cell>
          <cell r="X159">
            <v>2</v>
          </cell>
          <cell r="Y159">
            <v>0</v>
          </cell>
          <cell r="Z159">
            <v>14</v>
          </cell>
        </row>
        <row r="160">
          <cell r="C160" t="str">
            <v>北斗市女</v>
          </cell>
          <cell r="D160">
            <v>166</v>
          </cell>
          <cell r="H160">
            <v>4</v>
          </cell>
          <cell r="I160">
            <v>21</v>
          </cell>
          <cell r="J160">
            <v>55</v>
          </cell>
          <cell r="K160">
            <v>66</v>
          </cell>
          <cell r="L160">
            <v>16</v>
          </cell>
          <cell r="M160">
            <v>4</v>
          </cell>
          <cell r="N160">
            <v>0</v>
          </cell>
          <cell r="P160">
            <v>25</v>
          </cell>
          <cell r="R160">
            <v>166</v>
          </cell>
          <cell r="S160">
            <v>0</v>
          </cell>
          <cell r="T160">
            <v>0</v>
          </cell>
          <cell r="U160">
            <v>4</v>
          </cell>
          <cell r="V160">
            <v>21</v>
          </cell>
          <cell r="W160">
            <v>137</v>
          </cell>
          <cell r="X160">
            <v>4</v>
          </cell>
          <cell r="Y160">
            <v>0</v>
          </cell>
          <cell r="Z160">
            <v>25</v>
          </cell>
        </row>
        <row r="161">
          <cell r="C161" t="str">
            <v>北斗市総数</v>
          </cell>
          <cell r="D161">
            <v>335</v>
          </cell>
          <cell r="E161">
            <v>0</v>
          </cell>
          <cell r="F161">
            <v>0</v>
          </cell>
          <cell r="G161">
            <v>0</v>
          </cell>
          <cell r="H161">
            <v>8</v>
          </cell>
          <cell r="I161">
            <v>31</v>
          </cell>
          <cell r="J161">
            <v>118</v>
          </cell>
          <cell r="K161">
            <v>139</v>
          </cell>
          <cell r="L161">
            <v>33</v>
          </cell>
          <cell r="M161">
            <v>6</v>
          </cell>
          <cell r="N161">
            <v>0</v>
          </cell>
          <cell r="O161">
            <v>0</v>
          </cell>
          <cell r="P161">
            <v>39</v>
          </cell>
          <cell r="Q161">
            <v>0</v>
          </cell>
          <cell r="R161">
            <v>335</v>
          </cell>
          <cell r="S161">
            <v>0</v>
          </cell>
          <cell r="T161">
            <v>0</v>
          </cell>
          <cell r="U161">
            <v>8</v>
          </cell>
          <cell r="V161">
            <v>31</v>
          </cell>
          <cell r="W161">
            <v>290</v>
          </cell>
          <cell r="X161">
            <v>6</v>
          </cell>
          <cell r="Y161">
            <v>0</v>
          </cell>
          <cell r="Z161">
            <v>39</v>
          </cell>
        </row>
        <row r="162">
          <cell r="C162" t="str">
            <v>当別町男</v>
          </cell>
          <cell r="D162">
            <v>36</v>
          </cell>
          <cell r="H162">
            <v>1</v>
          </cell>
          <cell r="I162">
            <v>3</v>
          </cell>
          <cell r="J162">
            <v>11</v>
          </cell>
          <cell r="K162">
            <v>17</v>
          </cell>
          <cell r="L162">
            <v>3</v>
          </cell>
          <cell r="M162">
            <v>1</v>
          </cell>
          <cell r="N162">
            <v>0</v>
          </cell>
          <cell r="P162">
            <v>4</v>
          </cell>
          <cell r="R162">
            <v>36</v>
          </cell>
          <cell r="S162">
            <v>0</v>
          </cell>
          <cell r="T162">
            <v>0</v>
          </cell>
          <cell r="U162">
            <v>1</v>
          </cell>
          <cell r="V162">
            <v>3</v>
          </cell>
          <cell r="W162">
            <v>31</v>
          </cell>
          <cell r="X162">
            <v>1</v>
          </cell>
          <cell r="Y162">
            <v>0</v>
          </cell>
          <cell r="Z162">
            <v>4</v>
          </cell>
        </row>
        <row r="163">
          <cell r="C163" t="str">
            <v>当別町女</v>
          </cell>
          <cell r="D163">
            <v>29</v>
          </cell>
          <cell r="I163">
            <v>2</v>
          </cell>
          <cell r="J163">
            <v>11</v>
          </cell>
          <cell r="K163">
            <v>13</v>
          </cell>
          <cell r="L163">
            <v>3</v>
          </cell>
          <cell r="M163">
            <v>0</v>
          </cell>
          <cell r="N163">
            <v>0</v>
          </cell>
          <cell r="P163">
            <v>2</v>
          </cell>
          <cell r="R163">
            <v>29</v>
          </cell>
          <cell r="S163">
            <v>0</v>
          </cell>
          <cell r="T163">
            <v>0</v>
          </cell>
          <cell r="U163">
            <v>0</v>
          </cell>
          <cell r="V163">
            <v>2</v>
          </cell>
          <cell r="W163">
            <v>27</v>
          </cell>
          <cell r="X163">
            <v>0</v>
          </cell>
          <cell r="Y163">
            <v>0</v>
          </cell>
          <cell r="Z163">
            <v>2</v>
          </cell>
        </row>
        <row r="164">
          <cell r="C164" t="str">
            <v>当別町総数</v>
          </cell>
          <cell r="D164">
            <v>65</v>
          </cell>
          <cell r="E164">
            <v>0</v>
          </cell>
          <cell r="F164">
            <v>0</v>
          </cell>
          <cell r="G164">
            <v>0</v>
          </cell>
          <cell r="H164">
            <v>1</v>
          </cell>
          <cell r="I164">
            <v>5</v>
          </cell>
          <cell r="J164">
            <v>22</v>
          </cell>
          <cell r="K164">
            <v>30</v>
          </cell>
          <cell r="L164">
            <v>6</v>
          </cell>
          <cell r="M164">
            <v>1</v>
          </cell>
          <cell r="N164">
            <v>0</v>
          </cell>
          <cell r="O164">
            <v>0</v>
          </cell>
          <cell r="P164">
            <v>6</v>
          </cell>
          <cell r="Q164">
            <v>0</v>
          </cell>
          <cell r="R164">
            <v>65</v>
          </cell>
          <cell r="S164">
            <v>0</v>
          </cell>
          <cell r="T164">
            <v>0</v>
          </cell>
          <cell r="U164">
            <v>1</v>
          </cell>
          <cell r="V164">
            <v>5</v>
          </cell>
          <cell r="W164">
            <v>58</v>
          </cell>
          <cell r="X164">
            <v>1</v>
          </cell>
          <cell r="Y164">
            <v>0</v>
          </cell>
          <cell r="Z164">
            <v>6</v>
          </cell>
        </row>
        <row r="165">
          <cell r="C165" t="str">
            <v>新篠津村男</v>
          </cell>
          <cell r="D165">
            <v>12</v>
          </cell>
          <cell r="H165">
            <v>1</v>
          </cell>
          <cell r="I165">
            <v>1</v>
          </cell>
          <cell r="J165">
            <v>4</v>
          </cell>
          <cell r="K165">
            <v>4</v>
          </cell>
          <cell r="L165">
            <v>2</v>
          </cell>
          <cell r="M165">
            <v>0</v>
          </cell>
          <cell r="N165">
            <v>0</v>
          </cell>
          <cell r="P165">
            <v>2</v>
          </cell>
          <cell r="R165">
            <v>12</v>
          </cell>
          <cell r="S165">
            <v>0</v>
          </cell>
          <cell r="T165">
            <v>0</v>
          </cell>
          <cell r="U165">
            <v>1</v>
          </cell>
          <cell r="V165">
            <v>1</v>
          </cell>
          <cell r="W165">
            <v>10</v>
          </cell>
          <cell r="X165">
            <v>0</v>
          </cell>
          <cell r="Y165">
            <v>0</v>
          </cell>
          <cell r="Z165">
            <v>2</v>
          </cell>
        </row>
        <row r="166">
          <cell r="C166" t="str">
            <v>新篠津村女</v>
          </cell>
          <cell r="D166">
            <v>14</v>
          </cell>
          <cell r="I166">
            <v>2</v>
          </cell>
          <cell r="J166">
            <v>5</v>
          </cell>
          <cell r="K166">
            <v>6</v>
          </cell>
          <cell r="L166">
            <v>1</v>
          </cell>
          <cell r="M166">
            <v>0</v>
          </cell>
          <cell r="N166">
            <v>0</v>
          </cell>
          <cell r="P166">
            <v>2</v>
          </cell>
          <cell r="R166">
            <v>14</v>
          </cell>
          <cell r="S166">
            <v>0</v>
          </cell>
          <cell r="T166">
            <v>0</v>
          </cell>
          <cell r="U166">
            <v>0</v>
          </cell>
          <cell r="V166">
            <v>2</v>
          </cell>
          <cell r="W166">
            <v>12</v>
          </cell>
          <cell r="X166">
            <v>0</v>
          </cell>
          <cell r="Y166">
            <v>0</v>
          </cell>
          <cell r="Z166">
            <v>2</v>
          </cell>
        </row>
        <row r="167">
          <cell r="C167" t="str">
            <v>新篠津村総数</v>
          </cell>
          <cell r="D167">
            <v>26</v>
          </cell>
          <cell r="E167">
            <v>0</v>
          </cell>
          <cell r="F167">
            <v>0</v>
          </cell>
          <cell r="G167">
            <v>0</v>
          </cell>
          <cell r="H167">
            <v>1</v>
          </cell>
          <cell r="I167">
            <v>3</v>
          </cell>
          <cell r="J167">
            <v>9</v>
          </cell>
          <cell r="K167">
            <v>10</v>
          </cell>
          <cell r="L167">
            <v>3</v>
          </cell>
          <cell r="M167">
            <v>0</v>
          </cell>
          <cell r="N167">
            <v>0</v>
          </cell>
          <cell r="O167">
            <v>0</v>
          </cell>
          <cell r="P167">
            <v>4</v>
          </cell>
          <cell r="Q167">
            <v>0</v>
          </cell>
          <cell r="R167">
            <v>26</v>
          </cell>
          <cell r="S167">
            <v>0</v>
          </cell>
          <cell r="T167">
            <v>0</v>
          </cell>
          <cell r="U167">
            <v>1</v>
          </cell>
          <cell r="V167">
            <v>3</v>
          </cell>
          <cell r="W167">
            <v>22</v>
          </cell>
          <cell r="X167">
            <v>0</v>
          </cell>
          <cell r="Y167">
            <v>0</v>
          </cell>
          <cell r="Z167">
            <v>4</v>
          </cell>
        </row>
        <row r="168">
          <cell r="C168" t="str">
            <v>松前町男</v>
          </cell>
          <cell r="D168">
            <v>14</v>
          </cell>
          <cell r="I168">
            <v>1</v>
          </cell>
          <cell r="J168">
            <v>6</v>
          </cell>
          <cell r="K168">
            <v>4</v>
          </cell>
          <cell r="L168">
            <v>2</v>
          </cell>
          <cell r="M168">
            <v>1</v>
          </cell>
          <cell r="N168">
            <v>0</v>
          </cell>
          <cell r="P168">
            <v>1</v>
          </cell>
          <cell r="R168">
            <v>14</v>
          </cell>
          <cell r="S168">
            <v>0</v>
          </cell>
          <cell r="T168">
            <v>0</v>
          </cell>
          <cell r="U168">
            <v>0</v>
          </cell>
          <cell r="V168">
            <v>1</v>
          </cell>
          <cell r="W168">
            <v>12</v>
          </cell>
          <cell r="X168">
            <v>1</v>
          </cell>
          <cell r="Y168">
            <v>0</v>
          </cell>
          <cell r="Z168">
            <v>1</v>
          </cell>
        </row>
        <row r="169">
          <cell r="C169" t="str">
            <v>松前町女</v>
          </cell>
          <cell r="D169">
            <v>12</v>
          </cell>
          <cell r="H169">
            <v>1</v>
          </cell>
          <cell r="I169">
            <v>2</v>
          </cell>
          <cell r="J169">
            <v>2</v>
          </cell>
          <cell r="K169">
            <v>6</v>
          </cell>
          <cell r="L169">
            <v>1</v>
          </cell>
          <cell r="M169">
            <v>0</v>
          </cell>
          <cell r="N169">
            <v>0</v>
          </cell>
          <cell r="P169">
            <v>3</v>
          </cell>
          <cell r="R169">
            <v>12</v>
          </cell>
          <cell r="S169">
            <v>0</v>
          </cell>
          <cell r="T169">
            <v>0</v>
          </cell>
          <cell r="U169">
            <v>1</v>
          </cell>
          <cell r="V169">
            <v>2</v>
          </cell>
          <cell r="W169">
            <v>9</v>
          </cell>
          <cell r="X169">
            <v>0</v>
          </cell>
          <cell r="Y169">
            <v>0</v>
          </cell>
          <cell r="Z169">
            <v>3</v>
          </cell>
        </row>
        <row r="170">
          <cell r="C170" t="str">
            <v>松前町総数</v>
          </cell>
          <cell r="D170">
            <v>26</v>
          </cell>
          <cell r="E170">
            <v>0</v>
          </cell>
          <cell r="F170">
            <v>0</v>
          </cell>
          <cell r="G170">
            <v>0</v>
          </cell>
          <cell r="H170">
            <v>1</v>
          </cell>
          <cell r="I170">
            <v>3</v>
          </cell>
          <cell r="J170">
            <v>8</v>
          </cell>
          <cell r="K170">
            <v>10</v>
          </cell>
          <cell r="L170">
            <v>3</v>
          </cell>
          <cell r="M170">
            <v>1</v>
          </cell>
          <cell r="N170">
            <v>0</v>
          </cell>
          <cell r="O170">
            <v>0</v>
          </cell>
          <cell r="P170">
            <v>4</v>
          </cell>
          <cell r="Q170">
            <v>0</v>
          </cell>
          <cell r="R170">
            <v>26</v>
          </cell>
          <cell r="S170">
            <v>0</v>
          </cell>
          <cell r="T170">
            <v>0</v>
          </cell>
          <cell r="U170">
            <v>1</v>
          </cell>
          <cell r="V170">
            <v>3</v>
          </cell>
          <cell r="W170">
            <v>21</v>
          </cell>
          <cell r="X170">
            <v>1</v>
          </cell>
          <cell r="Y170">
            <v>0</v>
          </cell>
          <cell r="Z170">
            <v>4</v>
          </cell>
        </row>
        <row r="171">
          <cell r="C171" t="str">
            <v>福島町男</v>
          </cell>
          <cell r="D171">
            <v>10</v>
          </cell>
          <cell r="I171">
            <v>2</v>
          </cell>
          <cell r="J171">
            <v>5</v>
          </cell>
          <cell r="K171">
            <v>2</v>
          </cell>
          <cell r="L171">
            <v>0</v>
          </cell>
          <cell r="M171">
            <v>1</v>
          </cell>
          <cell r="N171">
            <v>0</v>
          </cell>
          <cell r="P171">
            <v>2</v>
          </cell>
          <cell r="R171">
            <v>10</v>
          </cell>
          <cell r="S171">
            <v>0</v>
          </cell>
          <cell r="T171">
            <v>0</v>
          </cell>
          <cell r="U171">
            <v>0</v>
          </cell>
          <cell r="V171">
            <v>2</v>
          </cell>
          <cell r="W171">
            <v>7</v>
          </cell>
          <cell r="X171">
            <v>1</v>
          </cell>
          <cell r="Y171">
            <v>0</v>
          </cell>
          <cell r="Z171">
            <v>2</v>
          </cell>
        </row>
        <row r="172">
          <cell r="C172" t="str">
            <v>福島町女</v>
          </cell>
          <cell r="D172">
            <v>9</v>
          </cell>
          <cell r="I172">
            <v>1</v>
          </cell>
          <cell r="J172">
            <v>3</v>
          </cell>
          <cell r="K172">
            <v>5</v>
          </cell>
          <cell r="L172">
            <v>0</v>
          </cell>
          <cell r="M172">
            <v>0</v>
          </cell>
          <cell r="N172">
            <v>0</v>
          </cell>
          <cell r="P172">
            <v>1</v>
          </cell>
          <cell r="R172">
            <v>9</v>
          </cell>
          <cell r="S172">
            <v>0</v>
          </cell>
          <cell r="T172">
            <v>0</v>
          </cell>
          <cell r="U172">
            <v>0</v>
          </cell>
          <cell r="V172">
            <v>1</v>
          </cell>
          <cell r="W172">
            <v>8</v>
          </cell>
          <cell r="X172">
            <v>0</v>
          </cell>
          <cell r="Y172">
            <v>0</v>
          </cell>
          <cell r="Z172">
            <v>1</v>
          </cell>
        </row>
        <row r="173">
          <cell r="C173" t="str">
            <v>福島町総数</v>
          </cell>
          <cell r="D173">
            <v>19</v>
          </cell>
          <cell r="E173">
            <v>0</v>
          </cell>
          <cell r="F173">
            <v>0</v>
          </cell>
          <cell r="G173">
            <v>0</v>
          </cell>
          <cell r="H173">
            <v>0</v>
          </cell>
          <cell r="I173">
            <v>3</v>
          </cell>
          <cell r="J173">
            <v>8</v>
          </cell>
          <cell r="K173">
            <v>7</v>
          </cell>
          <cell r="L173">
            <v>0</v>
          </cell>
          <cell r="M173">
            <v>1</v>
          </cell>
          <cell r="N173">
            <v>0</v>
          </cell>
          <cell r="O173">
            <v>0</v>
          </cell>
          <cell r="P173">
            <v>3</v>
          </cell>
          <cell r="Q173">
            <v>0</v>
          </cell>
          <cell r="R173">
            <v>19</v>
          </cell>
          <cell r="S173">
            <v>0</v>
          </cell>
          <cell r="T173">
            <v>0</v>
          </cell>
          <cell r="U173">
            <v>0</v>
          </cell>
          <cell r="V173">
            <v>3</v>
          </cell>
          <cell r="W173">
            <v>15</v>
          </cell>
          <cell r="X173">
            <v>1</v>
          </cell>
          <cell r="Y173">
            <v>0</v>
          </cell>
          <cell r="Z173">
            <v>3</v>
          </cell>
        </row>
        <row r="174">
          <cell r="C174" t="str">
            <v>知内町男</v>
          </cell>
          <cell r="D174">
            <v>10</v>
          </cell>
          <cell r="I174">
            <v>1</v>
          </cell>
          <cell r="J174">
            <v>3</v>
          </cell>
          <cell r="K174">
            <v>4</v>
          </cell>
          <cell r="L174">
            <v>2</v>
          </cell>
          <cell r="M174">
            <v>0</v>
          </cell>
          <cell r="N174">
            <v>0</v>
          </cell>
          <cell r="P174">
            <v>1</v>
          </cell>
          <cell r="R174">
            <v>10</v>
          </cell>
          <cell r="S174">
            <v>0</v>
          </cell>
          <cell r="T174">
            <v>0</v>
          </cell>
          <cell r="U174">
            <v>0</v>
          </cell>
          <cell r="V174">
            <v>1</v>
          </cell>
          <cell r="W174">
            <v>9</v>
          </cell>
          <cell r="X174">
            <v>0</v>
          </cell>
          <cell r="Y174">
            <v>0</v>
          </cell>
          <cell r="Z174">
            <v>1</v>
          </cell>
        </row>
        <row r="175">
          <cell r="C175" t="str">
            <v>知内町女</v>
          </cell>
          <cell r="D175">
            <v>15</v>
          </cell>
          <cell r="J175">
            <v>5</v>
          </cell>
          <cell r="K175">
            <v>8</v>
          </cell>
          <cell r="L175">
            <v>2</v>
          </cell>
          <cell r="M175">
            <v>0</v>
          </cell>
          <cell r="N175">
            <v>0</v>
          </cell>
          <cell r="P175">
            <v>0</v>
          </cell>
          <cell r="R175">
            <v>15</v>
          </cell>
          <cell r="S175">
            <v>0</v>
          </cell>
          <cell r="T175">
            <v>0</v>
          </cell>
          <cell r="U175">
            <v>0</v>
          </cell>
          <cell r="V175">
            <v>0</v>
          </cell>
          <cell r="W175">
            <v>15</v>
          </cell>
          <cell r="X175">
            <v>0</v>
          </cell>
          <cell r="Y175">
            <v>0</v>
          </cell>
          <cell r="Z175">
            <v>0</v>
          </cell>
        </row>
        <row r="176">
          <cell r="C176" t="str">
            <v>知内町総数</v>
          </cell>
          <cell r="D176">
            <v>25</v>
          </cell>
          <cell r="E176">
            <v>0</v>
          </cell>
          <cell r="F176">
            <v>0</v>
          </cell>
          <cell r="G176">
            <v>0</v>
          </cell>
          <cell r="H176">
            <v>0</v>
          </cell>
          <cell r="I176">
            <v>1</v>
          </cell>
          <cell r="J176">
            <v>8</v>
          </cell>
          <cell r="K176">
            <v>12</v>
          </cell>
          <cell r="L176">
            <v>4</v>
          </cell>
          <cell r="M176">
            <v>0</v>
          </cell>
          <cell r="N176">
            <v>0</v>
          </cell>
          <cell r="O176">
            <v>0</v>
          </cell>
          <cell r="P176">
            <v>1</v>
          </cell>
          <cell r="Q176">
            <v>0</v>
          </cell>
          <cell r="R176">
            <v>25</v>
          </cell>
          <cell r="S176">
            <v>0</v>
          </cell>
          <cell r="T176">
            <v>0</v>
          </cell>
          <cell r="U176">
            <v>0</v>
          </cell>
          <cell r="V176">
            <v>1</v>
          </cell>
          <cell r="W176">
            <v>24</v>
          </cell>
          <cell r="X176">
            <v>0</v>
          </cell>
          <cell r="Y176">
            <v>0</v>
          </cell>
          <cell r="Z176">
            <v>1</v>
          </cell>
        </row>
        <row r="177">
          <cell r="C177" t="str">
            <v>木古内町男</v>
          </cell>
          <cell r="D177">
            <v>12</v>
          </cell>
          <cell r="J177">
            <v>4</v>
          </cell>
          <cell r="K177">
            <v>6</v>
          </cell>
          <cell r="L177">
            <v>2</v>
          </cell>
          <cell r="M177">
            <v>0</v>
          </cell>
          <cell r="N177">
            <v>0</v>
          </cell>
          <cell r="P177">
            <v>0</v>
          </cell>
          <cell r="R177">
            <v>12</v>
          </cell>
          <cell r="S177">
            <v>0</v>
          </cell>
          <cell r="T177">
            <v>0</v>
          </cell>
          <cell r="U177">
            <v>0</v>
          </cell>
          <cell r="V177">
            <v>0</v>
          </cell>
          <cell r="W177">
            <v>12</v>
          </cell>
          <cell r="X177">
            <v>0</v>
          </cell>
          <cell r="Y177">
            <v>0</v>
          </cell>
          <cell r="Z177">
            <v>0</v>
          </cell>
        </row>
        <row r="178">
          <cell r="C178" t="str">
            <v>木古内町女</v>
          </cell>
          <cell r="D178">
            <v>9</v>
          </cell>
          <cell r="J178">
            <v>4</v>
          </cell>
          <cell r="K178">
            <v>5</v>
          </cell>
          <cell r="L178">
            <v>0</v>
          </cell>
          <cell r="M178">
            <v>0</v>
          </cell>
          <cell r="N178">
            <v>0</v>
          </cell>
          <cell r="P178">
            <v>0</v>
          </cell>
          <cell r="R178">
            <v>9</v>
          </cell>
          <cell r="S178">
            <v>0</v>
          </cell>
          <cell r="T178">
            <v>0</v>
          </cell>
          <cell r="U178">
            <v>0</v>
          </cell>
          <cell r="V178">
            <v>0</v>
          </cell>
          <cell r="W178">
            <v>9</v>
          </cell>
          <cell r="X178">
            <v>0</v>
          </cell>
          <cell r="Y178">
            <v>0</v>
          </cell>
          <cell r="Z178">
            <v>0</v>
          </cell>
        </row>
        <row r="179">
          <cell r="C179" t="str">
            <v>木古内町総数</v>
          </cell>
          <cell r="D179">
            <v>21</v>
          </cell>
          <cell r="E179">
            <v>0</v>
          </cell>
          <cell r="F179">
            <v>0</v>
          </cell>
          <cell r="G179">
            <v>0</v>
          </cell>
          <cell r="H179">
            <v>0</v>
          </cell>
          <cell r="I179">
            <v>0</v>
          </cell>
          <cell r="J179">
            <v>8</v>
          </cell>
          <cell r="K179">
            <v>11</v>
          </cell>
          <cell r="L179">
            <v>2</v>
          </cell>
          <cell r="M179">
            <v>0</v>
          </cell>
          <cell r="N179">
            <v>0</v>
          </cell>
          <cell r="O179">
            <v>0</v>
          </cell>
          <cell r="P179">
            <v>0</v>
          </cell>
          <cell r="Q179">
            <v>0</v>
          </cell>
          <cell r="R179">
            <v>21</v>
          </cell>
          <cell r="S179">
            <v>0</v>
          </cell>
          <cell r="T179">
            <v>0</v>
          </cell>
          <cell r="U179">
            <v>0</v>
          </cell>
          <cell r="V179">
            <v>0</v>
          </cell>
          <cell r="W179">
            <v>21</v>
          </cell>
          <cell r="X179">
            <v>0</v>
          </cell>
          <cell r="Y179">
            <v>0</v>
          </cell>
          <cell r="Z179">
            <v>0</v>
          </cell>
        </row>
        <row r="180">
          <cell r="C180" t="str">
            <v>七飯町男</v>
          </cell>
          <cell r="D180">
            <v>90</v>
          </cell>
          <cell r="G180">
            <v>1</v>
          </cell>
          <cell r="H180">
            <v>2</v>
          </cell>
          <cell r="I180">
            <v>7</v>
          </cell>
          <cell r="J180">
            <v>19</v>
          </cell>
          <cell r="K180">
            <v>46</v>
          </cell>
          <cell r="L180">
            <v>14</v>
          </cell>
          <cell r="M180">
            <v>1</v>
          </cell>
          <cell r="N180">
            <v>0</v>
          </cell>
          <cell r="P180">
            <v>10</v>
          </cell>
          <cell r="R180">
            <v>90</v>
          </cell>
          <cell r="S180">
            <v>0</v>
          </cell>
          <cell r="T180">
            <v>1</v>
          </cell>
          <cell r="U180">
            <v>2</v>
          </cell>
          <cell r="V180">
            <v>7</v>
          </cell>
          <cell r="W180">
            <v>79</v>
          </cell>
          <cell r="X180">
            <v>1</v>
          </cell>
          <cell r="Y180">
            <v>0</v>
          </cell>
          <cell r="Z180">
            <v>10</v>
          </cell>
        </row>
        <row r="181">
          <cell r="C181" t="str">
            <v>七飯町女</v>
          </cell>
          <cell r="D181">
            <v>101</v>
          </cell>
          <cell r="G181">
            <v>3</v>
          </cell>
          <cell r="H181">
            <v>3</v>
          </cell>
          <cell r="I181">
            <v>8</v>
          </cell>
          <cell r="J181">
            <v>37</v>
          </cell>
          <cell r="K181">
            <v>41</v>
          </cell>
          <cell r="L181">
            <v>8</v>
          </cell>
          <cell r="M181">
            <v>1</v>
          </cell>
          <cell r="N181">
            <v>0</v>
          </cell>
          <cell r="P181">
            <v>14</v>
          </cell>
          <cell r="R181">
            <v>101</v>
          </cell>
          <cell r="S181">
            <v>0</v>
          </cell>
          <cell r="T181">
            <v>3</v>
          </cell>
          <cell r="U181">
            <v>3</v>
          </cell>
          <cell r="V181">
            <v>8</v>
          </cell>
          <cell r="W181">
            <v>86</v>
          </cell>
          <cell r="X181">
            <v>1</v>
          </cell>
          <cell r="Y181">
            <v>0</v>
          </cell>
          <cell r="Z181">
            <v>14</v>
          </cell>
        </row>
        <row r="182">
          <cell r="C182" t="str">
            <v>七飯町総数</v>
          </cell>
          <cell r="D182">
            <v>191</v>
          </cell>
          <cell r="E182">
            <v>0</v>
          </cell>
          <cell r="F182">
            <v>0</v>
          </cell>
          <cell r="G182">
            <v>4</v>
          </cell>
          <cell r="H182">
            <v>5</v>
          </cell>
          <cell r="I182">
            <v>15</v>
          </cell>
          <cell r="J182">
            <v>56</v>
          </cell>
          <cell r="K182">
            <v>87</v>
          </cell>
          <cell r="L182">
            <v>22</v>
          </cell>
          <cell r="M182">
            <v>2</v>
          </cell>
          <cell r="N182">
            <v>0</v>
          </cell>
          <cell r="O182">
            <v>0</v>
          </cell>
          <cell r="P182">
            <v>24</v>
          </cell>
          <cell r="Q182">
            <v>0</v>
          </cell>
          <cell r="R182">
            <v>191</v>
          </cell>
          <cell r="S182">
            <v>0</v>
          </cell>
          <cell r="T182">
            <v>4</v>
          </cell>
          <cell r="U182">
            <v>5</v>
          </cell>
          <cell r="V182">
            <v>15</v>
          </cell>
          <cell r="W182">
            <v>165</v>
          </cell>
          <cell r="X182">
            <v>2</v>
          </cell>
          <cell r="Y182">
            <v>0</v>
          </cell>
          <cell r="Z182">
            <v>24</v>
          </cell>
        </row>
        <row r="183">
          <cell r="C183" t="str">
            <v>鹿部町男</v>
          </cell>
          <cell r="D183">
            <v>14</v>
          </cell>
          <cell r="I183">
            <v>1</v>
          </cell>
          <cell r="J183">
            <v>3</v>
          </cell>
          <cell r="K183">
            <v>9</v>
          </cell>
          <cell r="L183">
            <v>0</v>
          </cell>
          <cell r="M183">
            <v>1</v>
          </cell>
          <cell r="N183">
            <v>0</v>
          </cell>
          <cell r="P183">
            <v>1</v>
          </cell>
          <cell r="R183">
            <v>14</v>
          </cell>
          <cell r="S183">
            <v>0</v>
          </cell>
          <cell r="T183">
            <v>0</v>
          </cell>
          <cell r="U183">
            <v>0</v>
          </cell>
          <cell r="V183">
            <v>1</v>
          </cell>
          <cell r="W183">
            <v>12</v>
          </cell>
          <cell r="X183">
            <v>1</v>
          </cell>
          <cell r="Y183">
            <v>0</v>
          </cell>
          <cell r="Z183">
            <v>1</v>
          </cell>
        </row>
        <row r="184">
          <cell r="C184" t="str">
            <v>鹿部町女</v>
          </cell>
          <cell r="D184">
            <v>16</v>
          </cell>
          <cell r="I184">
            <v>1</v>
          </cell>
          <cell r="J184">
            <v>8</v>
          </cell>
          <cell r="K184">
            <v>7</v>
          </cell>
          <cell r="L184">
            <v>0</v>
          </cell>
          <cell r="M184">
            <v>0</v>
          </cell>
          <cell r="N184">
            <v>0</v>
          </cell>
          <cell r="P184">
            <v>1</v>
          </cell>
          <cell r="R184">
            <v>16</v>
          </cell>
          <cell r="S184">
            <v>0</v>
          </cell>
          <cell r="T184">
            <v>0</v>
          </cell>
          <cell r="U184">
            <v>0</v>
          </cell>
          <cell r="V184">
            <v>1</v>
          </cell>
          <cell r="W184">
            <v>15</v>
          </cell>
          <cell r="X184">
            <v>0</v>
          </cell>
          <cell r="Y184">
            <v>0</v>
          </cell>
          <cell r="Z184">
            <v>1</v>
          </cell>
        </row>
        <row r="185">
          <cell r="C185" t="str">
            <v>鹿部町総数</v>
          </cell>
          <cell r="D185">
            <v>30</v>
          </cell>
          <cell r="E185">
            <v>0</v>
          </cell>
          <cell r="F185">
            <v>0</v>
          </cell>
          <cell r="G185">
            <v>0</v>
          </cell>
          <cell r="H185">
            <v>0</v>
          </cell>
          <cell r="I185">
            <v>2</v>
          </cell>
          <cell r="J185">
            <v>11</v>
          </cell>
          <cell r="K185">
            <v>16</v>
          </cell>
          <cell r="L185">
            <v>0</v>
          </cell>
          <cell r="M185">
            <v>1</v>
          </cell>
          <cell r="N185">
            <v>0</v>
          </cell>
          <cell r="O185">
            <v>0</v>
          </cell>
          <cell r="P185">
            <v>2</v>
          </cell>
          <cell r="Q185">
            <v>0</v>
          </cell>
          <cell r="R185">
            <v>30</v>
          </cell>
          <cell r="S185">
            <v>0</v>
          </cell>
          <cell r="T185">
            <v>0</v>
          </cell>
          <cell r="U185">
            <v>0</v>
          </cell>
          <cell r="V185">
            <v>2</v>
          </cell>
          <cell r="W185">
            <v>27</v>
          </cell>
          <cell r="X185">
            <v>1</v>
          </cell>
          <cell r="Y185">
            <v>0</v>
          </cell>
          <cell r="Z185">
            <v>2</v>
          </cell>
        </row>
        <row r="186">
          <cell r="C186" t="str">
            <v>森町男</v>
          </cell>
          <cell r="D186">
            <v>53</v>
          </cell>
          <cell r="H186">
            <v>1</v>
          </cell>
          <cell r="I186">
            <v>1</v>
          </cell>
          <cell r="J186">
            <v>21</v>
          </cell>
          <cell r="K186">
            <v>22</v>
          </cell>
          <cell r="L186">
            <v>8</v>
          </cell>
          <cell r="M186">
            <v>0</v>
          </cell>
          <cell r="N186">
            <v>0</v>
          </cell>
          <cell r="P186">
            <v>2</v>
          </cell>
          <cell r="R186">
            <v>53</v>
          </cell>
          <cell r="S186">
            <v>0</v>
          </cell>
          <cell r="T186">
            <v>0</v>
          </cell>
          <cell r="U186">
            <v>1</v>
          </cell>
          <cell r="V186">
            <v>1</v>
          </cell>
          <cell r="W186">
            <v>51</v>
          </cell>
          <cell r="X186">
            <v>0</v>
          </cell>
          <cell r="Y186">
            <v>0</v>
          </cell>
          <cell r="Z186">
            <v>2</v>
          </cell>
        </row>
        <row r="187">
          <cell r="C187" t="str">
            <v>森町女</v>
          </cell>
          <cell r="D187">
            <v>48</v>
          </cell>
          <cell r="H187">
            <v>1</v>
          </cell>
          <cell r="I187">
            <v>1</v>
          </cell>
          <cell r="J187">
            <v>16</v>
          </cell>
          <cell r="K187">
            <v>27</v>
          </cell>
          <cell r="L187">
            <v>3</v>
          </cell>
          <cell r="M187">
            <v>0</v>
          </cell>
          <cell r="N187">
            <v>0</v>
          </cell>
          <cell r="P187">
            <v>2</v>
          </cell>
          <cell r="R187">
            <v>48</v>
          </cell>
          <cell r="S187">
            <v>0</v>
          </cell>
          <cell r="T187">
            <v>0</v>
          </cell>
          <cell r="U187">
            <v>1</v>
          </cell>
          <cell r="V187">
            <v>1</v>
          </cell>
          <cell r="W187">
            <v>46</v>
          </cell>
          <cell r="X187">
            <v>0</v>
          </cell>
          <cell r="Y187">
            <v>0</v>
          </cell>
          <cell r="Z187">
            <v>2</v>
          </cell>
        </row>
        <row r="188">
          <cell r="C188" t="str">
            <v>森町総数</v>
          </cell>
          <cell r="D188">
            <v>101</v>
          </cell>
          <cell r="E188">
            <v>0</v>
          </cell>
          <cell r="F188">
            <v>0</v>
          </cell>
          <cell r="G188">
            <v>0</v>
          </cell>
          <cell r="H188">
            <v>2</v>
          </cell>
          <cell r="I188">
            <v>2</v>
          </cell>
          <cell r="J188">
            <v>37</v>
          </cell>
          <cell r="K188">
            <v>49</v>
          </cell>
          <cell r="L188">
            <v>11</v>
          </cell>
          <cell r="M188">
            <v>0</v>
          </cell>
          <cell r="N188">
            <v>0</v>
          </cell>
          <cell r="O188">
            <v>0</v>
          </cell>
          <cell r="P188">
            <v>4</v>
          </cell>
          <cell r="Q188">
            <v>0</v>
          </cell>
          <cell r="R188">
            <v>101</v>
          </cell>
          <cell r="S188">
            <v>0</v>
          </cell>
          <cell r="T188">
            <v>0</v>
          </cell>
          <cell r="U188">
            <v>2</v>
          </cell>
          <cell r="V188">
            <v>2</v>
          </cell>
          <cell r="W188">
            <v>97</v>
          </cell>
          <cell r="X188">
            <v>0</v>
          </cell>
          <cell r="Y188">
            <v>0</v>
          </cell>
          <cell r="Z188">
            <v>4</v>
          </cell>
        </row>
        <row r="189">
          <cell r="C189" t="str">
            <v>八雲町男</v>
          </cell>
          <cell r="D189">
            <v>66</v>
          </cell>
          <cell r="H189">
            <v>2</v>
          </cell>
          <cell r="I189">
            <v>3</v>
          </cell>
          <cell r="J189">
            <v>17</v>
          </cell>
          <cell r="K189">
            <v>39</v>
          </cell>
          <cell r="L189">
            <v>5</v>
          </cell>
          <cell r="M189">
            <v>0</v>
          </cell>
          <cell r="N189">
            <v>0</v>
          </cell>
          <cell r="P189">
            <v>5</v>
          </cell>
          <cell r="R189">
            <v>66</v>
          </cell>
          <cell r="S189">
            <v>0</v>
          </cell>
          <cell r="T189">
            <v>0</v>
          </cell>
          <cell r="U189">
            <v>2</v>
          </cell>
          <cell r="V189">
            <v>3</v>
          </cell>
          <cell r="W189">
            <v>61</v>
          </cell>
          <cell r="X189">
            <v>0</v>
          </cell>
          <cell r="Y189">
            <v>0</v>
          </cell>
          <cell r="Z189">
            <v>5</v>
          </cell>
        </row>
        <row r="190">
          <cell r="C190" t="str">
            <v>八雲町女</v>
          </cell>
          <cell r="D190">
            <v>83</v>
          </cell>
          <cell r="H190">
            <v>1</v>
          </cell>
          <cell r="I190">
            <v>5</v>
          </cell>
          <cell r="J190">
            <v>31</v>
          </cell>
          <cell r="K190">
            <v>40</v>
          </cell>
          <cell r="L190">
            <v>6</v>
          </cell>
          <cell r="M190">
            <v>0</v>
          </cell>
          <cell r="N190">
            <v>0</v>
          </cell>
          <cell r="P190">
            <v>6</v>
          </cell>
          <cell r="R190">
            <v>83</v>
          </cell>
          <cell r="S190">
            <v>0</v>
          </cell>
          <cell r="T190">
            <v>0</v>
          </cell>
          <cell r="U190">
            <v>1</v>
          </cell>
          <cell r="V190">
            <v>5</v>
          </cell>
          <cell r="W190">
            <v>77</v>
          </cell>
          <cell r="X190">
            <v>0</v>
          </cell>
          <cell r="Y190">
            <v>0</v>
          </cell>
          <cell r="Z190">
            <v>6</v>
          </cell>
        </row>
        <row r="191">
          <cell r="C191" t="str">
            <v>八雲町総数</v>
          </cell>
          <cell r="D191">
            <v>149</v>
          </cell>
          <cell r="E191">
            <v>0</v>
          </cell>
          <cell r="F191">
            <v>0</v>
          </cell>
          <cell r="G191">
            <v>0</v>
          </cell>
          <cell r="H191">
            <v>3</v>
          </cell>
          <cell r="I191">
            <v>8</v>
          </cell>
          <cell r="J191">
            <v>48</v>
          </cell>
          <cell r="K191">
            <v>79</v>
          </cell>
          <cell r="L191">
            <v>11</v>
          </cell>
          <cell r="M191">
            <v>0</v>
          </cell>
          <cell r="N191">
            <v>0</v>
          </cell>
          <cell r="O191">
            <v>0</v>
          </cell>
          <cell r="P191">
            <v>11</v>
          </cell>
          <cell r="Q191">
            <v>0</v>
          </cell>
          <cell r="R191">
            <v>149</v>
          </cell>
          <cell r="S191">
            <v>0</v>
          </cell>
          <cell r="T191">
            <v>0</v>
          </cell>
          <cell r="U191">
            <v>3</v>
          </cell>
          <cell r="V191">
            <v>8</v>
          </cell>
          <cell r="W191">
            <v>138</v>
          </cell>
          <cell r="X191">
            <v>0</v>
          </cell>
          <cell r="Y191">
            <v>0</v>
          </cell>
          <cell r="Z191">
            <v>11</v>
          </cell>
        </row>
        <row r="192">
          <cell r="C192" t="str">
            <v>長万部町男</v>
          </cell>
          <cell r="D192">
            <v>25</v>
          </cell>
          <cell r="I192">
            <v>2</v>
          </cell>
          <cell r="J192">
            <v>10</v>
          </cell>
          <cell r="K192">
            <v>11</v>
          </cell>
          <cell r="L192">
            <v>2</v>
          </cell>
          <cell r="M192">
            <v>0</v>
          </cell>
          <cell r="N192">
            <v>0</v>
          </cell>
          <cell r="P192">
            <v>2</v>
          </cell>
          <cell r="R192">
            <v>25</v>
          </cell>
          <cell r="S192">
            <v>0</v>
          </cell>
          <cell r="T192">
            <v>0</v>
          </cell>
          <cell r="U192">
            <v>0</v>
          </cell>
          <cell r="V192">
            <v>2</v>
          </cell>
          <cell r="W192">
            <v>23</v>
          </cell>
          <cell r="X192">
            <v>0</v>
          </cell>
          <cell r="Y192">
            <v>0</v>
          </cell>
          <cell r="Z192">
            <v>2</v>
          </cell>
        </row>
        <row r="193">
          <cell r="C193" t="str">
            <v>長万部町女</v>
          </cell>
          <cell r="D193">
            <v>14</v>
          </cell>
          <cell r="I193">
            <v>3</v>
          </cell>
          <cell r="J193">
            <v>5</v>
          </cell>
          <cell r="K193">
            <v>5</v>
          </cell>
          <cell r="L193">
            <v>1</v>
          </cell>
          <cell r="M193">
            <v>0</v>
          </cell>
          <cell r="N193">
            <v>0</v>
          </cell>
          <cell r="P193">
            <v>3</v>
          </cell>
          <cell r="R193">
            <v>14</v>
          </cell>
          <cell r="S193">
            <v>0</v>
          </cell>
          <cell r="T193">
            <v>0</v>
          </cell>
          <cell r="U193">
            <v>0</v>
          </cell>
          <cell r="V193">
            <v>3</v>
          </cell>
          <cell r="W193">
            <v>11</v>
          </cell>
          <cell r="X193">
            <v>0</v>
          </cell>
          <cell r="Y193">
            <v>0</v>
          </cell>
          <cell r="Z193">
            <v>3</v>
          </cell>
        </row>
        <row r="194">
          <cell r="C194" t="str">
            <v>長万部町総数</v>
          </cell>
          <cell r="D194">
            <v>39</v>
          </cell>
          <cell r="E194">
            <v>0</v>
          </cell>
          <cell r="F194">
            <v>0</v>
          </cell>
          <cell r="G194">
            <v>0</v>
          </cell>
          <cell r="H194">
            <v>0</v>
          </cell>
          <cell r="I194">
            <v>5</v>
          </cell>
          <cell r="J194">
            <v>15</v>
          </cell>
          <cell r="K194">
            <v>16</v>
          </cell>
          <cell r="L194">
            <v>3</v>
          </cell>
          <cell r="M194">
            <v>0</v>
          </cell>
          <cell r="N194">
            <v>0</v>
          </cell>
          <cell r="O194">
            <v>0</v>
          </cell>
          <cell r="P194">
            <v>5</v>
          </cell>
          <cell r="Q194">
            <v>0</v>
          </cell>
          <cell r="R194">
            <v>39</v>
          </cell>
          <cell r="S194">
            <v>0</v>
          </cell>
          <cell r="T194">
            <v>0</v>
          </cell>
          <cell r="U194">
            <v>0</v>
          </cell>
          <cell r="V194">
            <v>5</v>
          </cell>
          <cell r="W194">
            <v>34</v>
          </cell>
          <cell r="X194">
            <v>0</v>
          </cell>
          <cell r="Y194">
            <v>0</v>
          </cell>
          <cell r="Z194">
            <v>5</v>
          </cell>
        </row>
        <row r="195">
          <cell r="C195" t="str">
            <v>江差町男</v>
          </cell>
          <cell r="D195">
            <v>26</v>
          </cell>
          <cell r="I195">
            <v>3</v>
          </cell>
          <cell r="J195">
            <v>10</v>
          </cell>
          <cell r="K195">
            <v>5</v>
          </cell>
          <cell r="L195">
            <v>6</v>
          </cell>
          <cell r="M195">
            <v>2</v>
          </cell>
          <cell r="N195">
            <v>0</v>
          </cell>
          <cell r="P195">
            <v>3</v>
          </cell>
          <cell r="R195">
            <v>26</v>
          </cell>
          <cell r="S195">
            <v>0</v>
          </cell>
          <cell r="T195">
            <v>0</v>
          </cell>
          <cell r="U195">
            <v>0</v>
          </cell>
          <cell r="V195">
            <v>3</v>
          </cell>
          <cell r="W195">
            <v>21</v>
          </cell>
          <cell r="X195">
            <v>2</v>
          </cell>
          <cell r="Y195">
            <v>0</v>
          </cell>
          <cell r="Z195">
            <v>3</v>
          </cell>
        </row>
        <row r="196">
          <cell r="C196" t="str">
            <v>江差町女</v>
          </cell>
          <cell r="D196">
            <v>27</v>
          </cell>
          <cell r="H196">
            <v>2</v>
          </cell>
          <cell r="I196">
            <v>1</v>
          </cell>
          <cell r="J196">
            <v>7</v>
          </cell>
          <cell r="K196">
            <v>10</v>
          </cell>
          <cell r="L196">
            <v>7</v>
          </cell>
          <cell r="M196">
            <v>0</v>
          </cell>
          <cell r="N196">
            <v>0</v>
          </cell>
          <cell r="P196">
            <v>3</v>
          </cell>
          <cell r="R196">
            <v>27</v>
          </cell>
          <cell r="S196">
            <v>0</v>
          </cell>
          <cell r="T196">
            <v>0</v>
          </cell>
          <cell r="U196">
            <v>2</v>
          </cell>
          <cell r="V196">
            <v>1</v>
          </cell>
          <cell r="W196">
            <v>24</v>
          </cell>
          <cell r="X196">
            <v>0</v>
          </cell>
          <cell r="Y196">
            <v>0</v>
          </cell>
          <cell r="Z196">
            <v>3</v>
          </cell>
        </row>
        <row r="197">
          <cell r="C197" t="str">
            <v>江差町総数</v>
          </cell>
          <cell r="D197">
            <v>53</v>
          </cell>
          <cell r="E197">
            <v>0</v>
          </cell>
          <cell r="F197">
            <v>0</v>
          </cell>
          <cell r="G197">
            <v>0</v>
          </cell>
          <cell r="H197">
            <v>2</v>
          </cell>
          <cell r="I197">
            <v>4</v>
          </cell>
          <cell r="J197">
            <v>17</v>
          </cell>
          <cell r="K197">
            <v>15</v>
          </cell>
          <cell r="L197">
            <v>13</v>
          </cell>
          <cell r="M197">
            <v>2</v>
          </cell>
          <cell r="N197">
            <v>0</v>
          </cell>
          <cell r="O197">
            <v>0</v>
          </cell>
          <cell r="P197">
            <v>6</v>
          </cell>
          <cell r="Q197">
            <v>0</v>
          </cell>
          <cell r="R197">
            <v>53</v>
          </cell>
          <cell r="S197">
            <v>0</v>
          </cell>
          <cell r="T197">
            <v>0</v>
          </cell>
          <cell r="U197">
            <v>2</v>
          </cell>
          <cell r="V197">
            <v>4</v>
          </cell>
          <cell r="W197">
            <v>45</v>
          </cell>
          <cell r="X197">
            <v>2</v>
          </cell>
          <cell r="Y197">
            <v>0</v>
          </cell>
          <cell r="Z197">
            <v>6</v>
          </cell>
        </row>
        <row r="198">
          <cell r="C198" t="str">
            <v>上ノ国町男</v>
          </cell>
          <cell r="D198">
            <v>11</v>
          </cell>
          <cell r="G198">
            <v>1</v>
          </cell>
          <cell r="J198">
            <v>6</v>
          </cell>
          <cell r="K198">
            <v>4</v>
          </cell>
          <cell r="L198">
            <v>0</v>
          </cell>
          <cell r="M198">
            <v>0</v>
          </cell>
          <cell r="N198">
            <v>0</v>
          </cell>
          <cell r="P198">
            <v>1</v>
          </cell>
          <cell r="R198">
            <v>11</v>
          </cell>
          <cell r="S198">
            <v>0</v>
          </cell>
          <cell r="T198">
            <v>1</v>
          </cell>
          <cell r="U198">
            <v>0</v>
          </cell>
          <cell r="V198">
            <v>0</v>
          </cell>
          <cell r="W198">
            <v>10</v>
          </cell>
          <cell r="X198">
            <v>0</v>
          </cell>
          <cell r="Y198">
            <v>0</v>
          </cell>
          <cell r="Z198">
            <v>1</v>
          </cell>
        </row>
        <row r="199">
          <cell r="C199" t="str">
            <v>上ノ国町女</v>
          </cell>
          <cell r="D199">
            <v>14</v>
          </cell>
          <cell r="F199">
            <v>1</v>
          </cell>
          <cell r="I199">
            <v>1</v>
          </cell>
          <cell r="J199">
            <v>8</v>
          </cell>
          <cell r="K199">
            <v>3</v>
          </cell>
          <cell r="L199">
            <v>1</v>
          </cell>
          <cell r="M199">
            <v>0</v>
          </cell>
          <cell r="N199">
            <v>0</v>
          </cell>
          <cell r="P199">
            <v>2</v>
          </cell>
          <cell r="R199">
            <v>14</v>
          </cell>
          <cell r="S199">
            <v>1</v>
          </cell>
          <cell r="T199">
            <v>0</v>
          </cell>
          <cell r="U199">
            <v>0</v>
          </cell>
          <cell r="V199">
            <v>1</v>
          </cell>
          <cell r="W199">
            <v>12</v>
          </cell>
          <cell r="X199">
            <v>0</v>
          </cell>
          <cell r="Y199">
            <v>0</v>
          </cell>
          <cell r="Z199">
            <v>2</v>
          </cell>
        </row>
        <row r="200">
          <cell r="C200" t="str">
            <v>上ノ国町総数</v>
          </cell>
          <cell r="D200">
            <v>25</v>
          </cell>
          <cell r="E200">
            <v>0</v>
          </cell>
          <cell r="F200">
            <v>1</v>
          </cell>
          <cell r="G200">
            <v>1</v>
          </cell>
          <cell r="H200">
            <v>0</v>
          </cell>
          <cell r="I200">
            <v>1</v>
          </cell>
          <cell r="J200">
            <v>14</v>
          </cell>
          <cell r="K200">
            <v>7</v>
          </cell>
          <cell r="L200">
            <v>1</v>
          </cell>
          <cell r="M200">
            <v>0</v>
          </cell>
          <cell r="N200">
            <v>0</v>
          </cell>
          <cell r="O200">
            <v>0</v>
          </cell>
          <cell r="P200">
            <v>3</v>
          </cell>
          <cell r="Q200">
            <v>0</v>
          </cell>
          <cell r="R200">
            <v>25</v>
          </cell>
          <cell r="S200">
            <v>1</v>
          </cell>
          <cell r="T200">
            <v>1</v>
          </cell>
          <cell r="U200">
            <v>0</v>
          </cell>
          <cell r="V200">
            <v>1</v>
          </cell>
          <cell r="W200">
            <v>22</v>
          </cell>
          <cell r="X200">
            <v>0</v>
          </cell>
          <cell r="Y200">
            <v>0</v>
          </cell>
          <cell r="Z200">
            <v>3</v>
          </cell>
        </row>
        <row r="201">
          <cell r="C201" t="str">
            <v>厚沢部町男</v>
          </cell>
          <cell r="D201">
            <v>17</v>
          </cell>
          <cell r="J201">
            <v>4</v>
          </cell>
          <cell r="K201">
            <v>10</v>
          </cell>
          <cell r="L201">
            <v>3</v>
          </cell>
          <cell r="M201">
            <v>0</v>
          </cell>
          <cell r="N201">
            <v>0</v>
          </cell>
          <cell r="P201">
            <v>0</v>
          </cell>
          <cell r="R201">
            <v>17</v>
          </cell>
          <cell r="S201">
            <v>0</v>
          </cell>
          <cell r="T201">
            <v>0</v>
          </cell>
          <cell r="U201">
            <v>0</v>
          </cell>
          <cell r="V201">
            <v>0</v>
          </cell>
          <cell r="W201">
            <v>17</v>
          </cell>
          <cell r="X201">
            <v>0</v>
          </cell>
          <cell r="Y201">
            <v>0</v>
          </cell>
          <cell r="Z201">
            <v>0</v>
          </cell>
        </row>
        <row r="202">
          <cell r="C202" t="str">
            <v>厚沢部町女</v>
          </cell>
          <cell r="D202">
            <v>6</v>
          </cell>
          <cell r="I202">
            <v>2</v>
          </cell>
          <cell r="J202">
            <v>1</v>
          </cell>
          <cell r="K202">
            <v>3</v>
          </cell>
          <cell r="L202">
            <v>0</v>
          </cell>
          <cell r="M202">
            <v>0</v>
          </cell>
          <cell r="N202">
            <v>0</v>
          </cell>
          <cell r="P202">
            <v>2</v>
          </cell>
          <cell r="R202">
            <v>6</v>
          </cell>
          <cell r="S202">
            <v>0</v>
          </cell>
          <cell r="T202">
            <v>0</v>
          </cell>
          <cell r="U202">
            <v>0</v>
          </cell>
          <cell r="V202">
            <v>2</v>
          </cell>
          <cell r="W202">
            <v>4</v>
          </cell>
          <cell r="X202">
            <v>0</v>
          </cell>
          <cell r="Y202">
            <v>0</v>
          </cell>
          <cell r="Z202">
            <v>2</v>
          </cell>
        </row>
        <row r="203">
          <cell r="C203" t="str">
            <v>厚沢部町総数</v>
          </cell>
          <cell r="D203">
            <v>23</v>
          </cell>
          <cell r="E203">
            <v>0</v>
          </cell>
          <cell r="F203">
            <v>0</v>
          </cell>
          <cell r="G203">
            <v>0</v>
          </cell>
          <cell r="H203">
            <v>0</v>
          </cell>
          <cell r="I203">
            <v>2</v>
          </cell>
          <cell r="J203">
            <v>5</v>
          </cell>
          <cell r="K203">
            <v>13</v>
          </cell>
          <cell r="L203">
            <v>3</v>
          </cell>
          <cell r="M203">
            <v>0</v>
          </cell>
          <cell r="N203">
            <v>0</v>
          </cell>
          <cell r="O203">
            <v>0</v>
          </cell>
          <cell r="P203">
            <v>2</v>
          </cell>
          <cell r="Q203">
            <v>0</v>
          </cell>
          <cell r="R203">
            <v>23</v>
          </cell>
          <cell r="S203">
            <v>0</v>
          </cell>
          <cell r="T203">
            <v>0</v>
          </cell>
          <cell r="U203">
            <v>0</v>
          </cell>
          <cell r="V203">
            <v>2</v>
          </cell>
          <cell r="W203">
            <v>21</v>
          </cell>
          <cell r="X203">
            <v>0</v>
          </cell>
          <cell r="Y203">
            <v>0</v>
          </cell>
          <cell r="Z203">
            <v>2</v>
          </cell>
        </row>
        <row r="204">
          <cell r="C204" t="str">
            <v>乙部町男</v>
          </cell>
          <cell r="D204">
            <v>13</v>
          </cell>
          <cell r="J204">
            <v>4</v>
          </cell>
          <cell r="K204">
            <v>8</v>
          </cell>
          <cell r="L204">
            <v>1</v>
          </cell>
          <cell r="M204">
            <v>0</v>
          </cell>
          <cell r="N204">
            <v>0</v>
          </cell>
          <cell r="P204">
            <v>0</v>
          </cell>
          <cell r="R204">
            <v>13</v>
          </cell>
          <cell r="S204">
            <v>0</v>
          </cell>
          <cell r="T204">
            <v>0</v>
          </cell>
          <cell r="U204">
            <v>0</v>
          </cell>
          <cell r="V204">
            <v>0</v>
          </cell>
          <cell r="W204">
            <v>13</v>
          </cell>
          <cell r="X204">
            <v>0</v>
          </cell>
          <cell r="Y204">
            <v>0</v>
          </cell>
          <cell r="Z204">
            <v>0</v>
          </cell>
        </row>
        <row r="205">
          <cell r="C205" t="str">
            <v>乙部町女</v>
          </cell>
          <cell r="D205">
            <v>10</v>
          </cell>
          <cell r="I205">
            <v>3</v>
          </cell>
          <cell r="J205">
            <v>6</v>
          </cell>
          <cell r="K205">
            <v>1</v>
          </cell>
          <cell r="L205">
            <v>0</v>
          </cell>
          <cell r="M205">
            <v>0</v>
          </cell>
          <cell r="N205">
            <v>0</v>
          </cell>
          <cell r="P205">
            <v>3</v>
          </cell>
          <cell r="R205">
            <v>10</v>
          </cell>
          <cell r="S205">
            <v>0</v>
          </cell>
          <cell r="T205">
            <v>0</v>
          </cell>
          <cell r="U205">
            <v>0</v>
          </cell>
          <cell r="V205">
            <v>3</v>
          </cell>
          <cell r="W205">
            <v>7</v>
          </cell>
          <cell r="X205">
            <v>0</v>
          </cell>
          <cell r="Y205">
            <v>0</v>
          </cell>
          <cell r="Z205">
            <v>3</v>
          </cell>
        </row>
        <row r="206">
          <cell r="C206" t="str">
            <v>乙部町総数</v>
          </cell>
          <cell r="D206">
            <v>23</v>
          </cell>
          <cell r="E206">
            <v>0</v>
          </cell>
          <cell r="F206">
            <v>0</v>
          </cell>
          <cell r="G206">
            <v>0</v>
          </cell>
          <cell r="H206">
            <v>0</v>
          </cell>
          <cell r="I206">
            <v>3</v>
          </cell>
          <cell r="J206">
            <v>10</v>
          </cell>
          <cell r="K206">
            <v>9</v>
          </cell>
          <cell r="L206">
            <v>1</v>
          </cell>
          <cell r="M206">
            <v>0</v>
          </cell>
          <cell r="N206">
            <v>0</v>
          </cell>
          <cell r="O206">
            <v>0</v>
          </cell>
          <cell r="P206">
            <v>3</v>
          </cell>
          <cell r="Q206">
            <v>0</v>
          </cell>
          <cell r="R206">
            <v>23</v>
          </cell>
          <cell r="S206">
            <v>0</v>
          </cell>
          <cell r="T206">
            <v>0</v>
          </cell>
          <cell r="U206">
            <v>0</v>
          </cell>
          <cell r="V206">
            <v>3</v>
          </cell>
          <cell r="W206">
            <v>20</v>
          </cell>
          <cell r="X206">
            <v>0</v>
          </cell>
          <cell r="Y206">
            <v>0</v>
          </cell>
          <cell r="Z206">
            <v>3</v>
          </cell>
        </row>
        <row r="207">
          <cell r="C207" t="str">
            <v>奥尻町男</v>
          </cell>
          <cell r="D207">
            <v>6</v>
          </cell>
          <cell r="I207">
            <v>1</v>
          </cell>
          <cell r="J207">
            <v>2</v>
          </cell>
          <cell r="K207">
            <v>3</v>
          </cell>
          <cell r="L207">
            <v>0</v>
          </cell>
          <cell r="M207">
            <v>0</v>
          </cell>
          <cell r="N207">
            <v>0</v>
          </cell>
          <cell r="P207">
            <v>1</v>
          </cell>
          <cell r="R207">
            <v>6</v>
          </cell>
          <cell r="S207">
            <v>0</v>
          </cell>
          <cell r="T207">
            <v>0</v>
          </cell>
          <cell r="U207">
            <v>0</v>
          </cell>
          <cell r="V207">
            <v>1</v>
          </cell>
          <cell r="W207">
            <v>5</v>
          </cell>
          <cell r="X207">
            <v>0</v>
          </cell>
          <cell r="Y207">
            <v>0</v>
          </cell>
          <cell r="Z207">
            <v>1</v>
          </cell>
        </row>
        <row r="208">
          <cell r="C208" t="str">
            <v>奥尻町女</v>
          </cell>
          <cell r="D208">
            <v>5</v>
          </cell>
          <cell r="J208">
            <v>2</v>
          </cell>
          <cell r="K208">
            <v>3</v>
          </cell>
          <cell r="L208">
            <v>0</v>
          </cell>
          <cell r="M208">
            <v>0</v>
          </cell>
          <cell r="N208">
            <v>0</v>
          </cell>
          <cell r="P208">
            <v>0</v>
          </cell>
          <cell r="R208">
            <v>5</v>
          </cell>
          <cell r="S208">
            <v>0</v>
          </cell>
          <cell r="T208">
            <v>0</v>
          </cell>
          <cell r="U208">
            <v>0</v>
          </cell>
          <cell r="V208">
            <v>0</v>
          </cell>
          <cell r="W208">
            <v>5</v>
          </cell>
          <cell r="X208">
            <v>0</v>
          </cell>
          <cell r="Y208">
            <v>0</v>
          </cell>
          <cell r="Z208">
            <v>0</v>
          </cell>
        </row>
        <row r="209">
          <cell r="C209" t="str">
            <v>奥尻町総数</v>
          </cell>
          <cell r="D209">
            <v>11</v>
          </cell>
          <cell r="E209">
            <v>0</v>
          </cell>
          <cell r="F209">
            <v>0</v>
          </cell>
          <cell r="G209">
            <v>0</v>
          </cell>
          <cell r="H209">
            <v>0</v>
          </cell>
          <cell r="I209">
            <v>1</v>
          </cell>
          <cell r="J209">
            <v>4</v>
          </cell>
          <cell r="K209">
            <v>6</v>
          </cell>
          <cell r="L209">
            <v>0</v>
          </cell>
          <cell r="M209">
            <v>0</v>
          </cell>
          <cell r="N209">
            <v>0</v>
          </cell>
          <cell r="O209">
            <v>0</v>
          </cell>
          <cell r="P209">
            <v>1</v>
          </cell>
          <cell r="Q209">
            <v>0</v>
          </cell>
          <cell r="R209">
            <v>11</v>
          </cell>
          <cell r="S209">
            <v>0</v>
          </cell>
          <cell r="T209">
            <v>0</v>
          </cell>
          <cell r="U209">
            <v>0</v>
          </cell>
          <cell r="V209">
            <v>1</v>
          </cell>
          <cell r="W209">
            <v>10</v>
          </cell>
          <cell r="X209">
            <v>0</v>
          </cell>
          <cell r="Y209">
            <v>0</v>
          </cell>
          <cell r="Z209">
            <v>1</v>
          </cell>
        </row>
        <row r="210">
          <cell r="C210" t="str">
            <v>今金町男</v>
          </cell>
          <cell r="D210">
            <v>20</v>
          </cell>
          <cell r="G210">
            <v>1</v>
          </cell>
          <cell r="J210">
            <v>12</v>
          </cell>
          <cell r="K210">
            <v>6</v>
          </cell>
          <cell r="L210">
            <v>1</v>
          </cell>
          <cell r="M210">
            <v>0</v>
          </cell>
          <cell r="N210">
            <v>0</v>
          </cell>
          <cell r="P210">
            <v>1</v>
          </cell>
          <cell r="R210">
            <v>20</v>
          </cell>
          <cell r="S210">
            <v>0</v>
          </cell>
          <cell r="T210">
            <v>1</v>
          </cell>
          <cell r="U210">
            <v>0</v>
          </cell>
          <cell r="V210">
            <v>0</v>
          </cell>
          <cell r="W210">
            <v>19</v>
          </cell>
          <cell r="X210">
            <v>0</v>
          </cell>
          <cell r="Y210">
            <v>0</v>
          </cell>
          <cell r="Z210">
            <v>1</v>
          </cell>
        </row>
        <row r="211">
          <cell r="C211" t="str">
            <v>今金町女</v>
          </cell>
          <cell r="D211">
            <v>17</v>
          </cell>
          <cell r="J211">
            <v>5</v>
          </cell>
          <cell r="K211">
            <v>12</v>
          </cell>
          <cell r="L211">
            <v>0</v>
          </cell>
          <cell r="M211">
            <v>0</v>
          </cell>
          <cell r="N211">
            <v>0</v>
          </cell>
          <cell r="P211">
            <v>0</v>
          </cell>
          <cell r="R211">
            <v>17</v>
          </cell>
          <cell r="S211">
            <v>0</v>
          </cell>
          <cell r="T211">
            <v>0</v>
          </cell>
          <cell r="U211">
            <v>0</v>
          </cell>
          <cell r="V211">
            <v>0</v>
          </cell>
          <cell r="W211">
            <v>17</v>
          </cell>
          <cell r="X211">
            <v>0</v>
          </cell>
          <cell r="Y211">
            <v>0</v>
          </cell>
          <cell r="Z211">
            <v>0</v>
          </cell>
        </row>
        <row r="212">
          <cell r="C212" t="str">
            <v>今金町総数</v>
          </cell>
          <cell r="D212">
            <v>37</v>
          </cell>
          <cell r="E212">
            <v>0</v>
          </cell>
          <cell r="F212">
            <v>0</v>
          </cell>
          <cell r="G212">
            <v>1</v>
          </cell>
          <cell r="H212">
            <v>0</v>
          </cell>
          <cell r="I212">
            <v>0</v>
          </cell>
          <cell r="J212">
            <v>17</v>
          </cell>
          <cell r="K212">
            <v>18</v>
          </cell>
          <cell r="L212">
            <v>1</v>
          </cell>
          <cell r="M212">
            <v>0</v>
          </cell>
          <cell r="N212">
            <v>0</v>
          </cell>
          <cell r="O212">
            <v>0</v>
          </cell>
          <cell r="P212">
            <v>1</v>
          </cell>
          <cell r="Q212">
            <v>0</v>
          </cell>
          <cell r="R212">
            <v>37</v>
          </cell>
          <cell r="S212">
            <v>0</v>
          </cell>
          <cell r="T212">
            <v>1</v>
          </cell>
          <cell r="U212">
            <v>0</v>
          </cell>
          <cell r="V212">
            <v>0</v>
          </cell>
          <cell r="W212">
            <v>36</v>
          </cell>
          <cell r="X212">
            <v>0</v>
          </cell>
          <cell r="Y212">
            <v>0</v>
          </cell>
          <cell r="Z212">
            <v>1</v>
          </cell>
        </row>
        <row r="213">
          <cell r="C213" t="str">
            <v>せたな町男</v>
          </cell>
          <cell r="D213">
            <v>14</v>
          </cell>
          <cell r="I213">
            <v>1</v>
          </cell>
          <cell r="J213">
            <v>1</v>
          </cell>
          <cell r="K213">
            <v>11</v>
          </cell>
          <cell r="L213">
            <v>1</v>
          </cell>
          <cell r="M213">
            <v>0</v>
          </cell>
          <cell r="N213">
            <v>0</v>
          </cell>
          <cell r="P213">
            <v>1</v>
          </cell>
          <cell r="R213">
            <v>14</v>
          </cell>
          <cell r="S213">
            <v>0</v>
          </cell>
          <cell r="T213">
            <v>0</v>
          </cell>
          <cell r="U213">
            <v>0</v>
          </cell>
          <cell r="V213">
            <v>1</v>
          </cell>
          <cell r="W213">
            <v>13</v>
          </cell>
          <cell r="X213">
            <v>0</v>
          </cell>
          <cell r="Y213">
            <v>0</v>
          </cell>
          <cell r="Z213">
            <v>1</v>
          </cell>
        </row>
        <row r="214">
          <cell r="C214" t="str">
            <v>せたな町女</v>
          </cell>
          <cell r="D214">
            <v>17</v>
          </cell>
          <cell r="I214">
            <v>1</v>
          </cell>
          <cell r="J214">
            <v>6</v>
          </cell>
          <cell r="K214">
            <v>8</v>
          </cell>
          <cell r="L214">
            <v>2</v>
          </cell>
          <cell r="M214">
            <v>0</v>
          </cell>
          <cell r="N214">
            <v>0</v>
          </cell>
          <cell r="P214">
            <v>1</v>
          </cell>
          <cell r="R214">
            <v>17</v>
          </cell>
          <cell r="S214">
            <v>0</v>
          </cell>
          <cell r="T214">
            <v>0</v>
          </cell>
          <cell r="U214">
            <v>0</v>
          </cell>
          <cell r="V214">
            <v>1</v>
          </cell>
          <cell r="W214">
            <v>16</v>
          </cell>
          <cell r="X214">
            <v>0</v>
          </cell>
          <cell r="Y214">
            <v>0</v>
          </cell>
          <cell r="Z214">
            <v>1</v>
          </cell>
        </row>
        <row r="215">
          <cell r="C215" t="str">
            <v>せたな町総数</v>
          </cell>
          <cell r="D215">
            <v>31</v>
          </cell>
          <cell r="E215">
            <v>0</v>
          </cell>
          <cell r="F215">
            <v>0</v>
          </cell>
          <cell r="G215">
            <v>0</v>
          </cell>
          <cell r="H215">
            <v>0</v>
          </cell>
          <cell r="I215">
            <v>2</v>
          </cell>
          <cell r="J215">
            <v>7</v>
          </cell>
          <cell r="K215">
            <v>19</v>
          </cell>
          <cell r="L215">
            <v>3</v>
          </cell>
          <cell r="M215">
            <v>0</v>
          </cell>
          <cell r="N215">
            <v>0</v>
          </cell>
          <cell r="O215">
            <v>0</v>
          </cell>
          <cell r="P215">
            <v>2</v>
          </cell>
          <cell r="Q215">
            <v>0</v>
          </cell>
          <cell r="R215">
            <v>31</v>
          </cell>
          <cell r="S215">
            <v>0</v>
          </cell>
          <cell r="T215">
            <v>0</v>
          </cell>
          <cell r="U215">
            <v>0</v>
          </cell>
          <cell r="V215">
            <v>2</v>
          </cell>
          <cell r="W215">
            <v>29</v>
          </cell>
          <cell r="X215">
            <v>0</v>
          </cell>
          <cell r="Y215">
            <v>0</v>
          </cell>
          <cell r="Z215">
            <v>2</v>
          </cell>
        </row>
        <row r="216">
          <cell r="C216" t="str">
            <v>島牧村男</v>
          </cell>
          <cell r="D216">
            <v>7</v>
          </cell>
          <cell r="J216">
            <v>3</v>
          </cell>
          <cell r="K216">
            <v>3</v>
          </cell>
          <cell r="L216">
            <v>1</v>
          </cell>
          <cell r="M216">
            <v>0</v>
          </cell>
          <cell r="N216">
            <v>0</v>
          </cell>
          <cell r="P216">
            <v>0</v>
          </cell>
          <cell r="R216">
            <v>7</v>
          </cell>
          <cell r="S216">
            <v>0</v>
          </cell>
          <cell r="T216">
            <v>0</v>
          </cell>
          <cell r="U216">
            <v>0</v>
          </cell>
          <cell r="V216">
            <v>0</v>
          </cell>
          <cell r="W216">
            <v>7</v>
          </cell>
          <cell r="X216">
            <v>0</v>
          </cell>
          <cell r="Y216">
            <v>0</v>
          </cell>
          <cell r="Z216">
            <v>0</v>
          </cell>
        </row>
        <row r="217">
          <cell r="C217" t="str">
            <v>島牧村女</v>
          </cell>
          <cell r="D217">
            <v>5</v>
          </cell>
          <cell r="J217">
            <v>3</v>
          </cell>
          <cell r="K217">
            <v>1</v>
          </cell>
          <cell r="L217">
            <v>1</v>
          </cell>
          <cell r="M217">
            <v>0</v>
          </cell>
          <cell r="N217">
            <v>0</v>
          </cell>
          <cell r="P217">
            <v>0</v>
          </cell>
          <cell r="R217">
            <v>5</v>
          </cell>
          <cell r="S217">
            <v>0</v>
          </cell>
          <cell r="T217">
            <v>0</v>
          </cell>
          <cell r="U217">
            <v>0</v>
          </cell>
          <cell r="V217">
            <v>0</v>
          </cell>
          <cell r="W217">
            <v>5</v>
          </cell>
          <cell r="X217">
            <v>0</v>
          </cell>
          <cell r="Y217">
            <v>0</v>
          </cell>
          <cell r="Z217">
            <v>0</v>
          </cell>
        </row>
        <row r="218">
          <cell r="C218" t="str">
            <v>島牧村総数</v>
          </cell>
          <cell r="D218">
            <v>12</v>
          </cell>
          <cell r="E218">
            <v>0</v>
          </cell>
          <cell r="F218">
            <v>0</v>
          </cell>
          <cell r="G218">
            <v>0</v>
          </cell>
          <cell r="H218">
            <v>0</v>
          </cell>
          <cell r="I218">
            <v>0</v>
          </cell>
          <cell r="J218">
            <v>6</v>
          </cell>
          <cell r="K218">
            <v>4</v>
          </cell>
          <cell r="L218">
            <v>2</v>
          </cell>
          <cell r="M218">
            <v>0</v>
          </cell>
          <cell r="N218">
            <v>0</v>
          </cell>
          <cell r="O218">
            <v>0</v>
          </cell>
          <cell r="P218">
            <v>0</v>
          </cell>
          <cell r="Q218">
            <v>0</v>
          </cell>
          <cell r="R218">
            <v>12</v>
          </cell>
          <cell r="S218">
            <v>0</v>
          </cell>
          <cell r="T218">
            <v>0</v>
          </cell>
          <cell r="U218">
            <v>0</v>
          </cell>
          <cell r="V218">
            <v>0</v>
          </cell>
          <cell r="W218">
            <v>12</v>
          </cell>
          <cell r="X218">
            <v>0</v>
          </cell>
          <cell r="Y218">
            <v>0</v>
          </cell>
          <cell r="Z218">
            <v>0</v>
          </cell>
        </row>
        <row r="219">
          <cell r="C219" t="str">
            <v>寿都町男</v>
          </cell>
          <cell r="D219">
            <v>13</v>
          </cell>
          <cell r="G219">
            <v>1</v>
          </cell>
          <cell r="J219">
            <v>3</v>
          </cell>
          <cell r="K219">
            <v>7</v>
          </cell>
          <cell r="L219">
            <v>2</v>
          </cell>
          <cell r="M219">
            <v>0</v>
          </cell>
          <cell r="N219">
            <v>0</v>
          </cell>
          <cell r="P219">
            <v>1</v>
          </cell>
          <cell r="R219">
            <v>13</v>
          </cell>
          <cell r="S219">
            <v>0</v>
          </cell>
          <cell r="T219">
            <v>1</v>
          </cell>
          <cell r="U219">
            <v>0</v>
          </cell>
          <cell r="V219">
            <v>0</v>
          </cell>
          <cell r="W219">
            <v>12</v>
          </cell>
          <cell r="X219">
            <v>0</v>
          </cell>
          <cell r="Y219">
            <v>0</v>
          </cell>
          <cell r="Z219">
            <v>1</v>
          </cell>
        </row>
        <row r="220">
          <cell r="C220" t="str">
            <v>寿都町女</v>
          </cell>
          <cell r="D220">
            <v>17</v>
          </cell>
          <cell r="I220">
            <v>1</v>
          </cell>
          <cell r="J220">
            <v>6</v>
          </cell>
          <cell r="K220">
            <v>8</v>
          </cell>
          <cell r="L220">
            <v>2</v>
          </cell>
          <cell r="M220">
            <v>0</v>
          </cell>
          <cell r="N220">
            <v>0</v>
          </cell>
          <cell r="P220">
            <v>1</v>
          </cell>
          <cell r="R220">
            <v>17</v>
          </cell>
          <cell r="S220">
            <v>0</v>
          </cell>
          <cell r="T220">
            <v>0</v>
          </cell>
          <cell r="U220">
            <v>0</v>
          </cell>
          <cell r="V220">
            <v>1</v>
          </cell>
          <cell r="W220">
            <v>16</v>
          </cell>
          <cell r="X220">
            <v>0</v>
          </cell>
          <cell r="Y220">
            <v>0</v>
          </cell>
          <cell r="Z220">
            <v>1</v>
          </cell>
        </row>
        <row r="221">
          <cell r="C221" t="str">
            <v>寿都町総数</v>
          </cell>
          <cell r="D221">
            <v>30</v>
          </cell>
          <cell r="E221">
            <v>0</v>
          </cell>
          <cell r="F221">
            <v>0</v>
          </cell>
          <cell r="G221">
            <v>1</v>
          </cell>
          <cell r="H221">
            <v>0</v>
          </cell>
          <cell r="I221">
            <v>1</v>
          </cell>
          <cell r="J221">
            <v>9</v>
          </cell>
          <cell r="K221">
            <v>15</v>
          </cell>
          <cell r="L221">
            <v>4</v>
          </cell>
          <cell r="M221">
            <v>0</v>
          </cell>
          <cell r="N221">
            <v>0</v>
          </cell>
          <cell r="O221">
            <v>0</v>
          </cell>
          <cell r="P221">
            <v>2</v>
          </cell>
          <cell r="Q221">
            <v>0</v>
          </cell>
          <cell r="R221">
            <v>30</v>
          </cell>
          <cell r="S221">
            <v>0</v>
          </cell>
          <cell r="T221">
            <v>1</v>
          </cell>
          <cell r="U221">
            <v>0</v>
          </cell>
          <cell r="V221">
            <v>1</v>
          </cell>
          <cell r="W221">
            <v>28</v>
          </cell>
          <cell r="X221">
            <v>0</v>
          </cell>
          <cell r="Y221">
            <v>0</v>
          </cell>
          <cell r="Z221">
            <v>2</v>
          </cell>
        </row>
        <row r="222">
          <cell r="C222" t="str">
            <v>黒松内町男</v>
          </cell>
          <cell r="D222">
            <v>11</v>
          </cell>
          <cell r="J222">
            <v>4</v>
          </cell>
          <cell r="K222">
            <v>6</v>
          </cell>
          <cell r="L222">
            <v>1</v>
          </cell>
          <cell r="M222">
            <v>0</v>
          </cell>
          <cell r="N222">
            <v>0</v>
          </cell>
          <cell r="P222">
            <v>0</v>
          </cell>
          <cell r="R222">
            <v>11</v>
          </cell>
          <cell r="S222">
            <v>0</v>
          </cell>
          <cell r="T222">
            <v>0</v>
          </cell>
          <cell r="U222">
            <v>0</v>
          </cell>
          <cell r="V222">
            <v>0</v>
          </cell>
          <cell r="W222">
            <v>11</v>
          </cell>
          <cell r="X222">
            <v>0</v>
          </cell>
          <cell r="Y222">
            <v>0</v>
          </cell>
          <cell r="Z222">
            <v>0</v>
          </cell>
        </row>
        <row r="223">
          <cell r="C223" t="str">
            <v>黒松内町女</v>
          </cell>
          <cell r="D223">
            <v>7</v>
          </cell>
          <cell r="I223">
            <v>1</v>
          </cell>
          <cell r="J223">
            <v>3</v>
          </cell>
          <cell r="K223">
            <v>3</v>
          </cell>
          <cell r="L223">
            <v>0</v>
          </cell>
          <cell r="M223">
            <v>0</v>
          </cell>
          <cell r="N223">
            <v>0</v>
          </cell>
          <cell r="P223">
            <v>1</v>
          </cell>
          <cell r="R223">
            <v>7</v>
          </cell>
          <cell r="S223">
            <v>0</v>
          </cell>
          <cell r="T223">
            <v>0</v>
          </cell>
          <cell r="U223">
            <v>0</v>
          </cell>
          <cell r="V223">
            <v>1</v>
          </cell>
          <cell r="W223">
            <v>6</v>
          </cell>
          <cell r="X223">
            <v>0</v>
          </cell>
          <cell r="Y223">
            <v>0</v>
          </cell>
          <cell r="Z223">
            <v>1</v>
          </cell>
        </row>
        <row r="224">
          <cell r="C224" t="str">
            <v>黒松内町総数</v>
          </cell>
          <cell r="D224">
            <v>18</v>
          </cell>
          <cell r="E224">
            <v>0</v>
          </cell>
          <cell r="F224">
            <v>0</v>
          </cell>
          <cell r="G224">
            <v>0</v>
          </cell>
          <cell r="H224">
            <v>0</v>
          </cell>
          <cell r="I224">
            <v>1</v>
          </cell>
          <cell r="J224">
            <v>7</v>
          </cell>
          <cell r="K224">
            <v>9</v>
          </cell>
          <cell r="L224">
            <v>1</v>
          </cell>
          <cell r="M224">
            <v>0</v>
          </cell>
          <cell r="N224">
            <v>0</v>
          </cell>
          <cell r="O224">
            <v>0</v>
          </cell>
          <cell r="P224">
            <v>1</v>
          </cell>
          <cell r="Q224">
            <v>0</v>
          </cell>
          <cell r="R224">
            <v>18</v>
          </cell>
          <cell r="S224">
            <v>0</v>
          </cell>
          <cell r="T224">
            <v>0</v>
          </cell>
          <cell r="U224">
            <v>0</v>
          </cell>
          <cell r="V224">
            <v>1</v>
          </cell>
          <cell r="W224">
            <v>17</v>
          </cell>
          <cell r="X224">
            <v>0</v>
          </cell>
          <cell r="Y224">
            <v>0</v>
          </cell>
          <cell r="Z224">
            <v>1</v>
          </cell>
        </row>
        <row r="225">
          <cell r="C225" t="str">
            <v>蘭越町男</v>
          </cell>
          <cell r="D225">
            <v>17</v>
          </cell>
          <cell r="J225">
            <v>8</v>
          </cell>
          <cell r="K225">
            <v>8</v>
          </cell>
          <cell r="L225">
            <v>1</v>
          </cell>
          <cell r="M225">
            <v>0</v>
          </cell>
          <cell r="N225">
            <v>0</v>
          </cell>
          <cell r="P225">
            <v>0</v>
          </cell>
          <cell r="R225">
            <v>17</v>
          </cell>
          <cell r="S225">
            <v>0</v>
          </cell>
          <cell r="T225">
            <v>0</v>
          </cell>
          <cell r="U225">
            <v>0</v>
          </cell>
          <cell r="V225">
            <v>0</v>
          </cell>
          <cell r="W225">
            <v>17</v>
          </cell>
          <cell r="X225">
            <v>0</v>
          </cell>
          <cell r="Y225">
            <v>0</v>
          </cell>
          <cell r="Z225">
            <v>0</v>
          </cell>
        </row>
        <row r="226">
          <cell r="C226" t="str">
            <v>蘭越町女</v>
          </cell>
          <cell r="D226">
            <v>11</v>
          </cell>
          <cell r="H226">
            <v>1</v>
          </cell>
          <cell r="J226">
            <v>4</v>
          </cell>
          <cell r="K226">
            <v>5</v>
          </cell>
          <cell r="L226">
            <v>1</v>
          </cell>
          <cell r="M226">
            <v>0</v>
          </cell>
          <cell r="N226">
            <v>0</v>
          </cell>
          <cell r="P226">
            <v>1</v>
          </cell>
          <cell r="R226">
            <v>11</v>
          </cell>
          <cell r="S226">
            <v>0</v>
          </cell>
          <cell r="T226">
            <v>0</v>
          </cell>
          <cell r="U226">
            <v>1</v>
          </cell>
          <cell r="V226">
            <v>0</v>
          </cell>
          <cell r="W226">
            <v>10</v>
          </cell>
          <cell r="X226">
            <v>0</v>
          </cell>
          <cell r="Y226">
            <v>0</v>
          </cell>
          <cell r="Z226">
            <v>1</v>
          </cell>
        </row>
        <row r="227">
          <cell r="C227" t="str">
            <v>蘭越町総数</v>
          </cell>
          <cell r="D227">
            <v>28</v>
          </cell>
          <cell r="E227">
            <v>0</v>
          </cell>
          <cell r="F227">
            <v>0</v>
          </cell>
          <cell r="G227">
            <v>0</v>
          </cell>
          <cell r="H227">
            <v>1</v>
          </cell>
          <cell r="I227">
            <v>0</v>
          </cell>
          <cell r="J227">
            <v>12</v>
          </cell>
          <cell r="K227">
            <v>13</v>
          </cell>
          <cell r="L227">
            <v>2</v>
          </cell>
          <cell r="M227">
            <v>0</v>
          </cell>
          <cell r="N227">
            <v>0</v>
          </cell>
          <cell r="O227">
            <v>0</v>
          </cell>
          <cell r="P227">
            <v>1</v>
          </cell>
          <cell r="Q227">
            <v>0</v>
          </cell>
          <cell r="R227">
            <v>28</v>
          </cell>
          <cell r="S227">
            <v>0</v>
          </cell>
          <cell r="T227">
            <v>0</v>
          </cell>
          <cell r="U227">
            <v>1</v>
          </cell>
          <cell r="V227">
            <v>0</v>
          </cell>
          <cell r="W227">
            <v>27</v>
          </cell>
          <cell r="X227">
            <v>0</v>
          </cell>
          <cell r="Y227">
            <v>0</v>
          </cell>
          <cell r="Z227">
            <v>1</v>
          </cell>
        </row>
        <row r="228">
          <cell r="C228" t="str">
            <v>ニセコ町男</v>
          </cell>
          <cell r="D228">
            <v>30</v>
          </cell>
          <cell r="I228">
            <v>1</v>
          </cell>
          <cell r="J228">
            <v>11</v>
          </cell>
          <cell r="K228">
            <v>13</v>
          </cell>
          <cell r="L228">
            <v>5</v>
          </cell>
          <cell r="M228">
            <v>0</v>
          </cell>
          <cell r="N228">
            <v>0</v>
          </cell>
          <cell r="P228">
            <v>1</v>
          </cell>
          <cell r="R228">
            <v>30</v>
          </cell>
          <cell r="S228">
            <v>0</v>
          </cell>
          <cell r="T228">
            <v>0</v>
          </cell>
          <cell r="U228">
            <v>0</v>
          </cell>
          <cell r="V228">
            <v>1</v>
          </cell>
          <cell r="W228">
            <v>29</v>
          </cell>
          <cell r="X228">
            <v>0</v>
          </cell>
          <cell r="Y228">
            <v>0</v>
          </cell>
          <cell r="Z228">
            <v>1</v>
          </cell>
        </row>
        <row r="229">
          <cell r="C229" t="str">
            <v>ニセコ町女</v>
          </cell>
          <cell r="D229">
            <v>21</v>
          </cell>
          <cell r="I229">
            <v>4</v>
          </cell>
          <cell r="J229">
            <v>4</v>
          </cell>
          <cell r="K229">
            <v>12</v>
          </cell>
          <cell r="L229">
            <v>1</v>
          </cell>
          <cell r="M229">
            <v>0</v>
          </cell>
          <cell r="N229">
            <v>0</v>
          </cell>
          <cell r="P229">
            <v>4</v>
          </cell>
          <cell r="R229">
            <v>21</v>
          </cell>
          <cell r="S229">
            <v>0</v>
          </cell>
          <cell r="T229">
            <v>0</v>
          </cell>
          <cell r="U229">
            <v>0</v>
          </cell>
          <cell r="V229">
            <v>4</v>
          </cell>
          <cell r="W229">
            <v>17</v>
          </cell>
          <cell r="X229">
            <v>0</v>
          </cell>
          <cell r="Y229">
            <v>0</v>
          </cell>
          <cell r="Z229">
            <v>4</v>
          </cell>
        </row>
        <row r="230">
          <cell r="C230" t="str">
            <v>ニセコ町総数</v>
          </cell>
          <cell r="D230">
            <v>51</v>
          </cell>
          <cell r="E230">
            <v>0</v>
          </cell>
          <cell r="F230">
            <v>0</v>
          </cell>
          <cell r="G230">
            <v>0</v>
          </cell>
          <cell r="H230">
            <v>0</v>
          </cell>
          <cell r="I230">
            <v>5</v>
          </cell>
          <cell r="J230">
            <v>15</v>
          </cell>
          <cell r="K230">
            <v>25</v>
          </cell>
          <cell r="L230">
            <v>6</v>
          </cell>
          <cell r="M230">
            <v>0</v>
          </cell>
          <cell r="N230">
            <v>0</v>
          </cell>
          <cell r="O230">
            <v>0</v>
          </cell>
          <cell r="P230">
            <v>5</v>
          </cell>
          <cell r="Q230">
            <v>0</v>
          </cell>
          <cell r="R230">
            <v>51</v>
          </cell>
          <cell r="S230">
            <v>0</v>
          </cell>
          <cell r="T230">
            <v>0</v>
          </cell>
          <cell r="U230">
            <v>0</v>
          </cell>
          <cell r="V230">
            <v>5</v>
          </cell>
          <cell r="W230">
            <v>46</v>
          </cell>
          <cell r="X230">
            <v>0</v>
          </cell>
          <cell r="Y230">
            <v>0</v>
          </cell>
          <cell r="Z230">
            <v>5</v>
          </cell>
        </row>
        <row r="231">
          <cell r="C231" t="str">
            <v>真狩村男</v>
          </cell>
          <cell r="D231">
            <v>3</v>
          </cell>
          <cell r="I231">
            <v>2</v>
          </cell>
          <cell r="K231">
            <v>1</v>
          </cell>
          <cell r="L231">
            <v>0</v>
          </cell>
          <cell r="M231">
            <v>0</v>
          </cell>
          <cell r="N231">
            <v>0</v>
          </cell>
          <cell r="P231">
            <v>2</v>
          </cell>
          <cell r="R231">
            <v>3</v>
          </cell>
          <cell r="S231">
            <v>0</v>
          </cell>
          <cell r="T231">
            <v>0</v>
          </cell>
          <cell r="U231">
            <v>0</v>
          </cell>
          <cell r="V231">
            <v>2</v>
          </cell>
          <cell r="W231">
            <v>1</v>
          </cell>
          <cell r="X231">
            <v>0</v>
          </cell>
          <cell r="Y231">
            <v>0</v>
          </cell>
          <cell r="Z231">
            <v>2</v>
          </cell>
        </row>
        <row r="232">
          <cell r="C232" t="str">
            <v>真狩村女</v>
          </cell>
          <cell r="D232">
            <v>8</v>
          </cell>
          <cell r="I232">
            <v>1</v>
          </cell>
          <cell r="J232">
            <v>4</v>
          </cell>
          <cell r="K232">
            <v>3</v>
          </cell>
          <cell r="L232">
            <v>0</v>
          </cell>
          <cell r="M232">
            <v>0</v>
          </cell>
          <cell r="N232">
            <v>0</v>
          </cell>
          <cell r="P232">
            <v>1</v>
          </cell>
          <cell r="R232">
            <v>8</v>
          </cell>
          <cell r="S232">
            <v>0</v>
          </cell>
          <cell r="T232">
            <v>0</v>
          </cell>
          <cell r="U232">
            <v>0</v>
          </cell>
          <cell r="V232">
            <v>1</v>
          </cell>
          <cell r="W232">
            <v>7</v>
          </cell>
          <cell r="X232">
            <v>0</v>
          </cell>
          <cell r="Y232">
            <v>0</v>
          </cell>
          <cell r="Z232">
            <v>1</v>
          </cell>
        </row>
        <row r="233">
          <cell r="C233" t="str">
            <v>真狩村総数</v>
          </cell>
          <cell r="D233">
            <v>11</v>
          </cell>
          <cell r="E233">
            <v>0</v>
          </cell>
          <cell r="F233">
            <v>0</v>
          </cell>
          <cell r="G233">
            <v>0</v>
          </cell>
          <cell r="H233">
            <v>0</v>
          </cell>
          <cell r="I233">
            <v>3</v>
          </cell>
          <cell r="J233">
            <v>4</v>
          </cell>
          <cell r="K233">
            <v>4</v>
          </cell>
          <cell r="L233">
            <v>0</v>
          </cell>
          <cell r="M233">
            <v>0</v>
          </cell>
          <cell r="N233">
            <v>0</v>
          </cell>
          <cell r="O233">
            <v>0</v>
          </cell>
          <cell r="P233">
            <v>3</v>
          </cell>
          <cell r="Q233">
            <v>0</v>
          </cell>
          <cell r="R233">
            <v>11</v>
          </cell>
          <cell r="S233">
            <v>0</v>
          </cell>
          <cell r="T233">
            <v>0</v>
          </cell>
          <cell r="U233">
            <v>0</v>
          </cell>
          <cell r="V233">
            <v>3</v>
          </cell>
          <cell r="W233">
            <v>8</v>
          </cell>
          <cell r="X233">
            <v>0</v>
          </cell>
          <cell r="Y233">
            <v>0</v>
          </cell>
          <cell r="Z233">
            <v>3</v>
          </cell>
        </row>
        <row r="234">
          <cell r="C234" t="str">
            <v>留寿都村男</v>
          </cell>
          <cell r="D234">
            <v>10</v>
          </cell>
          <cell r="J234">
            <v>6</v>
          </cell>
          <cell r="K234">
            <v>4</v>
          </cell>
          <cell r="L234">
            <v>0</v>
          </cell>
          <cell r="M234">
            <v>0</v>
          </cell>
          <cell r="N234">
            <v>0</v>
          </cell>
          <cell r="P234">
            <v>0</v>
          </cell>
          <cell r="R234">
            <v>10</v>
          </cell>
          <cell r="S234">
            <v>0</v>
          </cell>
          <cell r="T234">
            <v>0</v>
          </cell>
          <cell r="U234">
            <v>0</v>
          </cell>
          <cell r="V234">
            <v>0</v>
          </cell>
          <cell r="W234">
            <v>10</v>
          </cell>
          <cell r="X234">
            <v>0</v>
          </cell>
          <cell r="Y234">
            <v>0</v>
          </cell>
          <cell r="Z234">
            <v>0</v>
          </cell>
        </row>
        <row r="235">
          <cell r="C235" t="str">
            <v>留寿都村女</v>
          </cell>
          <cell r="D235">
            <v>9</v>
          </cell>
          <cell r="I235">
            <v>2</v>
          </cell>
          <cell r="J235">
            <v>4</v>
          </cell>
          <cell r="K235">
            <v>3</v>
          </cell>
          <cell r="L235">
            <v>0</v>
          </cell>
          <cell r="M235">
            <v>0</v>
          </cell>
          <cell r="N235">
            <v>0</v>
          </cell>
          <cell r="P235">
            <v>2</v>
          </cell>
          <cell r="R235">
            <v>9</v>
          </cell>
          <cell r="S235">
            <v>0</v>
          </cell>
          <cell r="T235">
            <v>0</v>
          </cell>
          <cell r="U235">
            <v>0</v>
          </cell>
          <cell r="V235">
            <v>2</v>
          </cell>
          <cell r="W235">
            <v>7</v>
          </cell>
          <cell r="X235">
            <v>0</v>
          </cell>
          <cell r="Y235">
            <v>0</v>
          </cell>
          <cell r="Z235">
            <v>2</v>
          </cell>
        </row>
        <row r="236">
          <cell r="C236" t="str">
            <v>留寿都村総数</v>
          </cell>
          <cell r="D236">
            <v>19</v>
          </cell>
          <cell r="E236">
            <v>0</v>
          </cell>
          <cell r="F236">
            <v>0</v>
          </cell>
          <cell r="G236">
            <v>0</v>
          </cell>
          <cell r="H236">
            <v>0</v>
          </cell>
          <cell r="I236">
            <v>2</v>
          </cell>
          <cell r="J236">
            <v>10</v>
          </cell>
          <cell r="K236">
            <v>7</v>
          </cell>
          <cell r="L236">
            <v>0</v>
          </cell>
          <cell r="M236">
            <v>0</v>
          </cell>
          <cell r="N236">
            <v>0</v>
          </cell>
          <cell r="O236">
            <v>0</v>
          </cell>
          <cell r="P236">
            <v>2</v>
          </cell>
          <cell r="Q236">
            <v>0</v>
          </cell>
          <cell r="R236">
            <v>19</v>
          </cell>
          <cell r="S236">
            <v>0</v>
          </cell>
          <cell r="T236">
            <v>0</v>
          </cell>
          <cell r="U236">
            <v>0</v>
          </cell>
          <cell r="V236">
            <v>2</v>
          </cell>
          <cell r="W236">
            <v>17</v>
          </cell>
          <cell r="X236">
            <v>0</v>
          </cell>
          <cell r="Y236">
            <v>0</v>
          </cell>
          <cell r="Z236">
            <v>2</v>
          </cell>
        </row>
        <row r="237">
          <cell r="C237" t="str">
            <v>喜茂別町男</v>
          </cell>
          <cell r="D237">
            <v>7</v>
          </cell>
          <cell r="J237">
            <v>4</v>
          </cell>
          <cell r="K237">
            <v>3</v>
          </cell>
          <cell r="L237">
            <v>0</v>
          </cell>
          <cell r="M237">
            <v>0</v>
          </cell>
          <cell r="N237">
            <v>0</v>
          </cell>
          <cell r="P237">
            <v>0</v>
          </cell>
          <cell r="R237">
            <v>7</v>
          </cell>
          <cell r="S237">
            <v>0</v>
          </cell>
          <cell r="T237">
            <v>0</v>
          </cell>
          <cell r="U237">
            <v>0</v>
          </cell>
          <cell r="V237">
            <v>0</v>
          </cell>
          <cell r="W237">
            <v>7</v>
          </cell>
          <cell r="X237">
            <v>0</v>
          </cell>
          <cell r="Y237">
            <v>0</v>
          </cell>
          <cell r="Z237">
            <v>0</v>
          </cell>
        </row>
        <row r="238">
          <cell r="C238" t="str">
            <v>喜茂別町女</v>
          </cell>
          <cell r="D238">
            <v>3</v>
          </cell>
          <cell r="J238">
            <v>2</v>
          </cell>
          <cell r="K238">
            <v>1</v>
          </cell>
          <cell r="L238">
            <v>0</v>
          </cell>
          <cell r="M238">
            <v>0</v>
          </cell>
          <cell r="N238">
            <v>0</v>
          </cell>
          <cell r="P238">
            <v>0</v>
          </cell>
          <cell r="R238">
            <v>3</v>
          </cell>
          <cell r="S238">
            <v>0</v>
          </cell>
          <cell r="T238">
            <v>0</v>
          </cell>
          <cell r="U238">
            <v>0</v>
          </cell>
          <cell r="V238">
            <v>0</v>
          </cell>
          <cell r="W238">
            <v>3</v>
          </cell>
          <cell r="X238">
            <v>0</v>
          </cell>
          <cell r="Y238">
            <v>0</v>
          </cell>
          <cell r="Z238">
            <v>0</v>
          </cell>
        </row>
        <row r="239">
          <cell r="C239" t="str">
            <v>喜茂別町総数</v>
          </cell>
          <cell r="D239">
            <v>10</v>
          </cell>
          <cell r="E239">
            <v>0</v>
          </cell>
          <cell r="F239">
            <v>0</v>
          </cell>
          <cell r="G239">
            <v>0</v>
          </cell>
          <cell r="H239">
            <v>0</v>
          </cell>
          <cell r="I239">
            <v>0</v>
          </cell>
          <cell r="J239">
            <v>6</v>
          </cell>
          <cell r="K239">
            <v>4</v>
          </cell>
          <cell r="L239">
            <v>0</v>
          </cell>
          <cell r="M239">
            <v>0</v>
          </cell>
          <cell r="N239">
            <v>0</v>
          </cell>
          <cell r="O239">
            <v>0</v>
          </cell>
          <cell r="P239">
            <v>0</v>
          </cell>
          <cell r="Q239">
            <v>0</v>
          </cell>
          <cell r="R239">
            <v>10</v>
          </cell>
          <cell r="S239">
            <v>0</v>
          </cell>
          <cell r="T239">
            <v>0</v>
          </cell>
          <cell r="U239">
            <v>0</v>
          </cell>
          <cell r="V239">
            <v>0</v>
          </cell>
          <cell r="W239">
            <v>10</v>
          </cell>
          <cell r="X239">
            <v>0</v>
          </cell>
          <cell r="Y239">
            <v>0</v>
          </cell>
          <cell r="Z239">
            <v>0</v>
          </cell>
        </row>
        <row r="240">
          <cell r="C240" t="str">
            <v>京極町男</v>
          </cell>
          <cell r="D240">
            <v>17</v>
          </cell>
          <cell r="I240">
            <v>1</v>
          </cell>
          <cell r="J240">
            <v>6</v>
          </cell>
          <cell r="K240">
            <v>7</v>
          </cell>
          <cell r="L240">
            <v>3</v>
          </cell>
          <cell r="M240">
            <v>0</v>
          </cell>
          <cell r="N240">
            <v>0</v>
          </cell>
          <cell r="P240">
            <v>1</v>
          </cell>
          <cell r="R240">
            <v>17</v>
          </cell>
          <cell r="S240">
            <v>0</v>
          </cell>
          <cell r="T240">
            <v>0</v>
          </cell>
          <cell r="U240">
            <v>0</v>
          </cell>
          <cell r="V240">
            <v>1</v>
          </cell>
          <cell r="W240">
            <v>16</v>
          </cell>
          <cell r="X240">
            <v>0</v>
          </cell>
          <cell r="Y240">
            <v>0</v>
          </cell>
          <cell r="Z240">
            <v>1</v>
          </cell>
        </row>
        <row r="241">
          <cell r="C241" t="str">
            <v>京極町女</v>
          </cell>
          <cell r="D241">
            <v>12</v>
          </cell>
          <cell r="I241">
            <v>1</v>
          </cell>
          <cell r="J241">
            <v>7</v>
          </cell>
          <cell r="K241">
            <v>2</v>
          </cell>
          <cell r="L241">
            <v>2</v>
          </cell>
          <cell r="M241">
            <v>0</v>
          </cell>
          <cell r="N241">
            <v>0</v>
          </cell>
          <cell r="P241">
            <v>1</v>
          </cell>
          <cell r="R241">
            <v>12</v>
          </cell>
          <cell r="S241">
            <v>0</v>
          </cell>
          <cell r="T241">
            <v>0</v>
          </cell>
          <cell r="U241">
            <v>0</v>
          </cell>
          <cell r="V241">
            <v>1</v>
          </cell>
          <cell r="W241">
            <v>11</v>
          </cell>
          <cell r="X241">
            <v>0</v>
          </cell>
          <cell r="Y241">
            <v>0</v>
          </cell>
          <cell r="Z241">
            <v>1</v>
          </cell>
        </row>
        <row r="242">
          <cell r="C242" t="str">
            <v>京極町総数</v>
          </cell>
          <cell r="D242">
            <v>29</v>
          </cell>
          <cell r="E242">
            <v>0</v>
          </cell>
          <cell r="F242">
            <v>0</v>
          </cell>
          <cell r="G242">
            <v>0</v>
          </cell>
          <cell r="H242">
            <v>0</v>
          </cell>
          <cell r="I242">
            <v>2</v>
          </cell>
          <cell r="J242">
            <v>13</v>
          </cell>
          <cell r="K242">
            <v>9</v>
          </cell>
          <cell r="L242">
            <v>5</v>
          </cell>
          <cell r="M242">
            <v>0</v>
          </cell>
          <cell r="N242">
            <v>0</v>
          </cell>
          <cell r="O242">
            <v>0</v>
          </cell>
          <cell r="P242">
            <v>2</v>
          </cell>
          <cell r="Q242">
            <v>0</v>
          </cell>
          <cell r="R242">
            <v>29</v>
          </cell>
          <cell r="S242">
            <v>0</v>
          </cell>
          <cell r="T242">
            <v>0</v>
          </cell>
          <cell r="U242">
            <v>0</v>
          </cell>
          <cell r="V242">
            <v>2</v>
          </cell>
          <cell r="W242">
            <v>27</v>
          </cell>
          <cell r="X242">
            <v>0</v>
          </cell>
          <cell r="Y242">
            <v>0</v>
          </cell>
          <cell r="Z242">
            <v>2</v>
          </cell>
        </row>
        <row r="243">
          <cell r="C243" t="str">
            <v>倶知安町男</v>
          </cell>
          <cell r="D243">
            <v>87</v>
          </cell>
          <cell r="H243">
            <v>2</v>
          </cell>
          <cell r="I243">
            <v>7</v>
          </cell>
          <cell r="J243">
            <v>28</v>
          </cell>
          <cell r="K243">
            <v>39</v>
          </cell>
          <cell r="L243">
            <v>11</v>
          </cell>
          <cell r="M243">
            <v>0</v>
          </cell>
          <cell r="N243">
            <v>0</v>
          </cell>
          <cell r="P243">
            <v>9</v>
          </cell>
          <cell r="R243">
            <v>87</v>
          </cell>
          <cell r="S243">
            <v>0</v>
          </cell>
          <cell r="T243">
            <v>0</v>
          </cell>
          <cell r="U243">
            <v>2</v>
          </cell>
          <cell r="V243">
            <v>7</v>
          </cell>
          <cell r="W243">
            <v>78</v>
          </cell>
          <cell r="X243">
            <v>0</v>
          </cell>
          <cell r="Y243">
            <v>0</v>
          </cell>
          <cell r="Z243">
            <v>9</v>
          </cell>
        </row>
        <row r="244">
          <cell r="C244" t="str">
            <v>倶知安町女</v>
          </cell>
          <cell r="D244">
            <v>94</v>
          </cell>
          <cell r="H244">
            <v>1</v>
          </cell>
          <cell r="I244">
            <v>7</v>
          </cell>
          <cell r="J244">
            <v>36</v>
          </cell>
          <cell r="K244">
            <v>43</v>
          </cell>
          <cell r="L244">
            <v>7</v>
          </cell>
          <cell r="M244">
            <v>0</v>
          </cell>
          <cell r="N244">
            <v>0</v>
          </cell>
          <cell r="P244">
            <v>8</v>
          </cell>
          <cell r="R244">
            <v>94</v>
          </cell>
          <cell r="S244">
            <v>0</v>
          </cell>
          <cell r="T244">
            <v>0</v>
          </cell>
          <cell r="U244">
            <v>1</v>
          </cell>
          <cell r="V244">
            <v>7</v>
          </cell>
          <cell r="W244">
            <v>86</v>
          </cell>
          <cell r="X244">
            <v>0</v>
          </cell>
          <cell r="Y244">
            <v>0</v>
          </cell>
          <cell r="Z244">
            <v>8</v>
          </cell>
        </row>
        <row r="245">
          <cell r="C245" t="str">
            <v>倶知安町総数</v>
          </cell>
          <cell r="D245">
            <v>181</v>
          </cell>
          <cell r="E245">
            <v>0</v>
          </cell>
          <cell r="F245">
            <v>0</v>
          </cell>
          <cell r="G245">
            <v>0</v>
          </cell>
          <cell r="H245">
            <v>3</v>
          </cell>
          <cell r="I245">
            <v>14</v>
          </cell>
          <cell r="J245">
            <v>64</v>
          </cell>
          <cell r="K245">
            <v>82</v>
          </cell>
          <cell r="L245">
            <v>18</v>
          </cell>
          <cell r="M245">
            <v>0</v>
          </cell>
          <cell r="N245">
            <v>0</v>
          </cell>
          <cell r="O245">
            <v>0</v>
          </cell>
          <cell r="P245">
            <v>17</v>
          </cell>
          <cell r="Q245">
            <v>0</v>
          </cell>
          <cell r="R245">
            <v>181</v>
          </cell>
          <cell r="S245">
            <v>0</v>
          </cell>
          <cell r="T245">
            <v>0</v>
          </cell>
          <cell r="U245">
            <v>3</v>
          </cell>
          <cell r="V245">
            <v>14</v>
          </cell>
          <cell r="W245">
            <v>164</v>
          </cell>
          <cell r="X245">
            <v>0</v>
          </cell>
          <cell r="Y245">
            <v>0</v>
          </cell>
          <cell r="Z245">
            <v>17</v>
          </cell>
        </row>
        <row r="246">
          <cell r="C246" t="str">
            <v>共和町男</v>
          </cell>
          <cell r="D246">
            <v>23</v>
          </cell>
          <cell r="H246">
            <v>1</v>
          </cell>
          <cell r="J246">
            <v>11</v>
          </cell>
          <cell r="K246">
            <v>9</v>
          </cell>
          <cell r="L246">
            <v>2</v>
          </cell>
          <cell r="M246">
            <v>0</v>
          </cell>
          <cell r="N246">
            <v>0</v>
          </cell>
          <cell r="P246">
            <v>1</v>
          </cell>
          <cell r="R246">
            <v>23</v>
          </cell>
          <cell r="S246">
            <v>0</v>
          </cell>
          <cell r="T246">
            <v>0</v>
          </cell>
          <cell r="U246">
            <v>1</v>
          </cell>
          <cell r="V246">
            <v>0</v>
          </cell>
          <cell r="W246">
            <v>22</v>
          </cell>
          <cell r="X246">
            <v>0</v>
          </cell>
          <cell r="Y246">
            <v>0</v>
          </cell>
          <cell r="Z246">
            <v>1</v>
          </cell>
        </row>
        <row r="247">
          <cell r="C247" t="str">
            <v>共和町女</v>
          </cell>
          <cell r="D247">
            <v>36</v>
          </cell>
          <cell r="I247">
            <v>2</v>
          </cell>
          <cell r="J247">
            <v>14</v>
          </cell>
          <cell r="K247">
            <v>15</v>
          </cell>
          <cell r="L247">
            <v>4</v>
          </cell>
          <cell r="M247">
            <v>1</v>
          </cell>
          <cell r="N247">
            <v>0</v>
          </cell>
          <cell r="P247">
            <v>2</v>
          </cell>
          <cell r="R247">
            <v>36</v>
          </cell>
          <cell r="S247">
            <v>0</v>
          </cell>
          <cell r="T247">
            <v>0</v>
          </cell>
          <cell r="U247">
            <v>0</v>
          </cell>
          <cell r="V247">
            <v>2</v>
          </cell>
          <cell r="W247">
            <v>33</v>
          </cell>
          <cell r="X247">
            <v>1</v>
          </cell>
          <cell r="Y247">
            <v>0</v>
          </cell>
          <cell r="Z247">
            <v>2</v>
          </cell>
        </row>
        <row r="248">
          <cell r="C248" t="str">
            <v>共和町総数</v>
          </cell>
          <cell r="D248">
            <v>59</v>
          </cell>
          <cell r="E248">
            <v>0</v>
          </cell>
          <cell r="F248">
            <v>0</v>
          </cell>
          <cell r="G248">
            <v>0</v>
          </cell>
          <cell r="H248">
            <v>1</v>
          </cell>
          <cell r="I248">
            <v>2</v>
          </cell>
          <cell r="J248">
            <v>25</v>
          </cell>
          <cell r="K248">
            <v>24</v>
          </cell>
          <cell r="L248">
            <v>6</v>
          </cell>
          <cell r="M248">
            <v>1</v>
          </cell>
          <cell r="N248">
            <v>0</v>
          </cell>
          <cell r="O248">
            <v>0</v>
          </cell>
          <cell r="P248">
            <v>3</v>
          </cell>
          <cell r="Q248">
            <v>0</v>
          </cell>
          <cell r="R248">
            <v>59</v>
          </cell>
          <cell r="S248">
            <v>0</v>
          </cell>
          <cell r="T248">
            <v>0</v>
          </cell>
          <cell r="U248">
            <v>1</v>
          </cell>
          <cell r="V248">
            <v>2</v>
          </cell>
          <cell r="W248">
            <v>55</v>
          </cell>
          <cell r="X248">
            <v>1</v>
          </cell>
          <cell r="Y248">
            <v>0</v>
          </cell>
          <cell r="Z248">
            <v>3</v>
          </cell>
        </row>
        <row r="249">
          <cell r="C249" t="str">
            <v>岩内町男</v>
          </cell>
          <cell r="D249">
            <v>49</v>
          </cell>
          <cell r="H249">
            <v>1</v>
          </cell>
          <cell r="J249">
            <v>16</v>
          </cell>
          <cell r="K249">
            <v>23</v>
          </cell>
          <cell r="L249">
            <v>6</v>
          </cell>
          <cell r="M249">
            <v>3</v>
          </cell>
          <cell r="N249">
            <v>0</v>
          </cell>
          <cell r="P249">
            <v>1</v>
          </cell>
          <cell r="R249">
            <v>49</v>
          </cell>
          <cell r="S249">
            <v>0</v>
          </cell>
          <cell r="T249">
            <v>0</v>
          </cell>
          <cell r="U249">
            <v>1</v>
          </cell>
          <cell r="V249">
            <v>0</v>
          </cell>
          <cell r="W249">
            <v>45</v>
          </cell>
          <cell r="X249">
            <v>3</v>
          </cell>
          <cell r="Y249">
            <v>0</v>
          </cell>
          <cell r="Z249">
            <v>1</v>
          </cell>
        </row>
        <row r="250">
          <cell r="C250" t="str">
            <v>岩内町女</v>
          </cell>
          <cell r="D250">
            <v>46</v>
          </cell>
          <cell r="H250">
            <v>1</v>
          </cell>
          <cell r="I250">
            <v>4</v>
          </cell>
          <cell r="J250">
            <v>17</v>
          </cell>
          <cell r="K250">
            <v>15</v>
          </cell>
          <cell r="L250">
            <v>8</v>
          </cell>
          <cell r="M250">
            <v>1</v>
          </cell>
          <cell r="N250">
            <v>0</v>
          </cell>
          <cell r="P250">
            <v>5</v>
          </cell>
          <cell r="R250">
            <v>46</v>
          </cell>
          <cell r="S250">
            <v>0</v>
          </cell>
          <cell r="T250">
            <v>0</v>
          </cell>
          <cell r="U250">
            <v>1</v>
          </cell>
          <cell r="V250">
            <v>4</v>
          </cell>
          <cell r="W250">
            <v>40</v>
          </cell>
          <cell r="X250">
            <v>1</v>
          </cell>
          <cell r="Y250">
            <v>0</v>
          </cell>
          <cell r="Z250">
            <v>5</v>
          </cell>
        </row>
        <row r="251">
          <cell r="C251" t="str">
            <v>岩内町総数</v>
          </cell>
          <cell r="D251">
            <v>95</v>
          </cell>
          <cell r="E251">
            <v>0</v>
          </cell>
          <cell r="F251">
            <v>0</v>
          </cell>
          <cell r="G251">
            <v>0</v>
          </cell>
          <cell r="H251">
            <v>2</v>
          </cell>
          <cell r="I251">
            <v>4</v>
          </cell>
          <cell r="J251">
            <v>33</v>
          </cell>
          <cell r="K251">
            <v>38</v>
          </cell>
          <cell r="L251">
            <v>14</v>
          </cell>
          <cell r="M251">
            <v>4</v>
          </cell>
          <cell r="N251">
            <v>0</v>
          </cell>
          <cell r="O251">
            <v>0</v>
          </cell>
          <cell r="P251">
            <v>6</v>
          </cell>
          <cell r="Q251">
            <v>0</v>
          </cell>
          <cell r="R251">
            <v>95</v>
          </cell>
          <cell r="S251">
            <v>0</v>
          </cell>
          <cell r="T251">
            <v>0</v>
          </cell>
          <cell r="U251">
            <v>2</v>
          </cell>
          <cell r="V251">
            <v>4</v>
          </cell>
          <cell r="W251">
            <v>85</v>
          </cell>
          <cell r="X251">
            <v>4</v>
          </cell>
          <cell r="Y251">
            <v>0</v>
          </cell>
          <cell r="Z251">
            <v>6</v>
          </cell>
        </row>
        <row r="252">
          <cell r="C252" t="str">
            <v>泊村男</v>
          </cell>
          <cell r="D252">
            <v>5</v>
          </cell>
          <cell r="J252">
            <v>1</v>
          </cell>
          <cell r="K252">
            <v>3</v>
          </cell>
          <cell r="L252">
            <v>0</v>
          </cell>
          <cell r="M252">
            <v>1</v>
          </cell>
          <cell r="N252">
            <v>0</v>
          </cell>
          <cell r="P252">
            <v>0</v>
          </cell>
          <cell r="R252">
            <v>5</v>
          </cell>
          <cell r="S252">
            <v>0</v>
          </cell>
          <cell r="T252">
            <v>0</v>
          </cell>
          <cell r="U252">
            <v>0</v>
          </cell>
          <cell r="V252">
            <v>0</v>
          </cell>
          <cell r="W252">
            <v>4</v>
          </cell>
          <cell r="X252">
            <v>1</v>
          </cell>
          <cell r="Y252">
            <v>0</v>
          </cell>
          <cell r="Z252">
            <v>0</v>
          </cell>
        </row>
        <row r="253">
          <cell r="C253" t="str">
            <v>泊村女</v>
          </cell>
          <cell r="D253">
            <v>3</v>
          </cell>
          <cell r="K253">
            <v>1</v>
          </cell>
          <cell r="L253">
            <v>2</v>
          </cell>
          <cell r="M253">
            <v>0</v>
          </cell>
          <cell r="N253">
            <v>0</v>
          </cell>
          <cell r="P253">
            <v>0</v>
          </cell>
          <cell r="R253">
            <v>3</v>
          </cell>
          <cell r="S253">
            <v>0</v>
          </cell>
          <cell r="T253">
            <v>0</v>
          </cell>
          <cell r="U253">
            <v>0</v>
          </cell>
          <cell r="V253">
            <v>0</v>
          </cell>
          <cell r="W253">
            <v>3</v>
          </cell>
          <cell r="X253">
            <v>0</v>
          </cell>
          <cell r="Y253">
            <v>0</v>
          </cell>
          <cell r="Z253">
            <v>0</v>
          </cell>
        </row>
        <row r="254">
          <cell r="C254" t="str">
            <v>泊村総数</v>
          </cell>
          <cell r="D254">
            <v>8</v>
          </cell>
          <cell r="E254">
            <v>0</v>
          </cell>
          <cell r="F254">
            <v>0</v>
          </cell>
          <cell r="G254">
            <v>0</v>
          </cell>
          <cell r="H254">
            <v>0</v>
          </cell>
          <cell r="I254">
            <v>0</v>
          </cell>
          <cell r="J254">
            <v>1</v>
          </cell>
          <cell r="K254">
            <v>4</v>
          </cell>
          <cell r="L254">
            <v>2</v>
          </cell>
          <cell r="M254">
            <v>1</v>
          </cell>
          <cell r="N254">
            <v>0</v>
          </cell>
          <cell r="O254">
            <v>0</v>
          </cell>
          <cell r="P254">
            <v>0</v>
          </cell>
          <cell r="Q254">
            <v>0</v>
          </cell>
          <cell r="R254">
            <v>8</v>
          </cell>
          <cell r="S254">
            <v>0</v>
          </cell>
          <cell r="T254">
            <v>0</v>
          </cell>
          <cell r="U254">
            <v>0</v>
          </cell>
          <cell r="V254">
            <v>0</v>
          </cell>
          <cell r="W254">
            <v>7</v>
          </cell>
          <cell r="X254">
            <v>1</v>
          </cell>
          <cell r="Y254">
            <v>0</v>
          </cell>
          <cell r="Z254">
            <v>0</v>
          </cell>
        </row>
        <row r="255">
          <cell r="C255" t="str">
            <v>神恵内村男</v>
          </cell>
          <cell r="D255">
            <v>0</v>
          </cell>
          <cell r="P255">
            <v>0</v>
          </cell>
          <cell r="R255">
            <v>0</v>
          </cell>
          <cell r="S255">
            <v>0</v>
          </cell>
          <cell r="T255">
            <v>0</v>
          </cell>
          <cell r="U255">
            <v>0</v>
          </cell>
          <cell r="V255">
            <v>0</v>
          </cell>
          <cell r="W255">
            <v>0</v>
          </cell>
          <cell r="X255">
            <v>0</v>
          </cell>
          <cell r="Y255">
            <v>0</v>
          </cell>
          <cell r="Z255">
            <v>0</v>
          </cell>
        </row>
        <row r="256">
          <cell r="C256" t="str">
            <v>神恵内村女</v>
          </cell>
          <cell r="D256">
            <v>3</v>
          </cell>
          <cell r="J256">
            <v>2</v>
          </cell>
          <cell r="K256">
            <v>1</v>
          </cell>
          <cell r="L256">
            <v>0</v>
          </cell>
          <cell r="M256">
            <v>0</v>
          </cell>
          <cell r="N256">
            <v>0</v>
          </cell>
          <cell r="P256">
            <v>0</v>
          </cell>
          <cell r="R256">
            <v>3</v>
          </cell>
          <cell r="S256">
            <v>0</v>
          </cell>
          <cell r="T256">
            <v>0</v>
          </cell>
          <cell r="U256">
            <v>0</v>
          </cell>
          <cell r="V256">
            <v>0</v>
          </cell>
          <cell r="W256">
            <v>3</v>
          </cell>
          <cell r="X256">
            <v>0</v>
          </cell>
          <cell r="Y256">
            <v>0</v>
          </cell>
          <cell r="Z256">
            <v>0</v>
          </cell>
        </row>
        <row r="257">
          <cell r="C257" t="str">
            <v>神恵内村総数</v>
          </cell>
          <cell r="D257">
            <v>3</v>
          </cell>
          <cell r="E257">
            <v>0</v>
          </cell>
          <cell r="F257">
            <v>0</v>
          </cell>
          <cell r="G257">
            <v>0</v>
          </cell>
          <cell r="H257">
            <v>0</v>
          </cell>
          <cell r="I257">
            <v>0</v>
          </cell>
          <cell r="J257">
            <v>2</v>
          </cell>
          <cell r="K257">
            <v>1</v>
          </cell>
          <cell r="L257">
            <v>0</v>
          </cell>
          <cell r="M257">
            <v>0</v>
          </cell>
          <cell r="N257">
            <v>0</v>
          </cell>
          <cell r="O257">
            <v>0</v>
          </cell>
          <cell r="P257">
            <v>0</v>
          </cell>
          <cell r="Q257">
            <v>0</v>
          </cell>
          <cell r="R257">
            <v>3</v>
          </cell>
          <cell r="S257">
            <v>0</v>
          </cell>
          <cell r="T257">
            <v>0</v>
          </cell>
          <cell r="U257">
            <v>0</v>
          </cell>
          <cell r="V257">
            <v>0</v>
          </cell>
          <cell r="W257">
            <v>3</v>
          </cell>
          <cell r="X257">
            <v>0</v>
          </cell>
          <cell r="Y257">
            <v>0</v>
          </cell>
          <cell r="Z257">
            <v>0</v>
          </cell>
        </row>
        <row r="258">
          <cell r="C258" t="str">
            <v>積丹町男</v>
          </cell>
          <cell r="D258">
            <v>11</v>
          </cell>
          <cell r="F258">
            <v>1</v>
          </cell>
          <cell r="H258">
            <v>1</v>
          </cell>
          <cell r="I258">
            <v>3</v>
          </cell>
          <cell r="J258">
            <v>2</v>
          </cell>
          <cell r="K258">
            <v>3</v>
          </cell>
          <cell r="L258">
            <v>1</v>
          </cell>
          <cell r="M258">
            <v>0</v>
          </cell>
          <cell r="N258">
            <v>0</v>
          </cell>
          <cell r="P258">
            <v>5</v>
          </cell>
          <cell r="R258">
            <v>11</v>
          </cell>
          <cell r="S258">
            <v>1</v>
          </cell>
          <cell r="T258">
            <v>0</v>
          </cell>
          <cell r="U258">
            <v>1</v>
          </cell>
          <cell r="V258">
            <v>3</v>
          </cell>
          <cell r="W258">
            <v>6</v>
          </cell>
          <cell r="X258">
            <v>0</v>
          </cell>
          <cell r="Y258">
            <v>0</v>
          </cell>
          <cell r="Z258">
            <v>5</v>
          </cell>
        </row>
        <row r="259">
          <cell r="C259" t="str">
            <v>積丹町女</v>
          </cell>
          <cell r="D259">
            <v>8</v>
          </cell>
          <cell r="G259">
            <v>1</v>
          </cell>
          <cell r="K259">
            <v>5</v>
          </cell>
          <cell r="L259">
            <v>2</v>
          </cell>
          <cell r="M259">
            <v>0</v>
          </cell>
          <cell r="N259">
            <v>0</v>
          </cell>
          <cell r="P259">
            <v>1</v>
          </cell>
          <cell r="R259">
            <v>8</v>
          </cell>
          <cell r="S259">
            <v>0</v>
          </cell>
          <cell r="T259">
            <v>1</v>
          </cell>
          <cell r="U259">
            <v>0</v>
          </cell>
          <cell r="V259">
            <v>0</v>
          </cell>
          <cell r="W259">
            <v>7</v>
          </cell>
          <cell r="X259">
            <v>0</v>
          </cell>
          <cell r="Y259">
            <v>0</v>
          </cell>
          <cell r="Z259">
            <v>1</v>
          </cell>
        </row>
        <row r="260">
          <cell r="C260" t="str">
            <v>積丹町総数</v>
          </cell>
          <cell r="D260">
            <v>19</v>
          </cell>
          <cell r="E260">
            <v>0</v>
          </cell>
          <cell r="F260">
            <v>1</v>
          </cell>
          <cell r="G260">
            <v>1</v>
          </cell>
          <cell r="H260">
            <v>1</v>
          </cell>
          <cell r="I260">
            <v>3</v>
          </cell>
          <cell r="J260">
            <v>2</v>
          </cell>
          <cell r="K260">
            <v>8</v>
          </cell>
          <cell r="L260">
            <v>3</v>
          </cell>
          <cell r="M260">
            <v>0</v>
          </cell>
          <cell r="N260">
            <v>0</v>
          </cell>
          <cell r="O260">
            <v>0</v>
          </cell>
          <cell r="P260">
            <v>6</v>
          </cell>
          <cell r="Q260">
            <v>0</v>
          </cell>
          <cell r="R260">
            <v>19</v>
          </cell>
          <cell r="S260">
            <v>1</v>
          </cell>
          <cell r="T260">
            <v>1</v>
          </cell>
          <cell r="U260">
            <v>1</v>
          </cell>
          <cell r="V260">
            <v>3</v>
          </cell>
          <cell r="W260">
            <v>13</v>
          </cell>
          <cell r="X260">
            <v>0</v>
          </cell>
          <cell r="Y260">
            <v>0</v>
          </cell>
          <cell r="Z260">
            <v>6</v>
          </cell>
        </row>
        <row r="261">
          <cell r="C261" t="str">
            <v>古平町男</v>
          </cell>
          <cell r="D261">
            <v>13</v>
          </cell>
          <cell r="H261">
            <v>1</v>
          </cell>
          <cell r="J261">
            <v>5</v>
          </cell>
          <cell r="K261">
            <v>6</v>
          </cell>
          <cell r="L261">
            <v>1</v>
          </cell>
          <cell r="M261">
            <v>0</v>
          </cell>
          <cell r="N261">
            <v>0</v>
          </cell>
          <cell r="P261">
            <v>1</v>
          </cell>
          <cell r="R261">
            <v>13</v>
          </cell>
          <cell r="S261">
            <v>0</v>
          </cell>
          <cell r="T261">
            <v>0</v>
          </cell>
          <cell r="U261">
            <v>1</v>
          </cell>
          <cell r="V261">
            <v>0</v>
          </cell>
          <cell r="W261">
            <v>12</v>
          </cell>
          <cell r="X261">
            <v>0</v>
          </cell>
          <cell r="Y261">
            <v>0</v>
          </cell>
          <cell r="Z261">
            <v>1</v>
          </cell>
        </row>
        <row r="262">
          <cell r="C262" t="str">
            <v>古平町女</v>
          </cell>
          <cell r="D262">
            <v>3</v>
          </cell>
          <cell r="J262">
            <v>2</v>
          </cell>
          <cell r="K262">
            <v>1</v>
          </cell>
          <cell r="L262">
            <v>0</v>
          </cell>
          <cell r="M262">
            <v>0</v>
          </cell>
          <cell r="N262">
            <v>0</v>
          </cell>
          <cell r="P262">
            <v>0</v>
          </cell>
          <cell r="R262">
            <v>3</v>
          </cell>
          <cell r="S262">
            <v>0</v>
          </cell>
          <cell r="T262">
            <v>0</v>
          </cell>
          <cell r="U262">
            <v>0</v>
          </cell>
          <cell r="V262">
            <v>0</v>
          </cell>
          <cell r="W262">
            <v>3</v>
          </cell>
          <cell r="X262">
            <v>0</v>
          </cell>
          <cell r="Y262">
            <v>0</v>
          </cell>
          <cell r="Z262">
            <v>0</v>
          </cell>
        </row>
        <row r="263">
          <cell r="C263" t="str">
            <v>古平町総数</v>
          </cell>
          <cell r="D263">
            <v>16</v>
          </cell>
          <cell r="E263">
            <v>0</v>
          </cell>
          <cell r="F263">
            <v>0</v>
          </cell>
          <cell r="G263">
            <v>0</v>
          </cell>
          <cell r="H263">
            <v>1</v>
          </cell>
          <cell r="I263">
            <v>0</v>
          </cell>
          <cell r="J263">
            <v>7</v>
          </cell>
          <cell r="K263">
            <v>7</v>
          </cell>
          <cell r="L263">
            <v>1</v>
          </cell>
          <cell r="M263">
            <v>0</v>
          </cell>
          <cell r="N263">
            <v>0</v>
          </cell>
          <cell r="O263">
            <v>0</v>
          </cell>
          <cell r="P263">
            <v>1</v>
          </cell>
          <cell r="Q263">
            <v>0</v>
          </cell>
          <cell r="R263">
            <v>16</v>
          </cell>
          <cell r="S263">
            <v>0</v>
          </cell>
          <cell r="T263">
            <v>0</v>
          </cell>
          <cell r="U263">
            <v>1</v>
          </cell>
          <cell r="V263">
            <v>0</v>
          </cell>
          <cell r="W263">
            <v>15</v>
          </cell>
          <cell r="X263">
            <v>0</v>
          </cell>
          <cell r="Y263">
            <v>0</v>
          </cell>
          <cell r="Z263">
            <v>1</v>
          </cell>
        </row>
        <row r="264">
          <cell r="C264" t="str">
            <v>仁木町男</v>
          </cell>
          <cell r="D264">
            <v>5</v>
          </cell>
          <cell r="J264">
            <v>2</v>
          </cell>
          <cell r="K264">
            <v>2</v>
          </cell>
          <cell r="L264">
            <v>1</v>
          </cell>
          <cell r="M264">
            <v>0</v>
          </cell>
          <cell r="N264">
            <v>0</v>
          </cell>
          <cell r="P264">
            <v>0</v>
          </cell>
          <cell r="R264">
            <v>5</v>
          </cell>
          <cell r="S264">
            <v>0</v>
          </cell>
          <cell r="T264">
            <v>0</v>
          </cell>
          <cell r="U264">
            <v>0</v>
          </cell>
          <cell r="V264">
            <v>0</v>
          </cell>
          <cell r="W264">
            <v>5</v>
          </cell>
          <cell r="X264">
            <v>0</v>
          </cell>
          <cell r="Y264">
            <v>0</v>
          </cell>
          <cell r="Z264">
            <v>0</v>
          </cell>
        </row>
        <row r="265">
          <cell r="C265" t="str">
            <v>仁木町女</v>
          </cell>
          <cell r="D265">
            <v>7</v>
          </cell>
          <cell r="I265">
            <v>1</v>
          </cell>
          <cell r="J265">
            <v>3</v>
          </cell>
          <cell r="K265">
            <v>3</v>
          </cell>
          <cell r="L265">
            <v>0</v>
          </cell>
          <cell r="M265">
            <v>0</v>
          </cell>
          <cell r="N265">
            <v>0</v>
          </cell>
          <cell r="P265">
            <v>1</v>
          </cell>
          <cell r="R265">
            <v>7</v>
          </cell>
          <cell r="S265">
            <v>0</v>
          </cell>
          <cell r="T265">
            <v>0</v>
          </cell>
          <cell r="U265">
            <v>0</v>
          </cell>
          <cell r="V265">
            <v>1</v>
          </cell>
          <cell r="W265">
            <v>6</v>
          </cell>
          <cell r="X265">
            <v>0</v>
          </cell>
          <cell r="Y265">
            <v>0</v>
          </cell>
          <cell r="Z265">
            <v>1</v>
          </cell>
        </row>
        <row r="266">
          <cell r="C266" t="str">
            <v>仁木町総数</v>
          </cell>
          <cell r="D266">
            <v>12</v>
          </cell>
          <cell r="E266">
            <v>0</v>
          </cell>
          <cell r="F266">
            <v>0</v>
          </cell>
          <cell r="G266">
            <v>0</v>
          </cell>
          <cell r="H266">
            <v>0</v>
          </cell>
          <cell r="I266">
            <v>1</v>
          </cell>
          <cell r="J266">
            <v>5</v>
          </cell>
          <cell r="K266">
            <v>5</v>
          </cell>
          <cell r="L266">
            <v>1</v>
          </cell>
          <cell r="M266">
            <v>0</v>
          </cell>
          <cell r="N266">
            <v>0</v>
          </cell>
          <cell r="O266">
            <v>0</v>
          </cell>
          <cell r="P266">
            <v>1</v>
          </cell>
          <cell r="Q266">
            <v>0</v>
          </cell>
          <cell r="R266">
            <v>12</v>
          </cell>
          <cell r="S266">
            <v>0</v>
          </cell>
          <cell r="T266">
            <v>0</v>
          </cell>
          <cell r="U266">
            <v>0</v>
          </cell>
          <cell r="V266">
            <v>1</v>
          </cell>
          <cell r="W266">
            <v>11</v>
          </cell>
          <cell r="X266">
            <v>0</v>
          </cell>
          <cell r="Y266">
            <v>0</v>
          </cell>
          <cell r="Z266">
            <v>1</v>
          </cell>
        </row>
        <row r="267">
          <cell r="C267" t="str">
            <v>余市町男</v>
          </cell>
          <cell r="D267">
            <v>58</v>
          </cell>
          <cell r="I267">
            <v>2</v>
          </cell>
          <cell r="J267">
            <v>18</v>
          </cell>
          <cell r="K267">
            <v>33</v>
          </cell>
          <cell r="L267">
            <v>5</v>
          </cell>
          <cell r="M267">
            <v>0</v>
          </cell>
          <cell r="N267">
            <v>0</v>
          </cell>
          <cell r="P267">
            <v>2</v>
          </cell>
          <cell r="R267">
            <v>58</v>
          </cell>
          <cell r="S267">
            <v>0</v>
          </cell>
          <cell r="T267">
            <v>0</v>
          </cell>
          <cell r="U267">
            <v>0</v>
          </cell>
          <cell r="V267">
            <v>2</v>
          </cell>
          <cell r="W267">
            <v>56</v>
          </cell>
          <cell r="X267">
            <v>0</v>
          </cell>
          <cell r="Y267">
            <v>0</v>
          </cell>
          <cell r="Z267">
            <v>2</v>
          </cell>
        </row>
        <row r="268">
          <cell r="C268" t="str">
            <v>余市町女</v>
          </cell>
          <cell r="D268">
            <v>54</v>
          </cell>
          <cell r="H268">
            <v>3</v>
          </cell>
          <cell r="I268">
            <v>3</v>
          </cell>
          <cell r="J268">
            <v>21</v>
          </cell>
          <cell r="K268">
            <v>22</v>
          </cell>
          <cell r="L268">
            <v>5</v>
          </cell>
          <cell r="M268">
            <v>0</v>
          </cell>
          <cell r="N268">
            <v>0</v>
          </cell>
          <cell r="P268">
            <v>6</v>
          </cell>
          <cell r="R268">
            <v>54</v>
          </cell>
          <cell r="S268">
            <v>0</v>
          </cell>
          <cell r="T268">
            <v>0</v>
          </cell>
          <cell r="U268">
            <v>3</v>
          </cell>
          <cell r="V268">
            <v>3</v>
          </cell>
          <cell r="W268">
            <v>48</v>
          </cell>
          <cell r="X268">
            <v>0</v>
          </cell>
          <cell r="Y268">
            <v>0</v>
          </cell>
          <cell r="Z268">
            <v>6</v>
          </cell>
        </row>
        <row r="269">
          <cell r="C269" t="str">
            <v>余市町総数</v>
          </cell>
          <cell r="D269">
            <v>112</v>
          </cell>
          <cell r="E269">
            <v>0</v>
          </cell>
          <cell r="F269">
            <v>0</v>
          </cell>
          <cell r="G269">
            <v>0</v>
          </cell>
          <cell r="H269">
            <v>3</v>
          </cell>
          <cell r="I269">
            <v>5</v>
          </cell>
          <cell r="J269">
            <v>39</v>
          </cell>
          <cell r="K269">
            <v>55</v>
          </cell>
          <cell r="L269">
            <v>10</v>
          </cell>
          <cell r="M269">
            <v>0</v>
          </cell>
          <cell r="N269">
            <v>0</v>
          </cell>
          <cell r="O269">
            <v>0</v>
          </cell>
          <cell r="P269">
            <v>8</v>
          </cell>
          <cell r="Q269">
            <v>0</v>
          </cell>
          <cell r="R269">
            <v>112</v>
          </cell>
          <cell r="S269">
            <v>0</v>
          </cell>
          <cell r="T269">
            <v>0</v>
          </cell>
          <cell r="U269">
            <v>3</v>
          </cell>
          <cell r="V269">
            <v>5</v>
          </cell>
          <cell r="W269">
            <v>104</v>
          </cell>
          <cell r="X269">
            <v>0</v>
          </cell>
          <cell r="Y269">
            <v>0</v>
          </cell>
          <cell r="Z269">
            <v>8</v>
          </cell>
        </row>
        <row r="270">
          <cell r="C270" t="str">
            <v>赤井川村男</v>
          </cell>
          <cell r="D270">
            <v>3</v>
          </cell>
          <cell r="H270">
            <v>1</v>
          </cell>
          <cell r="K270">
            <v>2</v>
          </cell>
          <cell r="L270">
            <v>0</v>
          </cell>
          <cell r="M270">
            <v>0</v>
          </cell>
          <cell r="N270">
            <v>0</v>
          </cell>
          <cell r="P270">
            <v>1</v>
          </cell>
          <cell r="R270">
            <v>3</v>
          </cell>
          <cell r="S270">
            <v>0</v>
          </cell>
          <cell r="T270">
            <v>0</v>
          </cell>
          <cell r="U270">
            <v>1</v>
          </cell>
          <cell r="V270">
            <v>0</v>
          </cell>
          <cell r="W270">
            <v>2</v>
          </cell>
          <cell r="X270">
            <v>0</v>
          </cell>
          <cell r="Y270">
            <v>0</v>
          </cell>
          <cell r="Z270">
            <v>1</v>
          </cell>
        </row>
        <row r="271">
          <cell r="C271" t="str">
            <v>赤井川村女</v>
          </cell>
          <cell r="D271">
            <v>1</v>
          </cell>
          <cell r="K271">
            <v>1</v>
          </cell>
          <cell r="L271">
            <v>0</v>
          </cell>
          <cell r="M271">
            <v>0</v>
          </cell>
          <cell r="N271">
            <v>0</v>
          </cell>
          <cell r="P271">
            <v>0</v>
          </cell>
          <cell r="R271">
            <v>1</v>
          </cell>
          <cell r="S271">
            <v>0</v>
          </cell>
          <cell r="T271">
            <v>0</v>
          </cell>
          <cell r="U271">
            <v>0</v>
          </cell>
          <cell r="V271">
            <v>0</v>
          </cell>
          <cell r="W271">
            <v>1</v>
          </cell>
          <cell r="X271">
            <v>0</v>
          </cell>
          <cell r="Y271">
            <v>0</v>
          </cell>
          <cell r="Z271">
            <v>0</v>
          </cell>
        </row>
        <row r="272">
          <cell r="C272" t="str">
            <v>赤井川村総数</v>
          </cell>
          <cell r="D272">
            <v>4</v>
          </cell>
          <cell r="E272">
            <v>0</v>
          </cell>
          <cell r="F272">
            <v>0</v>
          </cell>
          <cell r="G272">
            <v>0</v>
          </cell>
          <cell r="H272">
            <v>1</v>
          </cell>
          <cell r="I272">
            <v>0</v>
          </cell>
          <cell r="J272">
            <v>0</v>
          </cell>
          <cell r="K272">
            <v>3</v>
          </cell>
          <cell r="L272">
            <v>0</v>
          </cell>
          <cell r="M272">
            <v>0</v>
          </cell>
          <cell r="N272">
            <v>0</v>
          </cell>
          <cell r="O272">
            <v>0</v>
          </cell>
          <cell r="P272">
            <v>1</v>
          </cell>
          <cell r="Q272">
            <v>0</v>
          </cell>
          <cell r="R272">
            <v>4</v>
          </cell>
          <cell r="S272">
            <v>0</v>
          </cell>
          <cell r="T272">
            <v>0</v>
          </cell>
          <cell r="U272">
            <v>1</v>
          </cell>
          <cell r="V272">
            <v>0</v>
          </cell>
          <cell r="W272">
            <v>3</v>
          </cell>
          <cell r="X272">
            <v>0</v>
          </cell>
          <cell r="Y272">
            <v>0</v>
          </cell>
          <cell r="Z272">
            <v>1</v>
          </cell>
        </row>
        <row r="273">
          <cell r="C273" t="str">
            <v>南幌町男</v>
          </cell>
          <cell r="D273">
            <v>17</v>
          </cell>
          <cell r="J273">
            <v>4</v>
          </cell>
          <cell r="K273">
            <v>6</v>
          </cell>
          <cell r="L273">
            <v>6</v>
          </cell>
          <cell r="M273">
            <v>0</v>
          </cell>
          <cell r="N273">
            <v>1</v>
          </cell>
          <cell r="P273">
            <v>0</v>
          </cell>
          <cell r="R273">
            <v>17</v>
          </cell>
          <cell r="S273">
            <v>0</v>
          </cell>
          <cell r="T273">
            <v>0</v>
          </cell>
          <cell r="U273">
            <v>0</v>
          </cell>
          <cell r="V273">
            <v>0</v>
          </cell>
          <cell r="W273">
            <v>16</v>
          </cell>
          <cell r="X273">
            <v>1</v>
          </cell>
          <cell r="Y273">
            <v>0</v>
          </cell>
          <cell r="Z273">
            <v>0</v>
          </cell>
        </row>
        <row r="274">
          <cell r="C274" t="str">
            <v>南幌町女</v>
          </cell>
          <cell r="D274">
            <v>18</v>
          </cell>
          <cell r="I274">
            <v>3</v>
          </cell>
          <cell r="J274">
            <v>6</v>
          </cell>
          <cell r="K274">
            <v>9</v>
          </cell>
          <cell r="L274">
            <v>0</v>
          </cell>
          <cell r="M274">
            <v>0</v>
          </cell>
          <cell r="N274">
            <v>0</v>
          </cell>
          <cell r="P274">
            <v>3</v>
          </cell>
          <cell r="R274">
            <v>18</v>
          </cell>
          <cell r="S274">
            <v>0</v>
          </cell>
          <cell r="T274">
            <v>0</v>
          </cell>
          <cell r="U274">
            <v>0</v>
          </cell>
          <cell r="V274">
            <v>3</v>
          </cell>
          <cell r="W274">
            <v>15</v>
          </cell>
          <cell r="X274">
            <v>0</v>
          </cell>
          <cell r="Y274">
            <v>0</v>
          </cell>
          <cell r="Z274">
            <v>3</v>
          </cell>
        </row>
        <row r="275">
          <cell r="C275" t="str">
            <v>南幌町総数</v>
          </cell>
          <cell r="D275">
            <v>35</v>
          </cell>
          <cell r="E275">
            <v>0</v>
          </cell>
          <cell r="F275">
            <v>0</v>
          </cell>
          <cell r="G275">
            <v>0</v>
          </cell>
          <cell r="H275">
            <v>0</v>
          </cell>
          <cell r="I275">
            <v>3</v>
          </cell>
          <cell r="J275">
            <v>10</v>
          </cell>
          <cell r="K275">
            <v>15</v>
          </cell>
          <cell r="L275">
            <v>6</v>
          </cell>
          <cell r="M275">
            <v>0</v>
          </cell>
          <cell r="N275">
            <v>1</v>
          </cell>
          <cell r="O275">
            <v>0</v>
          </cell>
          <cell r="P275">
            <v>3</v>
          </cell>
          <cell r="Q275">
            <v>0</v>
          </cell>
          <cell r="R275">
            <v>35</v>
          </cell>
          <cell r="S275">
            <v>0</v>
          </cell>
          <cell r="T275">
            <v>0</v>
          </cell>
          <cell r="U275">
            <v>0</v>
          </cell>
          <cell r="V275">
            <v>3</v>
          </cell>
          <cell r="W275">
            <v>31</v>
          </cell>
          <cell r="X275">
            <v>1</v>
          </cell>
          <cell r="Y275">
            <v>0</v>
          </cell>
          <cell r="Z275">
            <v>3</v>
          </cell>
        </row>
        <row r="276">
          <cell r="C276" t="str">
            <v>奈井江町男</v>
          </cell>
          <cell r="D276">
            <v>8</v>
          </cell>
          <cell r="I276">
            <v>1</v>
          </cell>
          <cell r="J276">
            <v>2</v>
          </cell>
          <cell r="K276">
            <v>3</v>
          </cell>
          <cell r="L276">
            <v>2</v>
          </cell>
          <cell r="M276">
            <v>0</v>
          </cell>
          <cell r="N276">
            <v>0</v>
          </cell>
          <cell r="P276">
            <v>1</v>
          </cell>
          <cell r="R276">
            <v>8</v>
          </cell>
          <cell r="S276">
            <v>0</v>
          </cell>
          <cell r="T276">
            <v>0</v>
          </cell>
          <cell r="U276">
            <v>0</v>
          </cell>
          <cell r="V276">
            <v>1</v>
          </cell>
          <cell r="W276">
            <v>7</v>
          </cell>
          <cell r="X276">
            <v>0</v>
          </cell>
          <cell r="Y276">
            <v>0</v>
          </cell>
          <cell r="Z276">
            <v>1</v>
          </cell>
        </row>
        <row r="277">
          <cell r="C277" t="str">
            <v>奈井江町女</v>
          </cell>
          <cell r="D277">
            <v>11</v>
          </cell>
          <cell r="H277">
            <v>1</v>
          </cell>
          <cell r="J277">
            <v>4</v>
          </cell>
          <cell r="K277">
            <v>4</v>
          </cell>
          <cell r="L277">
            <v>1</v>
          </cell>
          <cell r="M277">
            <v>1</v>
          </cell>
          <cell r="N277">
            <v>0</v>
          </cell>
          <cell r="P277">
            <v>1</v>
          </cell>
          <cell r="R277">
            <v>11</v>
          </cell>
          <cell r="S277">
            <v>0</v>
          </cell>
          <cell r="T277">
            <v>0</v>
          </cell>
          <cell r="U277">
            <v>1</v>
          </cell>
          <cell r="V277">
            <v>0</v>
          </cell>
          <cell r="W277">
            <v>9</v>
          </cell>
          <cell r="X277">
            <v>1</v>
          </cell>
          <cell r="Y277">
            <v>0</v>
          </cell>
          <cell r="Z277">
            <v>1</v>
          </cell>
        </row>
        <row r="278">
          <cell r="C278" t="str">
            <v>奈井江町総数</v>
          </cell>
          <cell r="D278">
            <v>19</v>
          </cell>
          <cell r="E278">
            <v>0</v>
          </cell>
          <cell r="F278">
            <v>0</v>
          </cell>
          <cell r="G278">
            <v>0</v>
          </cell>
          <cell r="H278">
            <v>1</v>
          </cell>
          <cell r="I278">
            <v>1</v>
          </cell>
          <cell r="J278">
            <v>6</v>
          </cell>
          <cell r="K278">
            <v>7</v>
          </cell>
          <cell r="L278">
            <v>3</v>
          </cell>
          <cell r="M278">
            <v>1</v>
          </cell>
          <cell r="N278">
            <v>0</v>
          </cell>
          <cell r="O278">
            <v>0</v>
          </cell>
          <cell r="P278">
            <v>2</v>
          </cell>
          <cell r="Q278">
            <v>0</v>
          </cell>
          <cell r="R278">
            <v>19</v>
          </cell>
          <cell r="S278">
            <v>0</v>
          </cell>
          <cell r="T278">
            <v>0</v>
          </cell>
          <cell r="U278">
            <v>1</v>
          </cell>
          <cell r="V278">
            <v>1</v>
          </cell>
          <cell r="W278">
            <v>16</v>
          </cell>
          <cell r="X278">
            <v>1</v>
          </cell>
          <cell r="Y278">
            <v>0</v>
          </cell>
          <cell r="Z278">
            <v>2</v>
          </cell>
        </row>
        <row r="279">
          <cell r="C279" t="str">
            <v>上砂川町男</v>
          </cell>
          <cell r="D279">
            <v>9</v>
          </cell>
          <cell r="J279">
            <v>1</v>
          </cell>
          <cell r="K279">
            <v>7</v>
          </cell>
          <cell r="L279">
            <v>1</v>
          </cell>
          <cell r="M279">
            <v>0</v>
          </cell>
          <cell r="N279">
            <v>0</v>
          </cell>
          <cell r="P279">
            <v>0</v>
          </cell>
          <cell r="R279">
            <v>9</v>
          </cell>
          <cell r="S279">
            <v>0</v>
          </cell>
          <cell r="T279">
            <v>0</v>
          </cell>
          <cell r="U279">
            <v>0</v>
          </cell>
          <cell r="V279">
            <v>0</v>
          </cell>
          <cell r="W279">
            <v>9</v>
          </cell>
          <cell r="X279">
            <v>0</v>
          </cell>
          <cell r="Y279">
            <v>0</v>
          </cell>
          <cell r="Z279">
            <v>0</v>
          </cell>
        </row>
        <row r="280">
          <cell r="C280" t="str">
            <v>上砂川町女</v>
          </cell>
          <cell r="D280">
            <v>9</v>
          </cell>
          <cell r="I280">
            <v>4</v>
          </cell>
          <cell r="J280">
            <v>2</v>
          </cell>
          <cell r="K280">
            <v>2</v>
          </cell>
          <cell r="L280">
            <v>1</v>
          </cell>
          <cell r="M280">
            <v>0</v>
          </cell>
          <cell r="N280">
            <v>0</v>
          </cell>
          <cell r="P280">
            <v>4</v>
          </cell>
          <cell r="R280">
            <v>9</v>
          </cell>
          <cell r="S280">
            <v>0</v>
          </cell>
          <cell r="T280">
            <v>0</v>
          </cell>
          <cell r="U280">
            <v>0</v>
          </cell>
          <cell r="V280">
            <v>4</v>
          </cell>
          <cell r="W280">
            <v>5</v>
          </cell>
          <cell r="X280">
            <v>0</v>
          </cell>
          <cell r="Y280">
            <v>0</v>
          </cell>
          <cell r="Z280">
            <v>4</v>
          </cell>
        </row>
        <row r="281">
          <cell r="C281" t="str">
            <v>上砂川町総数</v>
          </cell>
          <cell r="D281">
            <v>18</v>
          </cell>
          <cell r="E281">
            <v>0</v>
          </cell>
          <cell r="F281">
            <v>0</v>
          </cell>
          <cell r="G281">
            <v>0</v>
          </cell>
          <cell r="H281">
            <v>0</v>
          </cell>
          <cell r="I281">
            <v>4</v>
          </cell>
          <cell r="J281">
            <v>3</v>
          </cell>
          <cell r="K281">
            <v>9</v>
          </cell>
          <cell r="L281">
            <v>2</v>
          </cell>
          <cell r="M281">
            <v>0</v>
          </cell>
          <cell r="N281">
            <v>0</v>
          </cell>
          <cell r="O281">
            <v>0</v>
          </cell>
          <cell r="P281">
            <v>4</v>
          </cell>
          <cell r="Q281">
            <v>0</v>
          </cell>
          <cell r="R281">
            <v>18</v>
          </cell>
          <cell r="S281">
            <v>0</v>
          </cell>
          <cell r="T281">
            <v>0</v>
          </cell>
          <cell r="U281">
            <v>0</v>
          </cell>
          <cell r="V281">
            <v>4</v>
          </cell>
          <cell r="W281">
            <v>14</v>
          </cell>
          <cell r="X281">
            <v>0</v>
          </cell>
          <cell r="Y281">
            <v>0</v>
          </cell>
          <cell r="Z281">
            <v>4</v>
          </cell>
        </row>
        <row r="282">
          <cell r="C282" t="str">
            <v>由仁町男</v>
          </cell>
          <cell r="D282">
            <v>25</v>
          </cell>
          <cell r="F282">
            <v>1</v>
          </cell>
          <cell r="I282">
            <v>3</v>
          </cell>
          <cell r="J282">
            <v>8</v>
          </cell>
          <cell r="K282">
            <v>12</v>
          </cell>
          <cell r="L282">
            <v>1</v>
          </cell>
          <cell r="M282">
            <v>0</v>
          </cell>
          <cell r="N282">
            <v>0</v>
          </cell>
          <cell r="P282">
            <v>4</v>
          </cell>
          <cell r="R282">
            <v>25</v>
          </cell>
          <cell r="S282">
            <v>1</v>
          </cell>
          <cell r="T282">
            <v>0</v>
          </cell>
          <cell r="U282">
            <v>0</v>
          </cell>
          <cell r="V282">
            <v>3</v>
          </cell>
          <cell r="W282">
            <v>21</v>
          </cell>
          <cell r="X282">
            <v>0</v>
          </cell>
          <cell r="Y282">
            <v>0</v>
          </cell>
          <cell r="Z282">
            <v>4</v>
          </cell>
        </row>
        <row r="283">
          <cell r="C283" t="str">
            <v>由仁町女</v>
          </cell>
          <cell r="D283">
            <v>24</v>
          </cell>
          <cell r="I283">
            <v>1</v>
          </cell>
          <cell r="J283">
            <v>10</v>
          </cell>
          <cell r="K283">
            <v>9</v>
          </cell>
          <cell r="L283">
            <v>4</v>
          </cell>
          <cell r="M283">
            <v>0</v>
          </cell>
          <cell r="N283">
            <v>0</v>
          </cell>
          <cell r="P283">
            <v>1</v>
          </cell>
          <cell r="R283">
            <v>24</v>
          </cell>
          <cell r="S283">
            <v>0</v>
          </cell>
          <cell r="T283">
            <v>0</v>
          </cell>
          <cell r="U283">
            <v>0</v>
          </cell>
          <cell r="V283">
            <v>1</v>
          </cell>
          <cell r="W283">
            <v>23</v>
          </cell>
          <cell r="X283">
            <v>0</v>
          </cell>
          <cell r="Y283">
            <v>0</v>
          </cell>
          <cell r="Z283">
            <v>1</v>
          </cell>
        </row>
        <row r="284">
          <cell r="C284" t="str">
            <v>由仁町総数</v>
          </cell>
          <cell r="D284">
            <v>49</v>
          </cell>
          <cell r="E284">
            <v>0</v>
          </cell>
          <cell r="F284">
            <v>1</v>
          </cell>
          <cell r="G284">
            <v>0</v>
          </cell>
          <cell r="H284">
            <v>0</v>
          </cell>
          <cell r="I284">
            <v>4</v>
          </cell>
          <cell r="J284">
            <v>18</v>
          </cell>
          <cell r="K284">
            <v>21</v>
          </cell>
          <cell r="L284">
            <v>5</v>
          </cell>
          <cell r="M284">
            <v>0</v>
          </cell>
          <cell r="N284">
            <v>0</v>
          </cell>
          <cell r="O284">
            <v>0</v>
          </cell>
          <cell r="P284">
            <v>5</v>
          </cell>
          <cell r="Q284">
            <v>0</v>
          </cell>
          <cell r="R284">
            <v>49</v>
          </cell>
          <cell r="S284">
            <v>1</v>
          </cell>
          <cell r="T284">
            <v>0</v>
          </cell>
          <cell r="U284">
            <v>0</v>
          </cell>
          <cell r="V284">
            <v>4</v>
          </cell>
          <cell r="W284">
            <v>44</v>
          </cell>
          <cell r="X284">
            <v>0</v>
          </cell>
          <cell r="Y284">
            <v>0</v>
          </cell>
          <cell r="Z284">
            <v>5</v>
          </cell>
        </row>
        <row r="285">
          <cell r="C285" t="str">
            <v>長沼町男</v>
          </cell>
          <cell r="D285">
            <v>34</v>
          </cell>
          <cell r="F285">
            <v>1</v>
          </cell>
          <cell r="G285">
            <v>1</v>
          </cell>
          <cell r="I285">
            <v>1</v>
          </cell>
          <cell r="J285">
            <v>11</v>
          </cell>
          <cell r="K285">
            <v>15</v>
          </cell>
          <cell r="L285">
            <v>4</v>
          </cell>
          <cell r="M285">
            <v>1</v>
          </cell>
          <cell r="N285">
            <v>0</v>
          </cell>
          <cell r="P285">
            <v>3</v>
          </cell>
          <cell r="R285">
            <v>34</v>
          </cell>
          <cell r="S285">
            <v>1</v>
          </cell>
          <cell r="T285">
            <v>1</v>
          </cell>
          <cell r="U285">
            <v>0</v>
          </cell>
          <cell r="V285">
            <v>1</v>
          </cell>
          <cell r="W285">
            <v>30</v>
          </cell>
          <cell r="X285">
            <v>1</v>
          </cell>
          <cell r="Y285">
            <v>0</v>
          </cell>
          <cell r="Z285">
            <v>3</v>
          </cell>
        </row>
        <row r="286">
          <cell r="C286" t="str">
            <v>長沼町女</v>
          </cell>
          <cell r="D286">
            <v>35</v>
          </cell>
          <cell r="I286">
            <v>7</v>
          </cell>
          <cell r="J286">
            <v>15</v>
          </cell>
          <cell r="K286">
            <v>10</v>
          </cell>
          <cell r="L286">
            <v>2</v>
          </cell>
          <cell r="M286">
            <v>1</v>
          </cell>
          <cell r="N286">
            <v>0</v>
          </cell>
          <cell r="P286">
            <v>7</v>
          </cell>
          <cell r="R286">
            <v>35</v>
          </cell>
          <cell r="S286">
            <v>0</v>
          </cell>
          <cell r="T286">
            <v>0</v>
          </cell>
          <cell r="U286">
            <v>0</v>
          </cell>
          <cell r="V286">
            <v>7</v>
          </cell>
          <cell r="W286">
            <v>27</v>
          </cell>
          <cell r="X286">
            <v>1</v>
          </cell>
          <cell r="Y286">
            <v>0</v>
          </cell>
          <cell r="Z286">
            <v>7</v>
          </cell>
        </row>
        <row r="287">
          <cell r="C287" t="str">
            <v>長沼町総数</v>
          </cell>
          <cell r="D287">
            <v>69</v>
          </cell>
          <cell r="E287">
            <v>0</v>
          </cell>
          <cell r="F287">
            <v>1</v>
          </cell>
          <cell r="G287">
            <v>1</v>
          </cell>
          <cell r="H287">
            <v>0</v>
          </cell>
          <cell r="I287">
            <v>8</v>
          </cell>
          <cell r="J287">
            <v>26</v>
          </cell>
          <cell r="K287">
            <v>25</v>
          </cell>
          <cell r="L287">
            <v>6</v>
          </cell>
          <cell r="M287">
            <v>2</v>
          </cell>
          <cell r="N287">
            <v>0</v>
          </cell>
          <cell r="O287">
            <v>0</v>
          </cell>
          <cell r="P287">
            <v>10</v>
          </cell>
          <cell r="Q287">
            <v>0</v>
          </cell>
          <cell r="R287">
            <v>69</v>
          </cell>
          <cell r="S287">
            <v>1</v>
          </cell>
          <cell r="T287">
            <v>1</v>
          </cell>
          <cell r="U287">
            <v>0</v>
          </cell>
          <cell r="V287">
            <v>8</v>
          </cell>
          <cell r="W287">
            <v>57</v>
          </cell>
          <cell r="X287">
            <v>2</v>
          </cell>
          <cell r="Y287">
            <v>0</v>
          </cell>
          <cell r="Z287">
            <v>10</v>
          </cell>
        </row>
        <row r="288">
          <cell r="C288" t="str">
            <v>栗山町男</v>
          </cell>
          <cell r="D288">
            <v>42</v>
          </cell>
          <cell r="H288">
            <v>2</v>
          </cell>
          <cell r="I288">
            <v>4</v>
          </cell>
          <cell r="J288">
            <v>11</v>
          </cell>
          <cell r="K288">
            <v>21</v>
          </cell>
          <cell r="L288">
            <v>4</v>
          </cell>
          <cell r="M288">
            <v>0</v>
          </cell>
          <cell r="N288">
            <v>0</v>
          </cell>
          <cell r="P288">
            <v>6</v>
          </cell>
          <cell r="R288">
            <v>42</v>
          </cell>
          <cell r="S288">
            <v>0</v>
          </cell>
          <cell r="T288">
            <v>0</v>
          </cell>
          <cell r="U288">
            <v>2</v>
          </cell>
          <cell r="V288">
            <v>4</v>
          </cell>
          <cell r="W288">
            <v>36</v>
          </cell>
          <cell r="X288">
            <v>0</v>
          </cell>
          <cell r="Y288">
            <v>0</v>
          </cell>
          <cell r="Z288">
            <v>6</v>
          </cell>
        </row>
        <row r="289">
          <cell r="C289" t="str">
            <v>栗山町女</v>
          </cell>
          <cell r="D289">
            <v>33</v>
          </cell>
          <cell r="G289">
            <v>1</v>
          </cell>
          <cell r="I289">
            <v>3</v>
          </cell>
          <cell r="J289">
            <v>15</v>
          </cell>
          <cell r="K289">
            <v>12</v>
          </cell>
          <cell r="L289">
            <v>1</v>
          </cell>
          <cell r="M289">
            <v>1</v>
          </cell>
          <cell r="N289">
            <v>0</v>
          </cell>
          <cell r="P289">
            <v>4</v>
          </cell>
          <cell r="R289">
            <v>33</v>
          </cell>
          <cell r="S289">
            <v>0</v>
          </cell>
          <cell r="T289">
            <v>1</v>
          </cell>
          <cell r="U289">
            <v>0</v>
          </cell>
          <cell r="V289">
            <v>3</v>
          </cell>
          <cell r="W289">
            <v>28</v>
          </cell>
          <cell r="X289">
            <v>1</v>
          </cell>
          <cell r="Y289">
            <v>0</v>
          </cell>
          <cell r="Z289">
            <v>4</v>
          </cell>
        </row>
        <row r="290">
          <cell r="C290" t="str">
            <v>栗山町総数</v>
          </cell>
          <cell r="D290">
            <v>75</v>
          </cell>
          <cell r="E290">
            <v>0</v>
          </cell>
          <cell r="F290">
            <v>0</v>
          </cell>
          <cell r="G290">
            <v>1</v>
          </cell>
          <cell r="H290">
            <v>2</v>
          </cell>
          <cell r="I290">
            <v>7</v>
          </cell>
          <cell r="J290">
            <v>26</v>
          </cell>
          <cell r="K290">
            <v>33</v>
          </cell>
          <cell r="L290">
            <v>5</v>
          </cell>
          <cell r="M290">
            <v>1</v>
          </cell>
          <cell r="N290">
            <v>0</v>
          </cell>
          <cell r="O290">
            <v>0</v>
          </cell>
          <cell r="P290">
            <v>10</v>
          </cell>
          <cell r="Q290">
            <v>0</v>
          </cell>
          <cell r="R290">
            <v>75</v>
          </cell>
          <cell r="S290">
            <v>0</v>
          </cell>
          <cell r="T290">
            <v>1</v>
          </cell>
          <cell r="U290">
            <v>2</v>
          </cell>
          <cell r="V290">
            <v>7</v>
          </cell>
          <cell r="W290">
            <v>64</v>
          </cell>
          <cell r="X290">
            <v>1</v>
          </cell>
          <cell r="Y290">
            <v>0</v>
          </cell>
          <cell r="Z290">
            <v>10</v>
          </cell>
        </row>
        <row r="291">
          <cell r="C291" t="str">
            <v>月形町男</v>
          </cell>
          <cell r="D291">
            <v>7</v>
          </cell>
          <cell r="I291">
            <v>1</v>
          </cell>
          <cell r="J291">
            <v>5</v>
          </cell>
          <cell r="K291">
            <v>1</v>
          </cell>
          <cell r="L291">
            <v>0</v>
          </cell>
          <cell r="M291">
            <v>0</v>
          </cell>
          <cell r="N291">
            <v>0</v>
          </cell>
          <cell r="P291">
            <v>1</v>
          </cell>
          <cell r="R291">
            <v>7</v>
          </cell>
          <cell r="S291">
            <v>0</v>
          </cell>
          <cell r="T291">
            <v>0</v>
          </cell>
          <cell r="U291">
            <v>0</v>
          </cell>
          <cell r="V291">
            <v>1</v>
          </cell>
          <cell r="W291">
            <v>6</v>
          </cell>
          <cell r="X291">
            <v>0</v>
          </cell>
          <cell r="Y291">
            <v>0</v>
          </cell>
          <cell r="Z291">
            <v>1</v>
          </cell>
        </row>
        <row r="292">
          <cell r="C292" t="str">
            <v>月形町女</v>
          </cell>
          <cell r="D292">
            <v>6</v>
          </cell>
          <cell r="J292">
            <v>1</v>
          </cell>
          <cell r="K292">
            <v>2</v>
          </cell>
          <cell r="L292">
            <v>3</v>
          </cell>
          <cell r="M292">
            <v>0</v>
          </cell>
          <cell r="N292">
            <v>0</v>
          </cell>
          <cell r="P292">
            <v>0</v>
          </cell>
          <cell r="R292">
            <v>6</v>
          </cell>
          <cell r="S292">
            <v>0</v>
          </cell>
          <cell r="T292">
            <v>0</v>
          </cell>
          <cell r="U292">
            <v>0</v>
          </cell>
          <cell r="V292">
            <v>0</v>
          </cell>
          <cell r="W292">
            <v>6</v>
          </cell>
          <cell r="X292">
            <v>0</v>
          </cell>
          <cell r="Y292">
            <v>0</v>
          </cell>
          <cell r="Z292">
            <v>0</v>
          </cell>
        </row>
        <row r="293">
          <cell r="C293" t="str">
            <v>月形町総数</v>
          </cell>
          <cell r="D293">
            <v>13</v>
          </cell>
          <cell r="E293">
            <v>0</v>
          </cell>
          <cell r="F293">
            <v>0</v>
          </cell>
          <cell r="G293">
            <v>0</v>
          </cell>
          <cell r="H293">
            <v>0</v>
          </cell>
          <cell r="I293">
            <v>1</v>
          </cell>
          <cell r="J293">
            <v>6</v>
          </cell>
          <cell r="K293">
            <v>3</v>
          </cell>
          <cell r="L293">
            <v>3</v>
          </cell>
          <cell r="M293">
            <v>0</v>
          </cell>
          <cell r="N293">
            <v>0</v>
          </cell>
          <cell r="O293">
            <v>0</v>
          </cell>
          <cell r="P293">
            <v>1</v>
          </cell>
          <cell r="Q293">
            <v>0</v>
          </cell>
          <cell r="R293">
            <v>13</v>
          </cell>
          <cell r="S293">
            <v>0</v>
          </cell>
          <cell r="T293">
            <v>0</v>
          </cell>
          <cell r="U293">
            <v>0</v>
          </cell>
          <cell r="V293">
            <v>1</v>
          </cell>
          <cell r="W293">
            <v>12</v>
          </cell>
          <cell r="X293">
            <v>0</v>
          </cell>
          <cell r="Y293">
            <v>0</v>
          </cell>
          <cell r="Z293">
            <v>1</v>
          </cell>
        </row>
        <row r="294">
          <cell r="C294" t="str">
            <v>浦臼町男</v>
          </cell>
          <cell r="D294">
            <v>4</v>
          </cell>
          <cell r="I294">
            <v>1</v>
          </cell>
          <cell r="K294">
            <v>2</v>
          </cell>
          <cell r="L294">
            <v>1</v>
          </cell>
          <cell r="M294">
            <v>0</v>
          </cell>
          <cell r="N294">
            <v>0</v>
          </cell>
          <cell r="P294">
            <v>1</v>
          </cell>
          <cell r="R294">
            <v>4</v>
          </cell>
          <cell r="S294">
            <v>0</v>
          </cell>
          <cell r="T294">
            <v>0</v>
          </cell>
          <cell r="U294">
            <v>0</v>
          </cell>
          <cell r="V294">
            <v>1</v>
          </cell>
          <cell r="W294">
            <v>3</v>
          </cell>
          <cell r="X294">
            <v>0</v>
          </cell>
          <cell r="Y294">
            <v>0</v>
          </cell>
          <cell r="Z294">
            <v>1</v>
          </cell>
        </row>
        <row r="295">
          <cell r="C295" t="str">
            <v>浦臼町女</v>
          </cell>
          <cell r="D295">
            <v>3</v>
          </cell>
          <cell r="J295">
            <v>1</v>
          </cell>
          <cell r="K295">
            <v>2</v>
          </cell>
          <cell r="L295">
            <v>0</v>
          </cell>
          <cell r="M295">
            <v>0</v>
          </cell>
          <cell r="N295">
            <v>0</v>
          </cell>
          <cell r="P295">
            <v>0</v>
          </cell>
          <cell r="R295">
            <v>3</v>
          </cell>
          <cell r="S295">
            <v>0</v>
          </cell>
          <cell r="T295">
            <v>0</v>
          </cell>
          <cell r="U295">
            <v>0</v>
          </cell>
          <cell r="V295">
            <v>0</v>
          </cell>
          <cell r="W295">
            <v>3</v>
          </cell>
          <cell r="X295">
            <v>0</v>
          </cell>
          <cell r="Y295">
            <v>0</v>
          </cell>
          <cell r="Z295">
            <v>0</v>
          </cell>
        </row>
        <row r="296">
          <cell r="C296" t="str">
            <v>浦臼町総数</v>
          </cell>
          <cell r="D296">
            <v>7</v>
          </cell>
          <cell r="E296">
            <v>0</v>
          </cell>
          <cell r="F296">
            <v>0</v>
          </cell>
          <cell r="G296">
            <v>0</v>
          </cell>
          <cell r="H296">
            <v>0</v>
          </cell>
          <cell r="I296">
            <v>1</v>
          </cell>
          <cell r="J296">
            <v>1</v>
          </cell>
          <cell r="K296">
            <v>4</v>
          </cell>
          <cell r="L296">
            <v>1</v>
          </cell>
          <cell r="M296">
            <v>0</v>
          </cell>
          <cell r="N296">
            <v>0</v>
          </cell>
          <cell r="O296">
            <v>0</v>
          </cell>
          <cell r="P296">
            <v>1</v>
          </cell>
          <cell r="Q296">
            <v>0</v>
          </cell>
          <cell r="R296">
            <v>7</v>
          </cell>
          <cell r="S296">
            <v>0</v>
          </cell>
          <cell r="T296">
            <v>0</v>
          </cell>
          <cell r="U296">
            <v>0</v>
          </cell>
          <cell r="V296">
            <v>1</v>
          </cell>
          <cell r="W296">
            <v>6</v>
          </cell>
          <cell r="X296">
            <v>0</v>
          </cell>
          <cell r="Y296">
            <v>0</v>
          </cell>
          <cell r="Z296">
            <v>1</v>
          </cell>
        </row>
        <row r="297">
          <cell r="C297" t="str">
            <v>新十津川町男</v>
          </cell>
          <cell r="D297">
            <v>18</v>
          </cell>
          <cell r="I297">
            <v>4</v>
          </cell>
          <cell r="J297">
            <v>5</v>
          </cell>
          <cell r="K297">
            <v>6</v>
          </cell>
          <cell r="L297">
            <v>3</v>
          </cell>
          <cell r="M297">
            <v>0</v>
          </cell>
          <cell r="N297">
            <v>0</v>
          </cell>
          <cell r="P297">
            <v>4</v>
          </cell>
          <cell r="R297">
            <v>18</v>
          </cell>
          <cell r="S297">
            <v>0</v>
          </cell>
          <cell r="T297">
            <v>0</v>
          </cell>
          <cell r="U297">
            <v>0</v>
          </cell>
          <cell r="V297">
            <v>4</v>
          </cell>
          <cell r="W297">
            <v>14</v>
          </cell>
          <cell r="X297">
            <v>0</v>
          </cell>
          <cell r="Y297">
            <v>0</v>
          </cell>
          <cell r="Z297">
            <v>4</v>
          </cell>
        </row>
        <row r="298">
          <cell r="C298" t="str">
            <v>新十津川町女</v>
          </cell>
          <cell r="D298">
            <v>23</v>
          </cell>
          <cell r="H298">
            <v>1</v>
          </cell>
          <cell r="I298">
            <v>5</v>
          </cell>
          <cell r="J298">
            <v>8</v>
          </cell>
          <cell r="K298">
            <v>9</v>
          </cell>
          <cell r="L298">
            <v>0</v>
          </cell>
          <cell r="M298">
            <v>0</v>
          </cell>
          <cell r="N298">
            <v>0</v>
          </cell>
          <cell r="P298">
            <v>6</v>
          </cell>
          <cell r="R298">
            <v>23</v>
          </cell>
          <cell r="S298">
            <v>0</v>
          </cell>
          <cell r="T298">
            <v>0</v>
          </cell>
          <cell r="U298">
            <v>1</v>
          </cell>
          <cell r="V298">
            <v>5</v>
          </cell>
          <cell r="W298">
            <v>17</v>
          </cell>
          <cell r="X298">
            <v>0</v>
          </cell>
          <cell r="Y298">
            <v>0</v>
          </cell>
          <cell r="Z298">
            <v>6</v>
          </cell>
        </row>
        <row r="299">
          <cell r="C299" t="str">
            <v>新十津川町総数</v>
          </cell>
          <cell r="D299">
            <v>41</v>
          </cell>
          <cell r="E299">
            <v>0</v>
          </cell>
          <cell r="F299">
            <v>0</v>
          </cell>
          <cell r="G299">
            <v>0</v>
          </cell>
          <cell r="H299">
            <v>1</v>
          </cell>
          <cell r="I299">
            <v>9</v>
          </cell>
          <cell r="J299">
            <v>13</v>
          </cell>
          <cell r="K299">
            <v>15</v>
          </cell>
          <cell r="L299">
            <v>3</v>
          </cell>
          <cell r="M299">
            <v>0</v>
          </cell>
          <cell r="N299">
            <v>0</v>
          </cell>
          <cell r="O299">
            <v>0</v>
          </cell>
          <cell r="P299">
            <v>10</v>
          </cell>
          <cell r="Q299">
            <v>0</v>
          </cell>
          <cell r="R299">
            <v>41</v>
          </cell>
          <cell r="S299">
            <v>0</v>
          </cell>
          <cell r="T299">
            <v>0</v>
          </cell>
          <cell r="U299">
            <v>1</v>
          </cell>
          <cell r="V299">
            <v>9</v>
          </cell>
          <cell r="W299">
            <v>31</v>
          </cell>
          <cell r="X299">
            <v>0</v>
          </cell>
          <cell r="Y299">
            <v>0</v>
          </cell>
          <cell r="Z299">
            <v>10</v>
          </cell>
        </row>
        <row r="300">
          <cell r="C300" t="str">
            <v>妹背牛町男</v>
          </cell>
          <cell r="D300">
            <v>5</v>
          </cell>
          <cell r="J300">
            <v>3</v>
          </cell>
          <cell r="K300">
            <v>2</v>
          </cell>
          <cell r="L300">
            <v>0</v>
          </cell>
          <cell r="M300">
            <v>0</v>
          </cell>
          <cell r="N300">
            <v>0</v>
          </cell>
          <cell r="P300">
            <v>0</v>
          </cell>
          <cell r="R300">
            <v>5</v>
          </cell>
          <cell r="S300">
            <v>0</v>
          </cell>
          <cell r="T300">
            <v>0</v>
          </cell>
          <cell r="U300">
            <v>0</v>
          </cell>
          <cell r="V300">
            <v>0</v>
          </cell>
          <cell r="W300">
            <v>5</v>
          </cell>
          <cell r="X300">
            <v>0</v>
          </cell>
          <cell r="Y300">
            <v>0</v>
          </cell>
          <cell r="Z300">
            <v>0</v>
          </cell>
        </row>
        <row r="301">
          <cell r="C301" t="str">
            <v>妹背牛町女</v>
          </cell>
          <cell r="D301">
            <v>4</v>
          </cell>
          <cell r="K301">
            <v>3</v>
          </cell>
          <cell r="L301">
            <v>1</v>
          </cell>
          <cell r="M301">
            <v>0</v>
          </cell>
          <cell r="N301">
            <v>0</v>
          </cell>
          <cell r="P301">
            <v>0</v>
          </cell>
          <cell r="R301">
            <v>4</v>
          </cell>
          <cell r="S301">
            <v>0</v>
          </cell>
          <cell r="T301">
            <v>0</v>
          </cell>
          <cell r="U301">
            <v>0</v>
          </cell>
          <cell r="V301">
            <v>0</v>
          </cell>
          <cell r="W301">
            <v>4</v>
          </cell>
          <cell r="X301">
            <v>0</v>
          </cell>
          <cell r="Y301">
            <v>0</v>
          </cell>
          <cell r="Z301">
            <v>0</v>
          </cell>
        </row>
        <row r="302">
          <cell r="C302" t="str">
            <v>妹背牛町総数</v>
          </cell>
          <cell r="D302">
            <v>9</v>
          </cell>
          <cell r="E302">
            <v>0</v>
          </cell>
          <cell r="F302">
            <v>0</v>
          </cell>
          <cell r="G302">
            <v>0</v>
          </cell>
          <cell r="H302">
            <v>0</v>
          </cell>
          <cell r="I302">
            <v>0</v>
          </cell>
          <cell r="J302">
            <v>3</v>
          </cell>
          <cell r="K302">
            <v>5</v>
          </cell>
          <cell r="L302">
            <v>1</v>
          </cell>
          <cell r="M302">
            <v>0</v>
          </cell>
          <cell r="N302">
            <v>0</v>
          </cell>
          <cell r="O302">
            <v>0</v>
          </cell>
          <cell r="P302">
            <v>0</v>
          </cell>
          <cell r="Q302">
            <v>0</v>
          </cell>
          <cell r="R302">
            <v>9</v>
          </cell>
          <cell r="S302">
            <v>0</v>
          </cell>
          <cell r="T302">
            <v>0</v>
          </cell>
          <cell r="U302">
            <v>0</v>
          </cell>
          <cell r="V302">
            <v>0</v>
          </cell>
          <cell r="W302">
            <v>9</v>
          </cell>
          <cell r="X302">
            <v>0</v>
          </cell>
          <cell r="Y302">
            <v>0</v>
          </cell>
          <cell r="Z302">
            <v>0</v>
          </cell>
        </row>
        <row r="303">
          <cell r="C303" t="str">
            <v>秩父別町男</v>
          </cell>
          <cell r="D303">
            <v>6</v>
          </cell>
          <cell r="I303">
            <v>1</v>
          </cell>
          <cell r="K303">
            <v>3</v>
          </cell>
          <cell r="L303">
            <v>2</v>
          </cell>
          <cell r="M303">
            <v>0</v>
          </cell>
          <cell r="N303">
            <v>0</v>
          </cell>
          <cell r="P303">
            <v>1</v>
          </cell>
          <cell r="R303">
            <v>6</v>
          </cell>
          <cell r="S303">
            <v>0</v>
          </cell>
          <cell r="T303">
            <v>0</v>
          </cell>
          <cell r="U303">
            <v>0</v>
          </cell>
          <cell r="V303">
            <v>1</v>
          </cell>
          <cell r="W303">
            <v>5</v>
          </cell>
          <cell r="X303">
            <v>0</v>
          </cell>
          <cell r="Y303">
            <v>0</v>
          </cell>
          <cell r="Z303">
            <v>1</v>
          </cell>
        </row>
        <row r="304">
          <cell r="C304" t="str">
            <v>秩父別町女</v>
          </cell>
          <cell r="D304">
            <v>5</v>
          </cell>
          <cell r="I304">
            <v>1</v>
          </cell>
          <cell r="J304">
            <v>3</v>
          </cell>
          <cell r="K304">
            <v>1</v>
          </cell>
          <cell r="L304">
            <v>0</v>
          </cell>
          <cell r="M304">
            <v>0</v>
          </cell>
          <cell r="N304">
            <v>0</v>
          </cell>
          <cell r="P304">
            <v>1</v>
          </cell>
          <cell r="R304">
            <v>5</v>
          </cell>
          <cell r="S304">
            <v>0</v>
          </cell>
          <cell r="T304">
            <v>0</v>
          </cell>
          <cell r="U304">
            <v>0</v>
          </cell>
          <cell r="V304">
            <v>1</v>
          </cell>
          <cell r="W304">
            <v>4</v>
          </cell>
          <cell r="X304">
            <v>0</v>
          </cell>
          <cell r="Y304">
            <v>0</v>
          </cell>
          <cell r="Z304">
            <v>1</v>
          </cell>
        </row>
        <row r="305">
          <cell r="C305" t="str">
            <v>秩父別町総数</v>
          </cell>
          <cell r="D305">
            <v>11</v>
          </cell>
          <cell r="E305">
            <v>0</v>
          </cell>
          <cell r="F305">
            <v>0</v>
          </cell>
          <cell r="G305">
            <v>0</v>
          </cell>
          <cell r="H305">
            <v>0</v>
          </cell>
          <cell r="I305">
            <v>2</v>
          </cell>
          <cell r="J305">
            <v>3</v>
          </cell>
          <cell r="K305">
            <v>4</v>
          </cell>
          <cell r="L305">
            <v>2</v>
          </cell>
          <cell r="M305">
            <v>0</v>
          </cell>
          <cell r="N305">
            <v>0</v>
          </cell>
          <cell r="O305">
            <v>0</v>
          </cell>
          <cell r="P305">
            <v>2</v>
          </cell>
          <cell r="Q305">
            <v>0</v>
          </cell>
          <cell r="R305">
            <v>11</v>
          </cell>
          <cell r="S305">
            <v>0</v>
          </cell>
          <cell r="T305">
            <v>0</v>
          </cell>
          <cell r="U305">
            <v>0</v>
          </cell>
          <cell r="V305">
            <v>2</v>
          </cell>
          <cell r="W305">
            <v>9</v>
          </cell>
          <cell r="X305">
            <v>0</v>
          </cell>
          <cell r="Y305">
            <v>0</v>
          </cell>
          <cell r="Z305">
            <v>2</v>
          </cell>
        </row>
        <row r="306">
          <cell r="C306" t="str">
            <v>雨竜町男</v>
          </cell>
          <cell r="D306">
            <v>5</v>
          </cell>
          <cell r="I306">
            <v>1</v>
          </cell>
          <cell r="K306">
            <v>2</v>
          </cell>
          <cell r="L306">
            <v>2</v>
          </cell>
          <cell r="M306">
            <v>0</v>
          </cell>
          <cell r="N306">
            <v>0</v>
          </cell>
          <cell r="P306">
            <v>1</v>
          </cell>
          <cell r="R306">
            <v>5</v>
          </cell>
          <cell r="S306">
            <v>0</v>
          </cell>
          <cell r="T306">
            <v>0</v>
          </cell>
          <cell r="U306">
            <v>0</v>
          </cell>
          <cell r="V306">
            <v>1</v>
          </cell>
          <cell r="W306">
            <v>4</v>
          </cell>
          <cell r="X306">
            <v>0</v>
          </cell>
          <cell r="Y306">
            <v>0</v>
          </cell>
          <cell r="Z306">
            <v>1</v>
          </cell>
        </row>
        <row r="307">
          <cell r="C307" t="str">
            <v>雨竜町女</v>
          </cell>
          <cell r="D307">
            <v>9</v>
          </cell>
          <cell r="I307">
            <v>1</v>
          </cell>
          <cell r="J307">
            <v>3</v>
          </cell>
          <cell r="K307">
            <v>4</v>
          </cell>
          <cell r="L307">
            <v>1</v>
          </cell>
          <cell r="M307">
            <v>0</v>
          </cell>
          <cell r="N307">
            <v>0</v>
          </cell>
          <cell r="P307">
            <v>1</v>
          </cell>
          <cell r="R307">
            <v>9</v>
          </cell>
          <cell r="S307">
            <v>0</v>
          </cell>
          <cell r="T307">
            <v>0</v>
          </cell>
          <cell r="U307">
            <v>0</v>
          </cell>
          <cell r="V307">
            <v>1</v>
          </cell>
          <cell r="W307">
            <v>8</v>
          </cell>
          <cell r="X307">
            <v>0</v>
          </cell>
          <cell r="Y307">
            <v>0</v>
          </cell>
          <cell r="Z307">
            <v>1</v>
          </cell>
        </row>
        <row r="308">
          <cell r="C308" t="str">
            <v>雨竜町総数</v>
          </cell>
          <cell r="D308">
            <v>14</v>
          </cell>
          <cell r="E308">
            <v>0</v>
          </cell>
          <cell r="F308">
            <v>0</v>
          </cell>
          <cell r="G308">
            <v>0</v>
          </cell>
          <cell r="H308">
            <v>0</v>
          </cell>
          <cell r="I308">
            <v>2</v>
          </cell>
          <cell r="J308">
            <v>3</v>
          </cell>
          <cell r="K308">
            <v>6</v>
          </cell>
          <cell r="L308">
            <v>3</v>
          </cell>
          <cell r="M308">
            <v>0</v>
          </cell>
          <cell r="N308">
            <v>0</v>
          </cell>
          <cell r="O308">
            <v>0</v>
          </cell>
          <cell r="P308">
            <v>2</v>
          </cell>
          <cell r="Q308">
            <v>0</v>
          </cell>
          <cell r="R308">
            <v>14</v>
          </cell>
          <cell r="S308">
            <v>0</v>
          </cell>
          <cell r="T308">
            <v>0</v>
          </cell>
          <cell r="U308">
            <v>0</v>
          </cell>
          <cell r="V308">
            <v>2</v>
          </cell>
          <cell r="W308">
            <v>12</v>
          </cell>
          <cell r="X308">
            <v>0</v>
          </cell>
          <cell r="Y308">
            <v>0</v>
          </cell>
          <cell r="Z308">
            <v>2</v>
          </cell>
        </row>
        <row r="309">
          <cell r="C309" t="str">
            <v>北竜町男</v>
          </cell>
          <cell r="D309">
            <v>6</v>
          </cell>
          <cell r="H309">
            <v>2</v>
          </cell>
          <cell r="I309">
            <v>1</v>
          </cell>
          <cell r="J309">
            <v>1</v>
          </cell>
          <cell r="K309">
            <v>2</v>
          </cell>
          <cell r="L309">
            <v>0</v>
          </cell>
          <cell r="M309">
            <v>0</v>
          </cell>
          <cell r="N309">
            <v>0</v>
          </cell>
          <cell r="P309">
            <v>3</v>
          </cell>
          <cell r="R309">
            <v>6</v>
          </cell>
          <cell r="S309">
            <v>0</v>
          </cell>
          <cell r="T309">
            <v>0</v>
          </cell>
          <cell r="U309">
            <v>2</v>
          </cell>
          <cell r="V309">
            <v>1</v>
          </cell>
          <cell r="W309">
            <v>3</v>
          </cell>
          <cell r="X309">
            <v>0</v>
          </cell>
          <cell r="Y309">
            <v>0</v>
          </cell>
          <cell r="Z309">
            <v>3</v>
          </cell>
        </row>
        <row r="310">
          <cell r="C310" t="str">
            <v>北竜町女</v>
          </cell>
          <cell r="D310">
            <v>4</v>
          </cell>
          <cell r="J310">
            <v>1</v>
          </cell>
          <cell r="K310">
            <v>2</v>
          </cell>
          <cell r="L310">
            <v>0</v>
          </cell>
          <cell r="M310">
            <v>0</v>
          </cell>
          <cell r="N310">
            <v>0</v>
          </cell>
          <cell r="P310">
            <v>0</v>
          </cell>
          <cell r="Q310">
            <v>1</v>
          </cell>
          <cell r="R310">
            <v>4</v>
          </cell>
          <cell r="S310">
            <v>0</v>
          </cell>
          <cell r="T310">
            <v>0</v>
          </cell>
          <cell r="U310">
            <v>0</v>
          </cell>
          <cell r="V310">
            <v>0</v>
          </cell>
          <cell r="W310">
            <v>3</v>
          </cell>
          <cell r="X310">
            <v>0</v>
          </cell>
          <cell r="Y310">
            <v>1</v>
          </cell>
          <cell r="Z310">
            <v>0</v>
          </cell>
        </row>
        <row r="311">
          <cell r="C311" t="str">
            <v>北竜町総数</v>
          </cell>
          <cell r="D311">
            <v>10</v>
          </cell>
          <cell r="E311">
            <v>0</v>
          </cell>
          <cell r="F311">
            <v>0</v>
          </cell>
          <cell r="G311">
            <v>0</v>
          </cell>
          <cell r="H311">
            <v>2</v>
          </cell>
          <cell r="I311">
            <v>1</v>
          </cell>
          <cell r="J311">
            <v>2</v>
          </cell>
          <cell r="K311">
            <v>4</v>
          </cell>
          <cell r="L311">
            <v>0</v>
          </cell>
          <cell r="M311">
            <v>0</v>
          </cell>
          <cell r="N311">
            <v>0</v>
          </cell>
          <cell r="O311">
            <v>0</v>
          </cell>
          <cell r="P311">
            <v>3</v>
          </cell>
          <cell r="Q311">
            <v>1</v>
          </cell>
          <cell r="R311">
            <v>10</v>
          </cell>
          <cell r="S311">
            <v>0</v>
          </cell>
          <cell r="T311">
            <v>0</v>
          </cell>
          <cell r="U311">
            <v>2</v>
          </cell>
          <cell r="V311">
            <v>1</v>
          </cell>
          <cell r="W311">
            <v>6</v>
          </cell>
          <cell r="X311">
            <v>0</v>
          </cell>
          <cell r="Y311">
            <v>1</v>
          </cell>
          <cell r="Z311">
            <v>3</v>
          </cell>
        </row>
        <row r="312">
          <cell r="C312" t="str">
            <v>沼田町男</v>
          </cell>
          <cell r="D312">
            <v>11</v>
          </cell>
          <cell r="I312">
            <v>1</v>
          </cell>
          <cell r="J312">
            <v>4</v>
          </cell>
          <cell r="K312">
            <v>6</v>
          </cell>
          <cell r="L312">
            <v>0</v>
          </cell>
          <cell r="M312">
            <v>0</v>
          </cell>
          <cell r="N312">
            <v>0</v>
          </cell>
          <cell r="P312">
            <v>1</v>
          </cell>
          <cell r="R312">
            <v>11</v>
          </cell>
          <cell r="S312">
            <v>0</v>
          </cell>
          <cell r="T312">
            <v>0</v>
          </cell>
          <cell r="U312">
            <v>0</v>
          </cell>
          <cell r="V312">
            <v>1</v>
          </cell>
          <cell r="W312">
            <v>10</v>
          </cell>
          <cell r="X312">
            <v>0</v>
          </cell>
          <cell r="Y312">
            <v>0</v>
          </cell>
          <cell r="Z312">
            <v>1</v>
          </cell>
        </row>
        <row r="313">
          <cell r="C313" t="str">
            <v>沼田町女</v>
          </cell>
          <cell r="D313">
            <v>5</v>
          </cell>
          <cell r="H313">
            <v>1</v>
          </cell>
          <cell r="J313">
            <v>3</v>
          </cell>
          <cell r="K313">
            <v>1</v>
          </cell>
          <cell r="L313">
            <v>0</v>
          </cell>
          <cell r="M313">
            <v>0</v>
          </cell>
          <cell r="N313">
            <v>0</v>
          </cell>
          <cell r="P313">
            <v>1</v>
          </cell>
          <cell r="R313">
            <v>5</v>
          </cell>
          <cell r="S313">
            <v>0</v>
          </cell>
          <cell r="T313">
            <v>0</v>
          </cell>
          <cell r="U313">
            <v>1</v>
          </cell>
          <cell r="V313">
            <v>0</v>
          </cell>
          <cell r="W313">
            <v>4</v>
          </cell>
          <cell r="X313">
            <v>0</v>
          </cell>
          <cell r="Y313">
            <v>0</v>
          </cell>
          <cell r="Z313">
            <v>1</v>
          </cell>
        </row>
        <row r="314">
          <cell r="C314" t="str">
            <v>沼田町総数</v>
          </cell>
          <cell r="D314">
            <v>16</v>
          </cell>
          <cell r="E314">
            <v>0</v>
          </cell>
          <cell r="F314">
            <v>0</v>
          </cell>
          <cell r="G314">
            <v>0</v>
          </cell>
          <cell r="H314">
            <v>1</v>
          </cell>
          <cell r="I314">
            <v>1</v>
          </cell>
          <cell r="J314">
            <v>7</v>
          </cell>
          <cell r="K314">
            <v>7</v>
          </cell>
          <cell r="L314">
            <v>0</v>
          </cell>
          <cell r="M314">
            <v>0</v>
          </cell>
          <cell r="N314">
            <v>0</v>
          </cell>
          <cell r="O314">
            <v>0</v>
          </cell>
          <cell r="P314">
            <v>2</v>
          </cell>
          <cell r="Q314">
            <v>0</v>
          </cell>
          <cell r="R314">
            <v>16</v>
          </cell>
          <cell r="S314">
            <v>0</v>
          </cell>
          <cell r="T314">
            <v>0</v>
          </cell>
          <cell r="U314">
            <v>1</v>
          </cell>
          <cell r="V314">
            <v>1</v>
          </cell>
          <cell r="W314">
            <v>14</v>
          </cell>
          <cell r="X314">
            <v>0</v>
          </cell>
          <cell r="Y314">
            <v>0</v>
          </cell>
          <cell r="Z314">
            <v>2</v>
          </cell>
        </row>
        <row r="315">
          <cell r="C315" t="str">
            <v>鷹栖町男</v>
          </cell>
          <cell r="D315">
            <v>14</v>
          </cell>
          <cell r="J315">
            <v>4</v>
          </cell>
          <cell r="K315">
            <v>8</v>
          </cell>
          <cell r="L315">
            <v>2</v>
          </cell>
          <cell r="M315">
            <v>0</v>
          </cell>
          <cell r="N315">
            <v>0</v>
          </cell>
          <cell r="P315">
            <v>0</v>
          </cell>
          <cell r="R315">
            <v>14</v>
          </cell>
          <cell r="S315">
            <v>0</v>
          </cell>
          <cell r="T315">
            <v>0</v>
          </cell>
          <cell r="U315">
            <v>0</v>
          </cell>
          <cell r="V315">
            <v>0</v>
          </cell>
          <cell r="W315">
            <v>14</v>
          </cell>
          <cell r="X315">
            <v>0</v>
          </cell>
          <cell r="Y315">
            <v>0</v>
          </cell>
          <cell r="Z315">
            <v>0</v>
          </cell>
        </row>
        <row r="316">
          <cell r="C316" t="str">
            <v>鷹栖町女</v>
          </cell>
          <cell r="D316">
            <v>21</v>
          </cell>
          <cell r="F316">
            <v>1</v>
          </cell>
          <cell r="I316">
            <v>2</v>
          </cell>
          <cell r="J316">
            <v>11</v>
          </cell>
          <cell r="K316">
            <v>7</v>
          </cell>
          <cell r="L316">
            <v>0</v>
          </cell>
          <cell r="M316">
            <v>0</v>
          </cell>
          <cell r="N316">
            <v>0</v>
          </cell>
          <cell r="P316">
            <v>3</v>
          </cell>
          <cell r="R316">
            <v>21</v>
          </cell>
          <cell r="S316">
            <v>1</v>
          </cell>
          <cell r="T316">
            <v>0</v>
          </cell>
          <cell r="U316">
            <v>0</v>
          </cell>
          <cell r="V316">
            <v>2</v>
          </cell>
          <cell r="W316">
            <v>18</v>
          </cell>
          <cell r="X316">
            <v>0</v>
          </cell>
          <cell r="Y316">
            <v>0</v>
          </cell>
          <cell r="Z316">
            <v>3</v>
          </cell>
        </row>
        <row r="317">
          <cell r="C317" t="str">
            <v>鷹栖町総数</v>
          </cell>
          <cell r="D317">
            <v>35</v>
          </cell>
          <cell r="E317">
            <v>0</v>
          </cell>
          <cell r="F317">
            <v>1</v>
          </cell>
          <cell r="G317">
            <v>0</v>
          </cell>
          <cell r="H317">
            <v>0</v>
          </cell>
          <cell r="I317">
            <v>2</v>
          </cell>
          <cell r="J317">
            <v>15</v>
          </cell>
          <cell r="K317">
            <v>15</v>
          </cell>
          <cell r="L317">
            <v>2</v>
          </cell>
          <cell r="M317">
            <v>0</v>
          </cell>
          <cell r="N317">
            <v>0</v>
          </cell>
          <cell r="O317">
            <v>0</v>
          </cell>
          <cell r="P317">
            <v>3</v>
          </cell>
          <cell r="Q317">
            <v>0</v>
          </cell>
          <cell r="R317">
            <v>35</v>
          </cell>
          <cell r="S317">
            <v>1</v>
          </cell>
          <cell r="T317">
            <v>0</v>
          </cell>
          <cell r="U317">
            <v>0</v>
          </cell>
          <cell r="V317">
            <v>2</v>
          </cell>
          <cell r="W317">
            <v>32</v>
          </cell>
          <cell r="X317">
            <v>0</v>
          </cell>
          <cell r="Y317">
            <v>0</v>
          </cell>
          <cell r="Z317">
            <v>3</v>
          </cell>
        </row>
        <row r="318">
          <cell r="C318" t="str">
            <v>東神楽町男</v>
          </cell>
          <cell r="D318">
            <v>37</v>
          </cell>
          <cell r="H318">
            <v>1</v>
          </cell>
          <cell r="I318">
            <v>2</v>
          </cell>
          <cell r="J318">
            <v>13</v>
          </cell>
          <cell r="K318">
            <v>19</v>
          </cell>
          <cell r="L318">
            <v>2</v>
          </cell>
          <cell r="M318">
            <v>0</v>
          </cell>
          <cell r="N318">
            <v>0</v>
          </cell>
          <cell r="P318">
            <v>3</v>
          </cell>
          <cell r="R318">
            <v>37</v>
          </cell>
          <cell r="S318">
            <v>0</v>
          </cell>
          <cell r="T318">
            <v>0</v>
          </cell>
          <cell r="U318">
            <v>1</v>
          </cell>
          <cell r="V318">
            <v>2</v>
          </cell>
          <cell r="W318">
            <v>34</v>
          </cell>
          <cell r="X318">
            <v>0</v>
          </cell>
          <cell r="Y318">
            <v>0</v>
          </cell>
          <cell r="Z318">
            <v>3</v>
          </cell>
        </row>
        <row r="319">
          <cell r="C319" t="str">
            <v>東神楽町女</v>
          </cell>
          <cell r="D319">
            <v>29</v>
          </cell>
          <cell r="H319">
            <v>1</v>
          </cell>
          <cell r="I319">
            <v>4</v>
          </cell>
          <cell r="J319">
            <v>12</v>
          </cell>
          <cell r="K319">
            <v>11</v>
          </cell>
          <cell r="L319">
            <v>1</v>
          </cell>
          <cell r="M319">
            <v>0</v>
          </cell>
          <cell r="N319">
            <v>0</v>
          </cell>
          <cell r="P319">
            <v>5</v>
          </cell>
          <cell r="R319">
            <v>29</v>
          </cell>
          <cell r="S319">
            <v>0</v>
          </cell>
          <cell r="T319">
            <v>0</v>
          </cell>
          <cell r="U319">
            <v>1</v>
          </cell>
          <cell r="V319">
            <v>4</v>
          </cell>
          <cell r="W319">
            <v>24</v>
          </cell>
          <cell r="X319">
            <v>0</v>
          </cell>
          <cell r="Y319">
            <v>0</v>
          </cell>
          <cell r="Z319">
            <v>5</v>
          </cell>
        </row>
        <row r="320">
          <cell r="C320" t="str">
            <v>東神楽町総数</v>
          </cell>
          <cell r="D320">
            <v>66</v>
          </cell>
          <cell r="E320">
            <v>0</v>
          </cell>
          <cell r="F320">
            <v>0</v>
          </cell>
          <cell r="G320">
            <v>0</v>
          </cell>
          <cell r="H320">
            <v>2</v>
          </cell>
          <cell r="I320">
            <v>6</v>
          </cell>
          <cell r="J320">
            <v>25</v>
          </cell>
          <cell r="K320">
            <v>30</v>
          </cell>
          <cell r="L320">
            <v>3</v>
          </cell>
          <cell r="M320">
            <v>0</v>
          </cell>
          <cell r="N320">
            <v>0</v>
          </cell>
          <cell r="O320">
            <v>0</v>
          </cell>
          <cell r="P320">
            <v>8</v>
          </cell>
          <cell r="Q320">
            <v>0</v>
          </cell>
          <cell r="R320">
            <v>66</v>
          </cell>
          <cell r="S320">
            <v>0</v>
          </cell>
          <cell r="T320">
            <v>0</v>
          </cell>
          <cell r="U320">
            <v>2</v>
          </cell>
          <cell r="V320">
            <v>6</v>
          </cell>
          <cell r="W320">
            <v>58</v>
          </cell>
          <cell r="X320">
            <v>0</v>
          </cell>
          <cell r="Y320">
            <v>0</v>
          </cell>
          <cell r="Z320">
            <v>8</v>
          </cell>
        </row>
        <row r="321">
          <cell r="C321" t="str">
            <v>当麻町男</v>
          </cell>
          <cell r="D321">
            <v>12</v>
          </cell>
          <cell r="I321">
            <v>1</v>
          </cell>
          <cell r="J321">
            <v>3</v>
          </cell>
          <cell r="K321">
            <v>6</v>
          </cell>
          <cell r="L321">
            <v>2</v>
          </cell>
          <cell r="M321">
            <v>0</v>
          </cell>
          <cell r="N321">
            <v>0</v>
          </cell>
          <cell r="P321">
            <v>1</v>
          </cell>
          <cell r="R321">
            <v>12</v>
          </cell>
          <cell r="S321">
            <v>0</v>
          </cell>
          <cell r="T321">
            <v>0</v>
          </cell>
          <cell r="U321">
            <v>0</v>
          </cell>
          <cell r="V321">
            <v>1</v>
          </cell>
          <cell r="W321">
            <v>11</v>
          </cell>
          <cell r="X321">
            <v>0</v>
          </cell>
          <cell r="Y321">
            <v>0</v>
          </cell>
          <cell r="Z321">
            <v>1</v>
          </cell>
        </row>
        <row r="322">
          <cell r="C322" t="str">
            <v>当麻町女</v>
          </cell>
          <cell r="D322">
            <v>13</v>
          </cell>
          <cell r="I322">
            <v>3</v>
          </cell>
          <cell r="J322">
            <v>3</v>
          </cell>
          <cell r="K322">
            <v>6</v>
          </cell>
          <cell r="L322">
            <v>1</v>
          </cell>
          <cell r="M322">
            <v>0</v>
          </cell>
          <cell r="N322">
            <v>0</v>
          </cell>
          <cell r="P322">
            <v>3</v>
          </cell>
          <cell r="R322">
            <v>13</v>
          </cell>
          <cell r="S322">
            <v>0</v>
          </cell>
          <cell r="T322">
            <v>0</v>
          </cell>
          <cell r="U322">
            <v>0</v>
          </cell>
          <cell r="V322">
            <v>3</v>
          </cell>
          <cell r="W322">
            <v>10</v>
          </cell>
          <cell r="X322">
            <v>0</v>
          </cell>
          <cell r="Y322">
            <v>0</v>
          </cell>
          <cell r="Z322">
            <v>3</v>
          </cell>
        </row>
        <row r="323">
          <cell r="C323" t="str">
            <v>当麻町総数</v>
          </cell>
          <cell r="D323">
            <v>25</v>
          </cell>
          <cell r="E323">
            <v>0</v>
          </cell>
          <cell r="F323">
            <v>0</v>
          </cell>
          <cell r="G323">
            <v>0</v>
          </cell>
          <cell r="H323">
            <v>0</v>
          </cell>
          <cell r="I323">
            <v>4</v>
          </cell>
          <cell r="J323">
            <v>6</v>
          </cell>
          <cell r="K323">
            <v>12</v>
          </cell>
          <cell r="L323">
            <v>3</v>
          </cell>
          <cell r="M323">
            <v>0</v>
          </cell>
          <cell r="N323">
            <v>0</v>
          </cell>
          <cell r="O323">
            <v>0</v>
          </cell>
          <cell r="P323">
            <v>4</v>
          </cell>
          <cell r="Q323">
            <v>0</v>
          </cell>
          <cell r="R323">
            <v>25</v>
          </cell>
          <cell r="S323">
            <v>0</v>
          </cell>
          <cell r="T323">
            <v>0</v>
          </cell>
          <cell r="U323">
            <v>0</v>
          </cell>
          <cell r="V323">
            <v>4</v>
          </cell>
          <cell r="W323">
            <v>21</v>
          </cell>
          <cell r="X323">
            <v>0</v>
          </cell>
          <cell r="Y323">
            <v>0</v>
          </cell>
          <cell r="Z323">
            <v>4</v>
          </cell>
        </row>
        <row r="324">
          <cell r="C324" t="str">
            <v>比布町男</v>
          </cell>
          <cell r="D324">
            <v>7</v>
          </cell>
          <cell r="F324">
            <v>2</v>
          </cell>
          <cell r="J324">
            <v>3</v>
          </cell>
          <cell r="K324">
            <v>2</v>
          </cell>
          <cell r="L324">
            <v>0</v>
          </cell>
          <cell r="M324">
            <v>0</v>
          </cell>
          <cell r="N324">
            <v>0</v>
          </cell>
          <cell r="P324">
            <v>2</v>
          </cell>
          <cell r="R324">
            <v>7</v>
          </cell>
          <cell r="S324">
            <v>2</v>
          </cell>
          <cell r="T324">
            <v>0</v>
          </cell>
          <cell r="U324">
            <v>0</v>
          </cell>
          <cell r="V324">
            <v>0</v>
          </cell>
          <cell r="W324">
            <v>5</v>
          </cell>
          <cell r="X324">
            <v>0</v>
          </cell>
          <cell r="Y324">
            <v>0</v>
          </cell>
          <cell r="Z324">
            <v>2</v>
          </cell>
        </row>
        <row r="325">
          <cell r="C325" t="str">
            <v>比布町女</v>
          </cell>
          <cell r="D325">
            <v>15</v>
          </cell>
          <cell r="I325">
            <v>1</v>
          </cell>
          <cell r="J325">
            <v>3</v>
          </cell>
          <cell r="K325">
            <v>9</v>
          </cell>
          <cell r="L325">
            <v>2</v>
          </cell>
          <cell r="M325">
            <v>0</v>
          </cell>
          <cell r="N325">
            <v>0</v>
          </cell>
          <cell r="P325">
            <v>1</v>
          </cell>
          <cell r="R325">
            <v>15</v>
          </cell>
          <cell r="S325">
            <v>0</v>
          </cell>
          <cell r="T325">
            <v>0</v>
          </cell>
          <cell r="U325">
            <v>0</v>
          </cell>
          <cell r="V325">
            <v>1</v>
          </cell>
          <cell r="W325">
            <v>14</v>
          </cell>
          <cell r="X325">
            <v>0</v>
          </cell>
          <cell r="Y325">
            <v>0</v>
          </cell>
          <cell r="Z325">
            <v>1</v>
          </cell>
        </row>
        <row r="326">
          <cell r="C326" t="str">
            <v>比布町総数</v>
          </cell>
          <cell r="D326">
            <v>22</v>
          </cell>
          <cell r="E326">
            <v>0</v>
          </cell>
          <cell r="F326">
            <v>2</v>
          </cell>
          <cell r="G326">
            <v>0</v>
          </cell>
          <cell r="H326">
            <v>0</v>
          </cell>
          <cell r="I326">
            <v>1</v>
          </cell>
          <cell r="J326">
            <v>6</v>
          </cell>
          <cell r="K326">
            <v>11</v>
          </cell>
          <cell r="L326">
            <v>2</v>
          </cell>
          <cell r="M326">
            <v>0</v>
          </cell>
          <cell r="N326">
            <v>0</v>
          </cell>
          <cell r="O326">
            <v>0</v>
          </cell>
          <cell r="P326">
            <v>3</v>
          </cell>
          <cell r="Q326">
            <v>0</v>
          </cell>
          <cell r="R326">
            <v>22</v>
          </cell>
          <cell r="S326">
            <v>2</v>
          </cell>
          <cell r="T326">
            <v>0</v>
          </cell>
          <cell r="U326">
            <v>0</v>
          </cell>
          <cell r="V326">
            <v>1</v>
          </cell>
          <cell r="W326">
            <v>19</v>
          </cell>
          <cell r="X326">
            <v>0</v>
          </cell>
          <cell r="Y326">
            <v>0</v>
          </cell>
          <cell r="Z326">
            <v>3</v>
          </cell>
        </row>
        <row r="327">
          <cell r="C327" t="str">
            <v>愛別町男</v>
          </cell>
          <cell r="D327">
            <v>10</v>
          </cell>
          <cell r="J327">
            <v>4</v>
          </cell>
          <cell r="K327">
            <v>6</v>
          </cell>
          <cell r="L327">
            <v>0</v>
          </cell>
          <cell r="M327">
            <v>0</v>
          </cell>
          <cell r="N327">
            <v>0</v>
          </cell>
          <cell r="P327">
            <v>0</v>
          </cell>
          <cell r="R327">
            <v>10</v>
          </cell>
          <cell r="S327">
            <v>0</v>
          </cell>
          <cell r="T327">
            <v>0</v>
          </cell>
          <cell r="U327">
            <v>0</v>
          </cell>
          <cell r="V327">
            <v>0</v>
          </cell>
          <cell r="W327">
            <v>10</v>
          </cell>
          <cell r="X327">
            <v>0</v>
          </cell>
          <cell r="Y327">
            <v>0</v>
          </cell>
          <cell r="Z327">
            <v>0</v>
          </cell>
        </row>
        <row r="328">
          <cell r="C328" t="str">
            <v>愛別町女</v>
          </cell>
          <cell r="D328">
            <v>7</v>
          </cell>
          <cell r="I328">
            <v>2</v>
          </cell>
          <cell r="J328">
            <v>2</v>
          </cell>
          <cell r="K328">
            <v>2</v>
          </cell>
          <cell r="L328">
            <v>1</v>
          </cell>
          <cell r="M328">
            <v>0</v>
          </cell>
          <cell r="N328">
            <v>0</v>
          </cell>
          <cell r="P328">
            <v>2</v>
          </cell>
          <cell r="R328">
            <v>7</v>
          </cell>
          <cell r="S328">
            <v>0</v>
          </cell>
          <cell r="T328">
            <v>0</v>
          </cell>
          <cell r="U328">
            <v>0</v>
          </cell>
          <cell r="V328">
            <v>2</v>
          </cell>
          <cell r="W328">
            <v>5</v>
          </cell>
          <cell r="X328">
            <v>0</v>
          </cell>
          <cell r="Y328">
            <v>0</v>
          </cell>
          <cell r="Z328">
            <v>2</v>
          </cell>
        </row>
        <row r="329">
          <cell r="C329" t="str">
            <v>愛別町総数</v>
          </cell>
          <cell r="D329">
            <v>17</v>
          </cell>
          <cell r="E329">
            <v>0</v>
          </cell>
          <cell r="F329">
            <v>0</v>
          </cell>
          <cell r="G329">
            <v>0</v>
          </cell>
          <cell r="H329">
            <v>0</v>
          </cell>
          <cell r="I329">
            <v>2</v>
          </cell>
          <cell r="J329">
            <v>6</v>
          </cell>
          <cell r="K329">
            <v>8</v>
          </cell>
          <cell r="L329">
            <v>1</v>
          </cell>
          <cell r="M329">
            <v>0</v>
          </cell>
          <cell r="N329">
            <v>0</v>
          </cell>
          <cell r="O329">
            <v>0</v>
          </cell>
          <cell r="P329">
            <v>2</v>
          </cell>
          <cell r="Q329">
            <v>0</v>
          </cell>
          <cell r="R329">
            <v>17</v>
          </cell>
          <cell r="S329">
            <v>0</v>
          </cell>
          <cell r="T329">
            <v>0</v>
          </cell>
          <cell r="U329">
            <v>0</v>
          </cell>
          <cell r="V329">
            <v>2</v>
          </cell>
          <cell r="W329">
            <v>15</v>
          </cell>
          <cell r="X329">
            <v>0</v>
          </cell>
          <cell r="Y329">
            <v>0</v>
          </cell>
          <cell r="Z329">
            <v>2</v>
          </cell>
        </row>
        <row r="330">
          <cell r="C330" t="str">
            <v>上川町男</v>
          </cell>
          <cell r="D330">
            <v>7</v>
          </cell>
          <cell r="H330">
            <v>2</v>
          </cell>
          <cell r="J330">
            <v>2</v>
          </cell>
          <cell r="K330">
            <v>3</v>
          </cell>
          <cell r="L330">
            <v>0</v>
          </cell>
          <cell r="M330">
            <v>0</v>
          </cell>
          <cell r="N330">
            <v>0</v>
          </cell>
          <cell r="P330">
            <v>2</v>
          </cell>
          <cell r="R330">
            <v>7</v>
          </cell>
          <cell r="S330">
            <v>0</v>
          </cell>
          <cell r="T330">
            <v>0</v>
          </cell>
          <cell r="U330">
            <v>2</v>
          </cell>
          <cell r="V330">
            <v>0</v>
          </cell>
          <cell r="W330">
            <v>5</v>
          </cell>
          <cell r="X330">
            <v>0</v>
          </cell>
          <cell r="Y330">
            <v>0</v>
          </cell>
          <cell r="Z330">
            <v>2</v>
          </cell>
        </row>
        <row r="331">
          <cell r="C331" t="str">
            <v>上川町女</v>
          </cell>
          <cell r="D331">
            <v>11</v>
          </cell>
          <cell r="G331">
            <v>1</v>
          </cell>
          <cell r="H331">
            <v>1</v>
          </cell>
          <cell r="I331">
            <v>2</v>
          </cell>
          <cell r="J331">
            <v>4</v>
          </cell>
          <cell r="K331">
            <v>2</v>
          </cell>
          <cell r="L331">
            <v>1</v>
          </cell>
          <cell r="M331">
            <v>0</v>
          </cell>
          <cell r="N331">
            <v>0</v>
          </cell>
          <cell r="P331">
            <v>4</v>
          </cell>
          <cell r="R331">
            <v>11</v>
          </cell>
          <cell r="S331">
            <v>0</v>
          </cell>
          <cell r="T331">
            <v>1</v>
          </cell>
          <cell r="U331">
            <v>1</v>
          </cell>
          <cell r="V331">
            <v>2</v>
          </cell>
          <cell r="W331">
            <v>7</v>
          </cell>
          <cell r="X331">
            <v>0</v>
          </cell>
          <cell r="Y331">
            <v>0</v>
          </cell>
          <cell r="Z331">
            <v>4</v>
          </cell>
        </row>
        <row r="332">
          <cell r="C332" t="str">
            <v>上川町総数</v>
          </cell>
          <cell r="D332">
            <v>18</v>
          </cell>
          <cell r="E332">
            <v>0</v>
          </cell>
          <cell r="F332">
            <v>0</v>
          </cell>
          <cell r="G332">
            <v>1</v>
          </cell>
          <cell r="H332">
            <v>3</v>
          </cell>
          <cell r="I332">
            <v>2</v>
          </cell>
          <cell r="J332">
            <v>6</v>
          </cell>
          <cell r="K332">
            <v>5</v>
          </cell>
          <cell r="L332">
            <v>1</v>
          </cell>
          <cell r="M332">
            <v>0</v>
          </cell>
          <cell r="N332">
            <v>0</v>
          </cell>
          <cell r="O332">
            <v>0</v>
          </cell>
          <cell r="P332">
            <v>6</v>
          </cell>
          <cell r="Q332">
            <v>0</v>
          </cell>
          <cell r="R332">
            <v>18</v>
          </cell>
          <cell r="S332">
            <v>0</v>
          </cell>
          <cell r="T332">
            <v>1</v>
          </cell>
          <cell r="U332">
            <v>3</v>
          </cell>
          <cell r="V332">
            <v>2</v>
          </cell>
          <cell r="W332">
            <v>12</v>
          </cell>
          <cell r="X332">
            <v>0</v>
          </cell>
          <cell r="Y332">
            <v>0</v>
          </cell>
          <cell r="Z332">
            <v>6</v>
          </cell>
        </row>
        <row r="333">
          <cell r="C333" t="str">
            <v>東川町男</v>
          </cell>
          <cell r="D333">
            <v>23</v>
          </cell>
          <cell r="I333">
            <v>1</v>
          </cell>
          <cell r="J333">
            <v>11</v>
          </cell>
          <cell r="K333">
            <v>9</v>
          </cell>
          <cell r="L333">
            <v>2</v>
          </cell>
          <cell r="M333">
            <v>0</v>
          </cell>
          <cell r="N333">
            <v>0</v>
          </cell>
          <cell r="P333">
            <v>1</v>
          </cell>
          <cell r="R333">
            <v>23</v>
          </cell>
          <cell r="S333">
            <v>0</v>
          </cell>
          <cell r="T333">
            <v>0</v>
          </cell>
          <cell r="U333">
            <v>0</v>
          </cell>
          <cell r="V333">
            <v>1</v>
          </cell>
          <cell r="W333">
            <v>22</v>
          </cell>
          <cell r="X333">
            <v>0</v>
          </cell>
          <cell r="Y333">
            <v>0</v>
          </cell>
          <cell r="Z333">
            <v>1</v>
          </cell>
        </row>
        <row r="334">
          <cell r="C334" t="str">
            <v>東川町女</v>
          </cell>
          <cell r="D334">
            <v>18</v>
          </cell>
          <cell r="I334">
            <v>2</v>
          </cell>
          <cell r="J334">
            <v>6</v>
          </cell>
          <cell r="K334">
            <v>7</v>
          </cell>
          <cell r="L334">
            <v>3</v>
          </cell>
          <cell r="M334">
            <v>0</v>
          </cell>
          <cell r="N334">
            <v>0</v>
          </cell>
          <cell r="P334">
            <v>2</v>
          </cell>
          <cell r="R334">
            <v>18</v>
          </cell>
          <cell r="S334">
            <v>0</v>
          </cell>
          <cell r="T334">
            <v>0</v>
          </cell>
          <cell r="U334">
            <v>0</v>
          </cell>
          <cell r="V334">
            <v>2</v>
          </cell>
          <cell r="W334">
            <v>16</v>
          </cell>
          <cell r="X334">
            <v>0</v>
          </cell>
          <cell r="Y334">
            <v>0</v>
          </cell>
          <cell r="Z334">
            <v>2</v>
          </cell>
        </row>
        <row r="335">
          <cell r="C335" t="str">
            <v>東川町総数</v>
          </cell>
          <cell r="D335">
            <v>41</v>
          </cell>
          <cell r="E335">
            <v>0</v>
          </cell>
          <cell r="F335">
            <v>0</v>
          </cell>
          <cell r="G335">
            <v>0</v>
          </cell>
          <cell r="H335">
            <v>0</v>
          </cell>
          <cell r="I335">
            <v>3</v>
          </cell>
          <cell r="J335">
            <v>17</v>
          </cell>
          <cell r="K335">
            <v>16</v>
          </cell>
          <cell r="L335">
            <v>5</v>
          </cell>
          <cell r="M335">
            <v>0</v>
          </cell>
          <cell r="N335">
            <v>0</v>
          </cell>
          <cell r="O335">
            <v>0</v>
          </cell>
          <cell r="P335">
            <v>3</v>
          </cell>
          <cell r="Q335">
            <v>0</v>
          </cell>
          <cell r="R335">
            <v>41</v>
          </cell>
          <cell r="S335">
            <v>0</v>
          </cell>
          <cell r="T335">
            <v>0</v>
          </cell>
          <cell r="U335">
            <v>0</v>
          </cell>
          <cell r="V335">
            <v>3</v>
          </cell>
          <cell r="W335">
            <v>38</v>
          </cell>
          <cell r="X335">
            <v>0</v>
          </cell>
          <cell r="Y335">
            <v>0</v>
          </cell>
          <cell r="Z335">
            <v>3</v>
          </cell>
        </row>
        <row r="336">
          <cell r="C336" t="str">
            <v>美瑛町男</v>
          </cell>
          <cell r="D336">
            <v>32</v>
          </cell>
          <cell r="H336">
            <v>1</v>
          </cell>
          <cell r="I336">
            <v>1</v>
          </cell>
          <cell r="J336">
            <v>13</v>
          </cell>
          <cell r="K336">
            <v>14</v>
          </cell>
          <cell r="L336">
            <v>2</v>
          </cell>
          <cell r="M336">
            <v>1</v>
          </cell>
          <cell r="N336">
            <v>0</v>
          </cell>
          <cell r="P336">
            <v>2</v>
          </cell>
          <cell r="R336">
            <v>32</v>
          </cell>
          <cell r="S336">
            <v>0</v>
          </cell>
          <cell r="T336">
            <v>0</v>
          </cell>
          <cell r="U336">
            <v>1</v>
          </cell>
          <cell r="V336">
            <v>1</v>
          </cell>
          <cell r="W336">
            <v>29</v>
          </cell>
          <cell r="X336">
            <v>1</v>
          </cell>
          <cell r="Y336">
            <v>0</v>
          </cell>
          <cell r="Z336">
            <v>2</v>
          </cell>
        </row>
        <row r="337">
          <cell r="C337" t="str">
            <v>美瑛町女</v>
          </cell>
          <cell r="D337">
            <v>27</v>
          </cell>
          <cell r="I337">
            <v>3</v>
          </cell>
          <cell r="J337">
            <v>17</v>
          </cell>
          <cell r="K337">
            <v>6</v>
          </cell>
          <cell r="L337">
            <v>1</v>
          </cell>
          <cell r="M337">
            <v>0</v>
          </cell>
          <cell r="N337">
            <v>0</v>
          </cell>
          <cell r="P337">
            <v>3</v>
          </cell>
          <cell r="R337">
            <v>27</v>
          </cell>
          <cell r="S337">
            <v>0</v>
          </cell>
          <cell r="T337">
            <v>0</v>
          </cell>
          <cell r="U337">
            <v>0</v>
          </cell>
          <cell r="V337">
            <v>3</v>
          </cell>
          <cell r="W337">
            <v>24</v>
          </cell>
          <cell r="X337">
            <v>0</v>
          </cell>
          <cell r="Y337">
            <v>0</v>
          </cell>
          <cell r="Z337">
            <v>3</v>
          </cell>
        </row>
        <row r="338">
          <cell r="C338" t="str">
            <v>美瑛町総数</v>
          </cell>
          <cell r="D338">
            <v>59</v>
          </cell>
          <cell r="E338">
            <v>0</v>
          </cell>
          <cell r="F338">
            <v>0</v>
          </cell>
          <cell r="G338">
            <v>0</v>
          </cell>
          <cell r="H338">
            <v>1</v>
          </cell>
          <cell r="I338">
            <v>4</v>
          </cell>
          <cell r="J338">
            <v>30</v>
          </cell>
          <cell r="K338">
            <v>20</v>
          </cell>
          <cell r="L338">
            <v>3</v>
          </cell>
          <cell r="M338">
            <v>1</v>
          </cell>
          <cell r="N338">
            <v>0</v>
          </cell>
          <cell r="O338">
            <v>0</v>
          </cell>
          <cell r="P338">
            <v>5</v>
          </cell>
          <cell r="Q338">
            <v>0</v>
          </cell>
          <cell r="R338">
            <v>59</v>
          </cell>
          <cell r="S338">
            <v>0</v>
          </cell>
          <cell r="T338">
            <v>0</v>
          </cell>
          <cell r="U338">
            <v>1</v>
          </cell>
          <cell r="V338">
            <v>4</v>
          </cell>
          <cell r="W338">
            <v>53</v>
          </cell>
          <cell r="X338">
            <v>1</v>
          </cell>
          <cell r="Y338">
            <v>0</v>
          </cell>
          <cell r="Z338">
            <v>5</v>
          </cell>
        </row>
        <row r="339">
          <cell r="C339" t="str">
            <v>上富良野町男</v>
          </cell>
          <cell r="D339">
            <v>55</v>
          </cell>
          <cell r="I339">
            <v>3</v>
          </cell>
          <cell r="J339">
            <v>18</v>
          </cell>
          <cell r="K339">
            <v>30</v>
          </cell>
          <cell r="L339">
            <v>3</v>
          </cell>
          <cell r="M339">
            <v>1</v>
          </cell>
          <cell r="N339">
            <v>0</v>
          </cell>
          <cell r="P339">
            <v>3</v>
          </cell>
          <cell r="R339">
            <v>55</v>
          </cell>
          <cell r="S339">
            <v>0</v>
          </cell>
          <cell r="T339">
            <v>0</v>
          </cell>
          <cell r="U339">
            <v>0</v>
          </cell>
          <cell r="V339">
            <v>3</v>
          </cell>
          <cell r="W339">
            <v>51</v>
          </cell>
          <cell r="X339">
            <v>1</v>
          </cell>
          <cell r="Y339">
            <v>0</v>
          </cell>
          <cell r="Z339">
            <v>3</v>
          </cell>
        </row>
        <row r="340">
          <cell r="C340" t="str">
            <v>上富良野町女</v>
          </cell>
          <cell r="D340">
            <v>40</v>
          </cell>
          <cell r="H340">
            <v>1</v>
          </cell>
          <cell r="I340">
            <v>3</v>
          </cell>
          <cell r="J340">
            <v>19</v>
          </cell>
          <cell r="K340">
            <v>13</v>
          </cell>
          <cell r="L340">
            <v>4</v>
          </cell>
          <cell r="M340">
            <v>0</v>
          </cell>
          <cell r="N340">
            <v>0</v>
          </cell>
          <cell r="P340">
            <v>4</v>
          </cell>
          <cell r="R340">
            <v>40</v>
          </cell>
          <cell r="S340">
            <v>0</v>
          </cell>
          <cell r="T340">
            <v>0</v>
          </cell>
          <cell r="U340">
            <v>1</v>
          </cell>
          <cell r="V340">
            <v>3</v>
          </cell>
          <cell r="W340">
            <v>36</v>
          </cell>
          <cell r="X340">
            <v>0</v>
          </cell>
          <cell r="Y340">
            <v>0</v>
          </cell>
          <cell r="Z340">
            <v>4</v>
          </cell>
        </row>
        <row r="341">
          <cell r="C341" t="str">
            <v>上富良野町総数</v>
          </cell>
          <cell r="D341">
            <v>95</v>
          </cell>
          <cell r="E341">
            <v>0</v>
          </cell>
          <cell r="F341">
            <v>0</v>
          </cell>
          <cell r="G341">
            <v>0</v>
          </cell>
          <cell r="H341">
            <v>1</v>
          </cell>
          <cell r="I341">
            <v>6</v>
          </cell>
          <cell r="J341">
            <v>37</v>
          </cell>
          <cell r="K341">
            <v>43</v>
          </cell>
          <cell r="L341">
            <v>7</v>
          </cell>
          <cell r="M341">
            <v>1</v>
          </cell>
          <cell r="N341">
            <v>0</v>
          </cell>
          <cell r="O341">
            <v>0</v>
          </cell>
          <cell r="P341">
            <v>7</v>
          </cell>
          <cell r="Q341">
            <v>0</v>
          </cell>
          <cell r="R341">
            <v>95</v>
          </cell>
          <cell r="S341">
            <v>0</v>
          </cell>
          <cell r="T341">
            <v>0</v>
          </cell>
          <cell r="U341">
            <v>1</v>
          </cell>
          <cell r="V341">
            <v>6</v>
          </cell>
          <cell r="W341">
            <v>87</v>
          </cell>
          <cell r="X341">
            <v>1</v>
          </cell>
          <cell r="Y341">
            <v>0</v>
          </cell>
          <cell r="Z341">
            <v>7</v>
          </cell>
        </row>
        <row r="342">
          <cell r="C342" t="str">
            <v>中富良野町男</v>
          </cell>
          <cell r="D342">
            <v>21</v>
          </cell>
          <cell r="J342">
            <v>5</v>
          </cell>
          <cell r="K342">
            <v>15</v>
          </cell>
          <cell r="L342">
            <v>1</v>
          </cell>
          <cell r="M342">
            <v>0</v>
          </cell>
          <cell r="N342">
            <v>0</v>
          </cell>
          <cell r="P342">
            <v>0</v>
          </cell>
          <cell r="R342">
            <v>21</v>
          </cell>
          <cell r="S342">
            <v>0</v>
          </cell>
          <cell r="T342">
            <v>0</v>
          </cell>
          <cell r="U342">
            <v>0</v>
          </cell>
          <cell r="V342">
            <v>0</v>
          </cell>
          <cell r="W342">
            <v>21</v>
          </cell>
          <cell r="X342">
            <v>0</v>
          </cell>
          <cell r="Y342">
            <v>0</v>
          </cell>
          <cell r="Z342">
            <v>0</v>
          </cell>
        </row>
        <row r="343">
          <cell r="C343" t="str">
            <v>中富良野町女</v>
          </cell>
          <cell r="D343">
            <v>30</v>
          </cell>
          <cell r="I343">
            <v>2</v>
          </cell>
          <cell r="J343">
            <v>14</v>
          </cell>
          <cell r="K343">
            <v>8</v>
          </cell>
          <cell r="L343">
            <v>6</v>
          </cell>
          <cell r="M343">
            <v>0</v>
          </cell>
          <cell r="N343">
            <v>0</v>
          </cell>
          <cell r="P343">
            <v>2</v>
          </cell>
          <cell r="R343">
            <v>30</v>
          </cell>
          <cell r="S343">
            <v>0</v>
          </cell>
          <cell r="T343">
            <v>0</v>
          </cell>
          <cell r="U343">
            <v>0</v>
          </cell>
          <cell r="V343">
            <v>2</v>
          </cell>
          <cell r="W343">
            <v>28</v>
          </cell>
          <cell r="X343">
            <v>0</v>
          </cell>
          <cell r="Y343">
            <v>0</v>
          </cell>
          <cell r="Z343">
            <v>2</v>
          </cell>
        </row>
        <row r="344">
          <cell r="C344" t="str">
            <v>中富良野町総数</v>
          </cell>
          <cell r="D344">
            <v>51</v>
          </cell>
          <cell r="E344">
            <v>0</v>
          </cell>
          <cell r="F344">
            <v>0</v>
          </cell>
          <cell r="G344">
            <v>0</v>
          </cell>
          <cell r="H344">
            <v>0</v>
          </cell>
          <cell r="I344">
            <v>2</v>
          </cell>
          <cell r="J344">
            <v>19</v>
          </cell>
          <cell r="K344">
            <v>23</v>
          </cell>
          <cell r="L344">
            <v>7</v>
          </cell>
          <cell r="M344">
            <v>0</v>
          </cell>
          <cell r="N344">
            <v>0</v>
          </cell>
          <cell r="O344">
            <v>0</v>
          </cell>
          <cell r="P344">
            <v>2</v>
          </cell>
          <cell r="Q344">
            <v>0</v>
          </cell>
          <cell r="R344">
            <v>51</v>
          </cell>
          <cell r="S344">
            <v>0</v>
          </cell>
          <cell r="T344">
            <v>0</v>
          </cell>
          <cell r="U344">
            <v>0</v>
          </cell>
          <cell r="V344">
            <v>2</v>
          </cell>
          <cell r="W344">
            <v>49</v>
          </cell>
          <cell r="X344">
            <v>0</v>
          </cell>
          <cell r="Y344">
            <v>0</v>
          </cell>
          <cell r="Z344">
            <v>2</v>
          </cell>
        </row>
        <row r="345">
          <cell r="C345" t="str">
            <v>南富良野町男</v>
          </cell>
          <cell r="D345">
            <v>13</v>
          </cell>
          <cell r="J345">
            <v>6</v>
          </cell>
          <cell r="K345">
            <v>5</v>
          </cell>
          <cell r="L345">
            <v>1</v>
          </cell>
          <cell r="M345">
            <v>1</v>
          </cell>
          <cell r="N345">
            <v>0</v>
          </cell>
          <cell r="P345">
            <v>0</v>
          </cell>
          <cell r="R345">
            <v>13</v>
          </cell>
          <cell r="S345">
            <v>0</v>
          </cell>
          <cell r="T345">
            <v>0</v>
          </cell>
          <cell r="U345">
            <v>0</v>
          </cell>
          <cell r="V345">
            <v>0</v>
          </cell>
          <cell r="W345">
            <v>12</v>
          </cell>
          <cell r="X345">
            <v>1</v>
          </cell>
          <cell r="Y345">
            <v>0</v>
          </cell>
          <cell r="Z345">
            <v>0</v>
          </cell>
        </row>
        <row r="346">
          <cell r="C346" t="str">
            <v>南富良野町女</v>
          </cell>
          <cell r="D346">
            <v>6</v>
          </cell>
          <cell r="I346">
            <v>1</v>
          </cell>
          <cell r="J346">
            <v>1</v>
          </cell>
          <cell r="K346">
            <v>4</v>
          </cell>
          <cell r="L346">
            <v>0</v>
          </cell>
          <cell r="M346">
            <v>0</v>
          </cell>
          <cell r="N346">
            <v>0</v>
          </cell>
          <cell r="P346">
            <v>1</v>
          </cell>
          <cell r="R346">
            <v>6</v>
          </cell>
          <cell r="S346">
            <v>0</v>
          </cell>
          <cell r="T346">
            <v>0</v>
          </cell>
          <cell r="U346">
            <v>0</v>
          </cell>
          <cell r="V346">
            <v>1</v>
          </cell>
          <cell r="W346">
            <v>5</v>
          </cell>
          <cell r="X346">
            <v>0</v>
          </cell>
          <cell r="Y346">
            <v>0</v>
          </cell>
          <cell r="Z346">
            <v>1</v>
          </cell>
        </row>
        <row r="347">
          <cell r="C347" t="str">
            <v>南富良野町総数</v>
          </cell>
          <cell r="D347">
            <v>19</v>
          </cell>
          <cell r="E347">
            <v>0</v>
          </cell>
          <cell r="F347">
            <v>0</v>
          </cell>
          <cell r="G347">
            <v>0</v>
          </cell>
          <cell r="H347">
            <v>0</v>
          </cell>
          <cell r="I347">
            <v>1</v>
          </cell>
          <cell r="J347">
            <v>7</v>
          </cell>
          <cell r="K347">
            <v>9</v>
          </cell>
          <cell r="L347">
            <v>1</v>
          </cell>
          <cell r="M347">
            <v>1</v>
          </cell>
          <cell r="N347">
            <v>0</v>
          </cell>
          <cell r="O347">
            <v>0</v>
          </cell>
          <cell r="P347">
            <v>1</v>
          </cell>
          <cell r="Q347">
            <v>0</v>
          </cell>
          <cell r="R347">
            <v>19</v>
          </cell>
          <cell r="S347">
            <v>0</v>
          </cell>
          <cell r="T347">
            <v>0</v>
          </cell>
          <cell r="U347">
            <v>0</v>
          </cell>
          <cell r="V347">
            <v>1</v>
          </cell>
          <cell r="W347">
            <v>17</v>
          </cell>
          <cell r="X347">
            <v>1</v>
          </cell>
          <cell r="Y347">
            <v>0</v>
          </cell>
          <cell r="Z347">
            <v>1</v>
          </cell>
        </row>
        <row r="348">
          <cell r="C348" t="str">
            <v>占冠村男</v>
          </cell>
          <cell r="D348">
            <v>1</v>
          </cell>
          <cell r="K348">
            <v>1</v>
          </cell>
          <cell r="L348">
            <v>0</v>
          </cell>
          <cell r="M348">
            <v>0</v>
          </cell>
          <cell r="N348">
            <v>0</v>
          </cell>
          <cell r="P348">
            <v>0</v>
          </cell>
          <cell r="R348">
            <v>1</v>
          </cell>
          <cell r="S348">
            <v>0</v>
          </cell>
          <cell r="T348">
            <v>0</v>
          </cell>
          <cell r="U348">
            <v>0</v>
          </cell>
          <cell r="V348">
            <v>0</v>
          </cell>
          <cell r="W348">
            <v>1</v>
          </cell>
          <cell r="X348">
            <v>0</v>
          </cell>
          <cell r="Y348">
            <v>0</v>
          </cell>
          <cell r="Z348">
            <v>0</v>
          </cell>
        </row>
        <row r="349">
          <cell r="C349" t="str">
            <v>占冠村女</v>
          </cell>
          <cell r="D349">
            <v>5</v>
          </cell>
          <cell r="J349">
            <v>1</v>
          </cell>
          <cell r="K349">
            <v>4</v>
          </cell>
          <cell r="L349">
            <v>0</v>
          </cell>
          <cell r="M349">
            <v>0</v>
          </cell>
          <cell r="N349">
            <v>0</v>
          </cell>
          <cell r="P349">
            <v>0</v>
          </cell>
          <cell r="R349">
            <v>5</v>
          </cell>
          <cell r="S349">
            <v>0</v>
          </cell>
          <cell r="T349">
            <v>0</v>
          </cell>
          <cell r="U349">
            <v>0</v>
          </cell>
          <cell r="V349">
            <v>0</v>
          </cell>
          <cell r="W349">
            <v>5</v>
          </cell>
          <cell r="X349">
            <v>0</v>
          </cell>
          <cell r="Y349">
            <v>0</v>
          </cell>
          <cell r="Z349">
            <v>0</v>
          </cell>
        </row>
        <row r="350">
          <cell r="C350" t="str">
            <v>占冠村総数</v>
          </cell>
          <cell r="D350">
            <v>6</v>
          </cell>
          <cell r="E350">
            <v>0</v>
          </cell>
          <cell r="F350">
            <v>0</v>
          </cell>
          <cell r="G350">
            <v>0</v>
          </cell>
          <cell r="H350">
            <v>0</v>
          </cell>
          <cell r="I350">
            <v>0</v>
          </cell>
          <cell r="J350">
            <v>1</v>
          </cell>
          <cell r="K350">
            <v>5</v>
          </cell>
          <cell r="L350">
            <v>0</v>
          </cell>
          <cell r="M350">
            <v>0</v>
          </cell>
          <cell r="N350">
            <v>0</v>
          </cell>
          <cell r="O350">
            <v>0</v>
          </cell>
          <cell r="P350">
            <v>0</v>
          </cell>
          <cell r="Q350">
            <v>0</v>
          </cell>
          <cell r="R350">
            <v>6</v>
          </cell>
          <cell r="S350">
            <v>0</v>
          </cell>
          <cell r="T350">
            <v>0</v>
          </cell>
          <cell r="U350">
            <v>0</v>
          </cell>
          <cell r="V350">
            <v>0</v>
          </cell>
          <cell r="W350">
            <v>6</v>
          </cell>
          <cell r="X350">
            <v>0</v>
          </cell>
          <cell r="Y350">
            <v>0</v>
          </cell>
          <cell r="Z350">
            <v>0</v>
          </cell>
        </row>
        <row r="351">
          <cell r="C351" t="str">
            <v>和寒町男</v>
          </cell>
          <cell r="D351">
            <v>12</v>
          </cell>
          <cell r="J351">
            <v>2</v>
          </cell>
          <cell r="K351">
            <v>8</v>
          </cell>
          <cell r="L351">
            <v>2</v>
          </cell>
          <cell r="M351">
            <v>0</v>
          </cell>
          <cell r="N351">
            <v>0</v>
          </cell>
          <cell r="P351">
            <v>0</v>
          </cell>
          <cell r="R351">
            <v>12</v>
          </cell>
          <cell r="S351">
            <v>0</v>
          </cell>
          <cell r="T351">
            <v>0</v>
          </cell>
          <cell r="U351">
            <v>0</v>
          </cell>
          <cell r="V351">
            <v>0</v>
          </cell>
          <cell r="W351">
            <v>12</v>
          </cell>
          <cell r="X351">
            <v>0</v>
          </cell>
          <cell r="Y351">
            <v>0</v>
          </cell>
          <cell r="Z351">
            <v>0</v>
          </cell>
        </row>
        <row r="352">
          <cell r="C352" t="str">
            <v>和寒町女</v>
          </cell>
          <cell r="D352">
            <v>13</v>
          </cell>
          <cell r="J352">
            <v>7</v>
          </cell>
          <cell r="K352">
            <v>4</v>
          </cell>
          <cell r="L352">
            <v>2</v>
          </cell>
          <cell r="M352">
            <v>0</v>
          </cell>
          <cell r="N352">
            <v>0</v>
          </cell>
          <cell r="P352">
            <v>0</v>
          </cell>
          <cell r="R352">
            <v>13</v>
          </cell>
          <cell r="S352">
            <v>0</v>
          </cell>
          <cell r="T352">
            <v>0</v>
          </cell>
          <cell r="U352">
            <v>0</v>
          </cell>
          <cell r="V352">
            <v>0</v>
          </cell>
          <cell r="W352">
            <v>13</v>
          </cell>
          <cell r="X352">
            <v>0</v>
          </cell>
          <cell r="Y352">
            <v>0</v>
          </cell>
          <cell r="Z352">
            <v>0</v>
          </cell>
        </row>
        <row r="353">
          <cell r="C353" t="str">
            <v>和寒町総数</v>
          </cell>
          <cell r="D353">
            <v>25</v>
          </cell>
          <cell r="E353">
            <v>0</v>
          </cell>
          <cell r="F353">
            <v>0</v>
          </cell>
          <cell r="G353">
            <v>0</v>
          </cell>
          <cell r="H353">
            <v>0</v>
          </cell>
          <cell r="I353">
            <v>0</v>
          </cell>
          <cell r="J353">
            <v>9</v>
          </cell>
          <cell r="K353">
            <v>12</v>
          </cell>
          <cell r="L353">
            <v>4</v>
          </cell>
          <cell r="M353">
            <v>0</v>
          </cell>
          <cell r="N353">
            <v>0</v>
          </cell>
          <cell r="O353">
            <v>0</v>
          </cell>
          <cell r="P353">
            <v>0</v>
          </cell>
          <cell r="Q353">
            <v>0</v>
          </cell>
          <cell r="R353">
            <v>25</v>
          </cell>
          <cell r="S353">
            <v>0</v>
          </cell>
          <cell r="T353">
            <v>0</v>
          </cell>
          <cell r="U353">
            <v>0</v>
          </cell>
          <cell r="V353">
            <v>0</v>
          </cell>
          <cell r="W353">
            <v>25</v>
          </cell>
          <cell r="X353">
            <v>0</v>
          </cell>
          <cell r="Y353">
            <v>0</v>
          </cell>
          <cell r="Z353">
            <v>0</v>
          </cell>
        </row>
        <row r="354">
          <cell r="C354" t="str">
            <v>剣淵町男</v>
          </cell>
          <cell r="D354">
            <v>9</v>
          </cell>
          <cell r="J354">
            <v>2</v>
          </cell>
          <cell r="K354">
            <v>5</v>
          </cell>
          <cell r="L354">
            <v>2</v>
          </cell>
          <cell r="M354">
            <v>0</v>
          </cell>
          <cell r="N354">
            <v>0</v>
          </cell>
          <cell r="P354">
            <v>0</v>
          </cell>
          <cell r="R354">
            <v>9</v>
          </cell>
          <cell r="S354">
            <v>0</v>
          </cell>
          <cell r="T354">
            <v>0</v>
          </cell>
          <cell r="U354">
            <v>0</v>
          </cell>
          <cell r="V354">
            <v>0</v>
          </cell>
          <cell r="W354">
            <v>9</v>
          </cell>
          <cell r="X354">
            <v>0</v>
          </cell>
          <cell r="Y354">
            <v>0</v>
          </cell>
          <cell r="Z354">
            <v>0</v>
          </cell>
        </row>
        <row r="355">
          <cell r="C355" t="str">
            <v>剣淵町女</v>
          </cell>
          <cell r="D355">
            <v>8</v>
          </cell>
          <cell r="H355">
            <v>1</v>
          </cell>
          <cell r="J355">
            <v>3</v>
          </cell>
          <cell r="K355">
            <v>4</v>
          </cell>
          <cell r="L355">
            <v>0</v>
          </cell>
          <cell r="M355">
            <v>0</v>
          </cell>
          <cell r="N355">
            <v>0</v>
          </cell>
          <cell r="P355">
            <v>1</v>
          </cell>
          <cell r="R355">
            <v>8</v>
          </cell>
          <cell r="S355">
            <v>0</v>
          </cell>
          <cell r="T355">
            <v>0</v>
          </cell>
          <cell r="U355">
            <v>1</v>
          </cell>
          <cell r="V355">
            <v>0</v>
          </cell>
          <cell r="W355">
            <v>7</v>
          </cell>
          <cell r="X355">
            <v>0</v>
          </cell>
          <cell r="Y355">
            <v>0</v>
          </cell>
          <cell r="Z355">
            <v>1</v>
          </cell>
        </row>
        <row r="356">
          <cell r="C356" t="str">
            <v>剣淵町総数</v>
          </cell>
          <cell r="D356">
            <v>17</v>
          </cell>
          <cell r="E356">
            <v>0</v>
          </cell>
          <cell r="F356">
            <v>0</v>
          </cell>
          <cell r="G356">
            <v>0</v>
          </cell>
          <cell r="H356">
            <v>1</v>
          </cell>
          <cell r="I356">
            <v>0</v>
          </cell>
          <cell r="J356">
            <v>5</v>
          </cell>
          <cell r="K356">
            <v>9</v>
          </cell>
          <cell r="L356">
            <v>2</v>
          </cell>
          <cell r="M356">
            <v>0</v>
          </cell>
          <cell r="N356">
            <v>0</v>
          </cell>
          <cell r="O356">
            <v>0</v>
          </cell>
          <cell r="P356">
            <v>1</v>
          </cell>
          <cell r="Q356">
            <v>0</v>
          </cell>
          <cell r="R356">
            <v>17</v>
          </cell>
          <cell r="S356">
            <v>0</v>
          </cell>
          <cell r="T356">
            <v>0</v>
          </cell>
          <cell r="U356">
            <v>1</v>
          </cell>
          <cell r="V356">
            <v>0</v>
          </cell>
          <cell r="W356">
            <v>16</v>
          </cell>
          <cell r="X356">
            <v>0</v>
          </cell>
          <cell r="Y356">
            <v>0</v>
          </cell>
          <cell r="Z356">
            <v>1</v>
          </cell>
        </row>
        <row r="357">
          <cell r="C357" t="str">
            <v>下川町男</v>
          </cell>
          <cell r="D357">
            <v>8</v>
          </cell>
          <cell r="I357">
            <v>1</v>
          </cell>
          <cell r="J357">
            <v>4</v>
          </cell>
          <cell r="K357">
            <v>3</v>
          </cell>
          <cell r="L357">
            <v>0</v>
          </cell>
          <cell r="M357">
            <v>0</v>
          </cell>
          <cell r="N357">
            <v>0</v>
          </cell>
          <cell r="P357">
            <v>1</v>
          </cell>
          <cell r="R357">
            <v>8</v>
          </cell>
          <cell r="S357">
            <v>0</v>
          </cell>
          <cell r="T357">
            <v>0</v>
          </cell>
          <cell r="U357">
            <v>0</v>
          </cell>
          <cell r="V357">
            <v>1</v>
          </cell>
          <cell r="W357">
            <v>7</v>
          </cell>
          <cell r="X357">
            <v>0</v>
          </cell>
          <cell r="Y357">
            <v>0</v>
          </cell>
          <cell r="Z357">
            <v>1</v>
          </cell>
        </row>
        <row r="358">
          <cell r="C358" t="str">
            <v>下川町女</v>
          </cell>
          <cell r="D358">
            <v>15</v>
          </cell>
          <cell r="I358">
            <v>1</v>
          </cell>
          <cell r="J358">
            <v>8</v>
          </cell>
          <cell r="K358">
            <v>6</v>
          </cell>
          <cell r="L358">
            <v>0</v>
          </cell>
          <cell r="M358">
            <v>0</v>
          </cell>
          <cell r="N358">
            <v>0</v>
          </cell>
          <cell r="P358">
            <v>1</v>
          </cell>
          <cell r="R358">
            <v>15</v>
          </cell>
          <cell r="S358">
            <v>0</v>
          </cell>
          <cell r="T358">
            <v>0</v>
          </cell>
          <cell r="U358">
            <v>0</v>
          </cell>
          <cell r="V358">
            <v>1</v>
          </cell>
          <cell r="W358">
            <v>14</v>
          </cell>
          <cell r="X358">
            <v>0</v>
          </cell>
          <cell r="Y358">
            <v>0</v>
          </cell>
          <cell r="Z358">
            <v>1</v>
          </cell>
        </row>
        <row r="359">
          <cell r="C359" t="str">
            <v>下川町総数</v>
          </cell>
          <cell r="D359">
            <v>23</v>
          </cell>
          <cell r="E359">
            <v>0</v>
          </cell>
          <cell r="F359">
            <v>0</v>
          </cell>
          <cell r="G359">
            <v>0</v>
          </cell>
          <cell r="H359">
            <v>0</v>
          </cell>
          <cell r="I359">
            <v>2</v>
          </cell>
          <cell r="J359">
            <v>12</v>
          </cell>
          <cell r="K359">
            <v>9</v>
          </cell>
          <cell r="L359">
            <v>0</v>
          </cell>
          <cell r="M359">
            <v>0</v>
          </cell>
          <cell r="N359">
            <v>0</v>
          </cell>
          <cell r="O359">
            <v>0</v>
          </cell>
          <cell r="P359">
            <v>2</v>
          </cell>
          <cell r="Q359">
            <v>0</v>
          </cell>
          <cell r="R359">
            <v>23</v>
          </cell>
          <cell r="S359">
            <v>0</v>
          </cell>
          <cell r="T359">
            <v>0</v>
          </cell>
          <cell r="U359">
            <v>0</v>
          </cell>
          <cell r="V359">
            <v>2</v>
          </cell>
          <cell r="W359">
            <v>21</v>
          </cell>
          <cell r="X359">
            <v>0</v>
          </cell>
          <cell r="Y359">
            <v>0</v>
          </cell>
          <cell r="Z359">
            <v>2</v>
          </cell>
        </row>
        <row r="360">
          <cell r="C360" t="str">
            <v>美深町男</v>
          </cell>
          <cell r="D360">
            <v>16</v>
          </cell>
          <cell r="H360">
            <v>1</v>
          </cell>
          <cell r="I360">
            <v>1</v>
          </cell>
          <cell r="J360">
            <v>6</v>
          </cell>
          <cell r="K360">
            <v>7</v>
          </cell>
          <cell r="L360">
            <v>1</v>
          </cell>
          <cell r="M360">
            <v>0</v>
          </cell>
          <cell r="N360">
            <v>0</v>
          </cell>
          <cell r="P360">
            <v>2</v>
          </cell>
          <cell r="R360">
            <v>16</v>
          </cell>
          <cell r="S360">
            <v>0</v>
          </cell>
          <cell r="T360">
            <v>0</v>
          </cell>
          <cell r="U360">
            <v>1</v>
          </cell>
          <cell r="V360">
            <v>1</v>
          </cell>
          <cell r="W360">
            <v>14</v>
          </cell>
          <cell r="X360">
            <v>0</v>
          </cell>
          <cell r="Y360">
            <v>0</v>
          </cell>
          <cell r="Z360">
            <v>2</v>
          </cell>
        </row>
        <row r="361">
          <cell r="C361" t="str">
            <v>美深町女</v>
          </cell>
          <cell r="D361">
            <v>10</v>
          </cell>
          <cell r="I361">
            <v>2</v>
          </cell>
          <cell r="J361">
            <v>3</v>
          </cell>
          <cell r="K361">
            <v>3</v>
          </cell>
          <cell r="L361">
            <v>2</v>
          </cell>
          <cell r="M361">
            <v>0</v>
          </cell>
          <cell r="N361">
            <v>0</v>
          </cell>
          <cell r="P361">
            <v>2</v>
          </cell>
          <cell r="R361">
            <v>10</v>
          </cell>
          <cell r="S361">
            <v>0</v>
          </cell>
          <cell r="T361">
            <v>0</v>
          </cell>
          <cell r="U361">
            <v>0</v>
          </cell>
          <cell r="V361">
            <v>2</v>
          </cell>
          <cell r="W361">
            <v>8</v>
          </cell>
          <cell r="X361">
            <v>0</v>
          </cell>
          <cell r="Y361">
            <v>0</v>
          </cell>
          <cell r="Z361">
            <v>2</v>
          </cell>
        </row>
        <row r="362">
          <cell r="C362" t="str">
            <v>美深町総数</v>
          </cell>
          <cell r="D362">
            <v>26</v>
          </cell>
          <cell r="E362">
            <v>0</v>
          </cell>
          <cell r="F362">
            <v>0</v>
          </cell>
          <cell r="G362">
            <v>0</v>
          </cell>
          <cell r="H362">
            <v>1</v>
          </cell>
          <cell r="I362">
            <v>3</v>
          </cell>
          <cell r="J362">
            <v>9</v>
          </cell>
          <cell r="K362">
            <v>10</v>
          </cell>
          <cell r="L362">
            <v>3</v>
          </cell>
          <cell r="M362">
            <v>0</v>
          </cell>
          <cell r="N362">
            <v>0</v>
          </cell>
          <cell r="O362">
            <v>0</v>
          </cell>
          <cell r="P362">
            <v>4</v>
          </cell>
          <cell r="Q362">
            <v>0</v>
          </cell>
          <cell r="R362">
            <v>26</v>
          </cell>
          <cell r="S362">
            <v>0</v>
          </cell>
          <cell r="T362">
            <v>0</v>
          </cell>
          <cell r="U362">
            <v>1</v>
          </cell>
          <cell r="V362">
            <v>3</v>
          </cell>
          <cell r="W362">
            <v>22</v>
          </cell>
          <cell r="X362">
            <v>0</v>
          </cell>
          <cell r="Y362">
            <v>0</v>
          </cell>
          <cell r="Z362">
            <v>4</v>
          </cell>
        </row>
        <row r="363">
          <cell r="C363" t="str">
            <v>音威子府村男</v>
          </cell>
          <cell r="D363">
            <v>1</v>
          </cell>
          <cell r="K363">
            <v>1</v>
          </cell>
          <cell r="L363">
            <v>0</v>
          </cell>
          <cell r="M363">
            <v>0</v>
          </cell>
          <cell r="N363">
            <v>0</v>
          </cell>
          <cell r="P363">
            <v>0</v>
          </cell>
          <cell r="R363">
            <v>1</v>
          </cell>
          <cell r="S363">
            <v>0</v>
          </cell>
          <cell r="T363">
            <v>0</v>
          </cell>
          <cell r="U363">
            <v>0</v>
          </cell>
          <cell r="V363">
            <v>0</v>
          </cell>
          <cell r="W363">
            <v>1</v>
          </cell>
          <cell r="X363">
            <v>0</v>
          </cell>
          <cell r="Y363">
            <v>0</v>
          </cell>
          <cell r="Z363">
            <v>0</v>
          </cell>
        </row>
        <row r="364">
          <cell r="C364" t="str">
            <v>音威子府村女</v>
          </cell>
          <cell r="D364">
            <v>3</v>
          </cell>
          <cell r="J364">
            <v>1</v>
          </cell>
          <cell r="K364">
            <v>2</v>
          </cell>
          <cell r="L364">
            <v>0</v>
          </cell>
          <cell r="M364">
            <v>0</v>
          </cell>
          <cell r="N364">
            <v>0</v>
          </cell>
          <cell r="P364">
            <v>0</v>
          </cell>
          <cell r="R364">
            <v>3</v>
          </cell>
          <cell r="S364">
            <v>0</v>
          </cell>
          <cell r="T364">
            <v>0</v>
          </cell>
          <cell r="U364">
            <v>0</v>
          </cell>
          <cell r="V364">
            <v>0</v>
          </cell>
          <cell r="W364">
            <v>3</v>
          </cell>
          <cell r="X364">
            <v>0</v>
          </cell>
          <cell r="Y364">
            <v>0</v>
          </cell>
          <cell r="Z364">
            <v>0</v>
          </cell>
        </row>
        <row r="365">
          <cell r="C365" t="str">
            <v>音威子府村総数</v>
          </cell>
          <cell r="D365">
            <v>4</v>
          </cell>
          <cell r="E365">
            <v>0</v>
          </cell>
          <cell r="F365">
            <v>0</v>
          </cell>
          <cell r="G365">
            <v>0</v>
          </cell>
          <cell r="H365">
            <v>0</v>
          </cell>
          <cell r="I365">
            <v>0</v>
          </cell>
          <cell r="J365">
            <v>1</v>
          </cell>
          <cell r="K365">
            <v>3</v>
          </cell>
          <cell r="L365">
            <v>0</v>
          </cell>
          <cell r="M365">
            <v>0</v>
          </cell>
          <cell r="N365">
            <v>0</v>
          </cell>
          <cell r="O365">
            <v>0</v>
          </cell>
          <cell r="P365">
            <v>0</v>
          </cell>
          <cell r="Q365">
            <v>0</v>
          </cell>
          <cell r="R365">
            <v>4</v>
          </cell>
          <cell r="S365">
            <v>0</v>
          </cell>
          <cell r="T365">
            <v>0</v>
          </cell>
          <cell r="U365">
            <v>0</v>
          </cell>
          <cell r="V365">
            <v>0</v>
          </cell>
          <cell r="W365">
            <v>4</v>
          </cell>
          <cell r="X365">
            <v>0</v>
          </cell>
          <cell r="Y365">
            <v>0</v>
          </cell>
          <cell r="Z365">
            <v>0</v>
          </cell>
        </row>
        <row r="366">
          <cell r="C366" t="str">
            <v>中川町男</v>
          </cell>
          <cell r="D366">
            <v>6</v>
          </cell>
          <cell r="I366">
            <v>2</v>
          </cell>
          <cell r="J366">
            <v>3</v>
          </cell>
          <cell r="K366">
            <v>1</v>
          </cell>
          <cell r="L366">
            <v>0</v>
          </cell>
          <cell r="M366">
            <v>0</v>
          </cell>
          <cell r="N366">
            <v>0</v>
          </cell>
          <cell r="P366">
            <v>2</v>
          </cell>
          <cell r="R366">
            <v>6</v>
          </cell>
          <cell r="S366">
            <v>0</v>
          </cell>
          <cell r="T366">
            <v>0</v>
          </cell>
          <cell r="U366">
            <v>0</v>
          </cell>
          <cell r="V366">
            <v>2</v>
          </cell>
          <cell r="W366">
            <v>4</v>
          </cell>
          <cell r="X366">
            <v>0</v>
          </cell>
          <cell r="Y366">
            <v>0</v>
          </cell>
          <cell r="Z366">
            <v>2</v>
          </cell>
        </row>
        <row r="367">
          <cell r="C367" t="str">
            <v>中川町女</v>
          </cell>
          <cell r="D367">
            <v>6</v>
          </cell>
          <cell r="I367">
            <v>1</v>
          </cell>
          <cell r="J367">
            <v>3</v>
          </cell>
          <cell r="K367">
            <v>1</v>
          </cell>
          <cell r="L367">
            <v>0</v>
          </cell>
          <cell r="M367">
            <v>1</v>
          </cell>
          <cell r="N367">
            <v>0</v>
          </cell>
          <cell r="P367">
            <v>1</v>
          </cell>
          <cell r="R367">
            <v>6</v>
          </cell>
          <cell r="S367">
            <v>0</v>
          </cell>
          <cell r="T367">
            <v>0</v>
          </cell>
          <cell r="U367">
            <v>0</v>
          </cell>
          <cell r="V367">
            <v>1</v>
          </cell>
          <cell r="W367">
            <v>4</v>
          </cell>
          <cell r="X367">
            <v>1</v>
          </cell>
          <cell r="Y367">
            <v>0</v>
          </cell>
          <cell r="Z367">
            <v>1</v>
          </cell>
        </row>
        <row r="368">
          <cell r="C368" t="str">
            <v>中川町総数</v>
          </cell>
          <cell r="D368">
            <v>12</v>
          </cell>
          <cell r="E368">
            <v>0</v>
          </cell>
          <cell r="F368">
            <v>0</v>
          </cell>
          <cell r="G368">
            <v>0</v>
          </cell>
          <cell r="H368">
            <v>0</v>
          </cell>
          <cell r="I368">
            <v>3</v>
          </cell>
          <cell r="J368">
            <v>6</v>
          </cell>
          <cell r="K368">
            <v>2</v>
          </cell>
          <cell r="L368">
            <v>0</v>
          </cell>
          <cell r="M368">
            <v>1</v>
          </cell>
          <cell r="N368">
            <v>0</v>
          </cell>
          <cell r="O368">
            <v>0</v>
          </cell>
          <cell r="P368">
            <v>3</v>
          </cell>
          <cell r="Q368">
            <v>0</v>
          </cell>
          <cell r="R368">
            <v>12</v>
          </cell>
          <cell r="S368">
            <v>0</v>
          </cell>
          <cell r="T368">
            <v>0</v>
          </cell>
          <cell r="U368">
            <v>0</v>
          </cell>
          <cell r="V368">
            <v>3</v>
          </cell>
          <cell r="W368">
            <v>8</v>
          </cell>
          <cell r="X368">
            <v>1</v>
          </cell>
          <cell r="Y368">
            <v>0</v>
          </cell>
          <cell r="Z368">
            <v>3</v>
          </cell>
        </row>
        <row r="369">
          <cell r="C369" t="str">
            <v>幌加内町男</v>
          </cell>
          <cell r="D369">
            <v>3</v>
          </cell>
          <cell r="J369">
            <v>2</v>
          </cell>
          <cell r="K369">
            <v>1</v>
          </cell>
          <cell r="L369">
            <v>0</v>
          </cell>
          <cell r="M369">
            <v>0</v>
          </cell>
          <cell r="N369">
            <v>0</v>
          </cell>
          <cell r="P369">
            <v>0</v>
          </cell>
          <cell r="R369">
            <v>3</v>
          </cell>
          <cell r="S369">
            <v>0</v>
          </cell>
          <cell r="T369">
            <v>0</v>
          </cell>
          <cell r="U369">
            <v>0</v>
          </cell>
          <cell r="V369">
            <v>0</v>
          </cell>
          <cell r="W369">
            <v>3</v>
          </cell>
          <cell r="X369">
            <v>0</v>
          </cell>
          <cell r="Y369">
            <v>0</v>
          </cell>
          <cell r="Z369">
            <v>0</v>
          </cell>
        </row>
        <row r="370">
          <cell r="C370" t="str">
            <v>幌加内町女</v>
          </cell>
          <cell r="D370">
            <v>2</v>
          </cell>
          <cell r="K370">
            <v>2</v>
          </cell>
          <cell r="L370">
            <v>0</v>
          </cell>
          <cell r="M370">
            <v>0</v>
          </cell>
          <cell r="N370">
            <v>0</v>
          </cell>
          <cell r="P370">
            <v>0</v>
          </cell>
          <cell r="R370">
            <v>2</v>
          </cell>
          <cell r="S370">
            <v>0</v>
          </cell>
          <cell r="T370">
            <v>0</v>
          </cell>
          <cell r="U370">
            <v>0</v>
          </cell>
          <cell r="V370">
            <v>0</v>
          </cell>
          <cell r="W370">
            <v>2</v>
          </cell>
          <cell r="X370">
            <v>0</v>
          </cell>
          <cell r="Y370">
            <v>0</v>
          </cell>
          <cell r="Z370">
            <v>0</v>
          </cell>
        </row>
        <row r="371">
          <cell r="C371" t="str">
            <v>幌加内町総数</v>
          </cell>
          <cell r="D371">
            <v>5</v>
          </cell>
          <cell r="E371">
            <v>0</v>
          </cell>
          <cell r="F371">
            <v>0</v>
          </cell>
          <cell r="G371">
            <v>0</v>
          </cell>
          <cell r="H371">
            <v>0</v>
          </cell>
          <cell r="I371">
            <v>0</v>
          </cell>
          <cell r="J371">
            <v>2</v>
          </cell>
          <cell r="K371">
            <v>3</v>
          </cell>
          <cell r="L371">
            <v>0</v>
          </cell>
          <cell r="M371">
            <v>0</v>
          </cell>
          <cell r="N371">
            <v>0</v>
          </cell>
          <cell r="O371">
            <v>0</v>
          </cell>
          <cell r="P371">
            <v>0</v>
          </cell>
          <cell r="Q371">
            <v>0</v>
          </cell>
          <cell r="R371">
            <v>5</v>
          </cell>
          <cell r="S371">
            <v>0</v>
          </cell>
          <cell r="T371">
            <v>0</v>
          </cell>
          <cell r="U371">
            <v>0</v>
          </cell>
          <cell r="V371">
            <v>0</v>
          </cell>
          <cell r="W371">
            <v>5</v>
          </cell>
          <cell r="X371">
            <v>0</v>
          </cell>
          <cell r="Y371">
            <v>0</v>
          </cell>
          <cell r="Z371">
            <v>0</v>
          </cell>
        </row>
        <row r="372">
          <cell r="C372" t="str">
            <v>増毛町男</v>
          </cell>
          <cell r="D372">
            <v>14</v>
          </cell>
          <cell r="H372">
            <v>1</v>
          </cell>
          <cell r="I372">
            <v>2</v>
          </cell>
          <cell r="J372">
            <v>4</v>
          </cell>
          <cell r="K372">
            <v>4</v>
          </cell>
          <cell r="L372">
            <v>3</v>
          </cell>
          <cell r="M372">
            <v>0</v>
          </cell>
          <cell r="N372">
            <v>0</v>
          </cell>
          <cell r="P372">
            <v>3</v>
          </cell>
          <cell r="R372">
            <v>14</v>
          </cell>
          <cell r="S372">
            <v>0</v>
          </cell>
          <cell r="T372">
            <v>0</v>
          </cell>
          <cell r="U372">
            <v>1</v>
          </cell>
          <cell r="V372">
            <v>2</v>
          </cell>
          <cell r="W372">
            <v>11</v>
          </cell>
          <cell r="X372">
            <v>0</v>
          </cell>
          <cell r="Y372">
            <v>0</v>
          </cell>
          <cell r="Z372">
            <v>3</v>
          </cell>
        </row>
        <row r="373">
          <cell r="C373" t="str">
            <v>増毛町女</v>
          </cell>
          <cell r="D373">
            <v>17</v>
          </cell>
          <cell r="I373">
            <v>2</v>
          </cell>
          <cell r="J373">
            <v>8</v>
          </cell>
          <cell r="K373">
            <v>7</v>
          </cell>
          <cell r="L373">
            <v>0</v>
          </cell>
          <cell r="M373">
            <v>0</v>
          </cell>
          <cell r="N373">
            <v>0</v>
          </cell>
          <cell r="P373">
            <v>2</v>
          </cell>
          <cell r="R373">
            <v>17</v>
          </cell>
          <cell r="S373">
            <v>0</v>
          </cell>
          <cell r="T373">
            <v>0</v>
          </cell>
          <cell r="U373">
            <v>0</v>
          </cell>
          <cell r="V373">
            <v>2</v>
          </cell>
          <cell r="W373">
            <v>15</v>
          </cell>
          <cell r="X373">
            <v>0</v>
          </cell>
          <cell r="Y373">
            <v>0</v>
          </cell>
          <cell r="Z373">
            <v>2</v>
          </cell>
        </row>
        <row r="374">
          <cell r="C374" t="str">
            <v>増毛町総数</v>
          </cell>
          <cell r="D374">
            <v>31</v>
          </cell>
          <cell r="E374">
            <v>0</v>
          </cell>
          <cell r="F374">
            <v>0</v>
          </cell>
          <cell r="G374">
            <v>0</v>
          </cell>
          <cell r="H374">
            <v>1</v>
          </cell>
          <cell r="I374">
            <v>4</v>
          </cell>
          <cell r="J374">
            <v>12</v>
          </cell>
          <cell r="K374">
            <v>11</v>
          </cell>
          <cell r="L374">
            <v>3</v>
          </cell>
          <cell r="M374">
            <v>0</v>
          </cell>
          <cell r="N374">
            <v>0</v>
          </cell>
          <cell r="O374">
            <v>0</v>
          </cell>
          <cell r="P374">
            <v>5</v>
          </cell>
          <cell r="Q374">
            <v>0</v>
          </cell>
          <cell r="R374">
            <v>31</v>
          </cell>
          <cell r="S374">
            <v>0</v>
          </cell>
          <cell r="T374">
            <v>0</v>
          </cell>
          <cell r="U374">
            <v>1</v>
          </cell>
          <cell r="V374">
            <v>4</v>
          </cell>
          <cell r="W374">
            <v>26</v>
          </cell>
          <cell r="X374">
            <v>0</v>
          </cell>
          <cell r="Y374">
            <v>0</v>
          </cell>
          <cell r="Z374">
            <v>5</v>
          </cell>
        </row>
        <row r="375">
          <cell r="C375" t="str">
            <v>小平町男</v>
          </cell>
          <cell r="D375">
            <v>10</v>
          </cell>
          <cell r="J375">
            <v>2</v>
          </cell>
          <cell r="K375">
            <v>5</v>
          </cell>
          <cell r="L375">
            <v>3</v>
          </cell>
          <cell r="M375">
            <v>0</v>
          </cell>
          <cell r="N375">
            <v>0</v>
          </cell>
          <cell r="P375">
            <v>0</v>
          </cell>
          <cell r="R375">
            <v>10</v>
          </cell>
          <cell r="S375">
            <v>0</v>
          </cell>
          <cell r="T375">
            <v>0</v>
          </cell>
          <cell r="U375">
            <v>0</v>
          </cell>
          <cell r="V375">
            <v>0</v>
          </cell>
          <cell r="W375">
            <v>10</v>
          </cell>
          <cell r="X375">
            <v>0</v>
          </cell>
          <cell r="Y375">
            <v>0</v>
          </cell>
          <cell r="Z375">
            <v>0</v>
          </cell>
        </row>
        <row r="376">
          <cell r="C376" t="str">
            <v>小平町女</v>
          </cell>
          <cell r="D376">
            <v>9</v>
          </cell>
          <cell r="J376">
            <v>5</v>
          </cell>
          <cell r="K376">
            <v>3</v>
          </cell>
          <cell r="L376">
            <v>1</v>
          </cell>
          <cell r="M376">
            <v>0</v>
          </cell>
          <cell r="N376">
            <v>0</v>
          </cell>
          <cell r="P376">
            <v>0</v>
          </cell>
          <cell r="R376">
            <v>9</v>
          </cell>
          <cell r="S376">
            <v>0</v>
          </cell>
          <cell r="T376">
            <v>0</v>
          </cell>
          <cell r="U376">
            <v>0</v>
          </cell>
          <cell r="V376">
            <v>0</v>
          </cell>
          <cell r="W376">
            <v>9</v>
          </cell>
          <cell r="X376">
            <v>0</v>
          </cell>
          <cell r="Y376">
            <v>0</v>
          </cell>
          <cell r="Z376">
            <v>0</v>
          </cell>
        </row>
        <row r="377">
          <cell r="C377" t="str">
            <v>小平町総数</v>
          </cell>
          <cell r="D377">
            <v>19</v>
          </cell>
          <cell r="E377">
            <v>0</v>
          </cell>
          <cell r="F377">
            <v>0</v>
          </cell>
          <cell r="G377">
            <v>0</v>
          </cell>
          <cell r="H377">
            <v>0</v>
          </cell>
          <cell r="I377">
            <v>0</v>
          </cell>
          <cell r="J377">
            <v>7</v>
          </cell>
          <cell r="K377">
            <v>8</v>
          </cell>
          <cell r="L377">
            <v>4</v>
          </cell>
          <cell r="M377">
            <v>0</v>
          </cell>
          <cell r="N377">
            <v>0</v>
          </cell>
          <cell r="O377">
            <v>0</v>
          </cell>
          <cell r="P377">
            <v>0</v>
          </cell>
          <cell r="Q377">
            <v>0</v>
          </cell>
          <cell r="R377">
            <v>19</v>
          </cell>
          <cell r="S377">
            <v>0</v>
          </cell>
          <cell r="T377">
            <v>0</v>
          </cell>
          <cell r="U377">
            <v>0</v>
          </cell>
          <cell r="V377">
            <v>0</v>
          </cell>
          <cell r="W377">
            <v>19</v>
          </cell>
          <cell r="X377">
            <v>0</v>
          </cell>
          <cell r="Y377">
            <v>0</v>
          </cell>
          <cell r="Z377">
            <v>0</v>
          </cell>
        </row>
        <row r="378">
          <cell r="C378" t="str">
            <v>苫前町男</v>
          </cell>
          <cell r="D378">
            <v>12</v>
          </cell>
          <cell r="I378">
            <v>1</v>
          </cell>
          <cell r="J378">
            <v>7</v>
          </cell>
          <cell r="K378">
            <v>2</v>
          </cell>
          <cell r="L378">
            <v>2</v>
          </cell>
          <cell r="M378">
            <v>0</v>
          </cell>
          <cell r="N378">
            <v>0</v>
          </cell>
          <cell r="P378">
            <v>1</v>
          </cell>
          <cell r="R378">
            <v>12</v>
          </cell>
          <cell r="S378">
            <v>0</v>
          </cell>
          <cell r="T378">
            <v>0</v>
          </cell>
          <cell r="U378">
            <v>0</v>
          </cell>
          <cell r="V378">
            <v>1</v>
          </cell>
          <cell r="W378">
            <v>11</v>
          </cell>
          <cell r="X378">
            <v>0</v>
          </cell>
          <cell r="Y378">
            <v>0</v>
          </cell>
          <cell r="Z378">
            <v>1</v>
          </cell>
        </row>
        <row r="379">
          <cell r="C379" t="str">
            <v>苫前町女</v>
          </cell>
          <cell r="D379">
            <v>14</v>
          </cell>
          <cell r="I379">
            <v>1</v>
          </cell>
          <cell r="J379">
            <v>4</v>
          </cell>
          <cell r="K379">
            <v>6</v>
          </cell>
          <cell r="L379">
            <v>2</v>
          </cell>
          <cell r="M379">
            <v>1</v>
          </cell>
          <cell r="N379">
            <v>0</v>
          </cell>
          <cell r="P379">
            <v>1</v>
          </cell>
          <cell r="R379">
            <v>14</v>
          </cell>
          <cell r="S379">
            <v>0</v>
          </cell>
          <cell r="T379">
            <v>0</v>
          </cell>
          <cell r="U379">
            <v>0</v>
          </cell>
          <cell r="V379">
            <v>1</v>
          </cell>
          <cell r="W379">
            <v>12</v>
          </cell>
          <cell r="X379">
            <v>1</v>
          </cell>
          <cell r="Y379">
            <v>0</v>
          </cell>
          <cell r="Z379">
            <v>1</v>
          </cell>
        </row>
        <row r="380">
          <cell r="C380" t="str">
            <v>苫前町総数</v>
          </cell>
          <cell r="D380">
            <v>26</v>
          </cell>
          <cell r="E380">
            <v>0</v>
          </cell>
          <cell r="F380">
            <v>0</v>
          </cell>
          <cell r="G380">
            <v>0</v>
          </cell>
          <cell r="H380">
            <v>0</v>
          </cell>
          <cell r="I380">
            <v>2</v>
          </cell>
          <cell r="J380">
            <v>11</v>
          </cell>
          <cell r="K380">
            <v>8</v>
          </cell>
          <cell r="L380">
            <v>4</v>
          </cell>
          <cell r="M380">
            <v>1</v>
          </cell>
          <cell r="N380">
            <v>0</v>
          </cell>
          <cell r="O380">
            <v>0</v>
          </cell>
          <cell r="P380">
            <v>2</v>
          </cell>
          <cell r="Q380">
            <v>0</v>
          </cell>
          <cell r="R380">
            <v>26</v>
          </cell>
          <cell r="S380">
            <v>0</v>
          </cell>
          <cell r="T380">
            <v>0</v>
          </cell>
          <cell r="U380">
            <v>0</v>
          </cell>
          <cell r="V380">
            <v>2</v>
          </cell>
          <cell r="W380">
            <v>23</v>
          </cell>
          <cell r="X380">
            <v>1</v>
          </cell>
          <cell r="Y380">
            <v>0</v>
          </cell>
          <cell r="Z380">
            <v>2</v>
          </cell>
        </row>
        <row r="381">
          <cell r="C381" t="str">
            <v>羽幌町男</v>
          </cell>
          <cell r="D381">
            <v>32</v>
          </cell>
          <cell r="I381">
            <v>5</v>
          </cell>
          <cell r="J381">
            <v>10</v>
          </cell>
          <cell r="K381">
            <v>15</v>
          </cell>
          <cell r="L381">
            <v>1</v>
          </cell>
          <cell r="M381">
            <v>1</v>
          </cell>
          <cell r="N381">
            <v>0</v>
          </cell>
          <cell r="P381">
            <v>5</v>
          </cell>
          <cell r="R381">
            <v>32</v>
          </cell>
          <cell r="S381">
            <v>0</v>
          </cell>
          <cell r="T381">
            <v>0</v>
          </cell>
          <cell r="U381">
            <v>0</v>
          </cell>
          <cell r="V381">
            <v>5</v>
          </cell>
          <cell r="W381">
            <v>26</v>
          </cell>
          <cell r="X381">
            <v>1</v>
          </cell>
          <cell r="Y381">
            <v>0</v>
          </cell>
          <cell r="Z381">
            <v>5</v>
          </cell>
        </row>
        <row r="382">
          <cell r="C382" t="str">
            <v>羽幌町女</v>
          </cell>
          <cell r="D382">
            <v>18</v>
          </cell>
          <cell r="J382">
            <v>9</v>
          </cell>
          <cell r="K382">
            <v>8</v>
          </cell>
          <cell r="L382">
            <v>0</v>
          </cell>
          <cell r="M382">
            <v>1</v>
          </cell>
          <cell r="N382">
            <v>0</v>
          </cell>
          <cell r="P382">
            <v>0</v>
          </cell>
          <cell r="R382">
            <v>18</v>
          </cell>
          <cell r="S382">
            <v>0</v>
          </cell>
          <cell r="T382">
            <v>0</v>
          </cell>
          <cell r="U382">
            <v>0</v>
          </cell>
          <cell r="V382">
            <v>0</v>
          </cell>
          <cell r="W382">
            <v>17</v>
          </cell>
          <cell r="X382">
            <v>1</v>
          </cell>
          <cell r="Y382">
            <v>0</v>
          </cell>
          <cell r="Z382">
            <v>0</v>
          </cell>
        </row>
        <row r="383">
          <cell r="C383" t="str">
            <v>羽幌町総数</v>
          </cell>
          <cell r="D383">
            <v>50</v>
          </cell>
          <cell r="E383">
            <v>0</v>
          </cell>
          <cell r="F383">
            <v>0</v>
          </cell>
          <cell r="G383">
            <v>0</v>
          </cell>
          <cell r="H383">
            <v>0</v>
          </cell>
          <cell r="I383">
            <v>5</v>
          </cell>
          <cell r="J383">
            <v>19</v>
          </cell>
          <cell r="K383">
            <v>23</v>
          </cell>
          <cell r="L383">
            <v>1</v>
          </cell>
          <cell r="M383">
            <v>2</v>
          </cell>
          <cell r="N383">
            <v>0</v>
          </cell>
          <cell r="O383">
            <v>0</v>
          </cell>
          <cell r="P383">
            <v>5</v>
          </cell>
          <cell r="Q383">
            <v>0</v>
          </cell>
          <cell r="R383">
            <v>50</v>
          </cell>
          <cell r="S383">
            <v>0</v>
          </cell>
          <cell r="T383">
            <v>0</v>
          </cell>
          <cell r="U383">
            <v>0</v>
          </cell>
          <cell r="V383">
            <v>5</v>
          </cell>
          <cell r="W383">
            <v>43</v>
          </cell>
          <cell r="X383">
            <v>2</v>
          </cell>
          <cell r="Y383">
            <v>0</v>
          </cell>
          <cell r="Z383">
            <v>5</v>
          </cell>
        </row>
        <row r="384">
          <cell r="C384" t="str">
            <v>初山別村男</v>
          </cell>
          <cell r="D384">
            <v>0</v>
          </cell>
          <cell r="P384">
            <v>0</v>
          </cell>
          <cell r="R384">
            <v>0</v>
          </cell>
          <cell r="S384">
            <v>0</v>
          </cell>
          <cell r="T384">
            <v>0</v>
          </cell>
          <cell r="U384">
            <v>0</v>
          </cell>
          <cell r="V384">
            <v>0</v>
          </cell>
          <cell r="W384">
            <v>0</v>
          </cell>
          <cell r="X384">
            <v>0</v>
          </cell>
          <cell r="Y384">
            <v>0</v>
          </cell>
          <cell r="Z384">
            <v>0</v>
          </cell>
        </row>
        <row r="385">
          <cell r="C385" t="str">
            <v>初山別村女</v>
          </cell>
          <cell r="D385">
            <v>3</v>
          </cell>
          <cell r="J385">
            <v>2</v>
          </cell>
          <cell r="K385">
            <v>1</v>
          </cell>
          <cell r="L385">
            <v>0</v>
          </cell>
          <cell r="M385">
            <v>0</v>
          </cell>
          <cell r="N385">
            <v>0</v>
          </cell>
          <cell r="P385">
            <v>0</v>
          </cell>
          <cell r="R385">
            <v>3</v>
          </cell>
          <cell r="S385">
            <v>0</v>
          </cell>
          <cell r="T385">
            <v>0</v>
          </cell>
          <cell r="U385">
            <v>0</v>
          </cell>
          <cell r="V385">
            <v>0</v>
          </cell>
          <cell r="W385">
            <v>3</v>
          </cell>
          <cell r="X385">
            <v>0</v>
          </cell>
          <cell r="Y385">
            <v>0</v>
          </cell>
          <cell r="Z385">
            <v>0</v>
          </cell>
        </row>
        <row r="386">
          <cell r="C386" t="str">
            <v>初山別村総数</v>
          </cell>
          <cell r="D386">
            <v>3</v>
          </cell>
          <cell r="E386">
            <v>0</v>
          </cell>
          <cell r="F386">
            <v>0</v>
          </cell>
          <cell r="G386">
            <v>0</v>
          </cell>
          <cell r="H386">
            <v>0</v>
          </cell>
          <cell r="I386">
            <v>0</v>
          </cell>
          <cell r="J386">
            <v>2</v>
          </cell>
          <cell r="K386">
            <v>1</v>
          </cell>
          <cell r="L386">
            <v>0</v>
          </cell>
          <cell r="M386">
            <v>0</v>
          </cell>
          <cell r="N386">
            <v>0</v>
          </cell>
          <cell r="O386">
            <v>0</v>
          </cell>
          <cell r="P386">
            <v>0</v>
          </cell>
          <cell r="Q386">
            <v>0</v>
          </cell>
          <cell r="R386">
            <v>3</v>
          </cell>
          <cell r="S386">
            <v>0</v>
          </cell>
          <cell r="T386">
            <v>0</v>
          </cell>
          <cell r="U386">
            <v>0</v>
          </cell>
          <cell r="V386">
            <v>0</v>
          </cell>
          <cell r="W386">
            <v>3</v>
          </cell>
          <cell r="X386">
            <v>0</v>
          </cell>
          <cell r="Y386">
            <v>0</v>
          </cell>
          <cell r="Z386">
            <v>0</v>
          </cell>
        </row>
        <row r="387">
          <cell r="C387" t="str">
            <v>遠別町男</v>
          </cell>
          <cell r="D387">
            <v>13</v>
          </cell>
          <cell r="H387">
            <v>1</v>
          </cell>
          <cell r="J387">
            <v>4</v>
          </cell>
          <cell r="K387">
            <v>7</v>
          </cell>
          <cell r="L387">
            <v>1</v>
          </cell>
          <cell r="M387">
            <v>0</v>
          </cell>
          <cell r="N387">
            <v>0</v>
          </cell>
          <cell r="P387">
            <v>1</v>
          </cell>
          <cell r="R387">
            <v>13</v>
          </cell>
          <cell r="S387">
            <v>0</v>
          </cell>
          <cell r="T387">
            <v>0</v>
          </cell>
          <cell r="U387">
            <v>1</v>
          </cell>
          <cell r="V387">
            <v>0</v>
          </cell>
          <cell r="W387">
            <v>12</v>
          </cell>
          <cell r="X387">
            <v>0</v>
          </cell>
          <cell r="Y387">
            <v>0</v>
          </cell>
          <cell r="Z387">
            <v>1</v>
          </cell>
        </row>
        <row r="388">
          <cell r="C388" t="str">
            <v>遠別町女</v>
          </cell>
          <cell r="D388">
            <v>11</v>
          </cell>
          <cell r="I388">
            <v>2</v>
          </cell>
          <cell r="J388">
            <v>5</v>
          </cell>
          <cell r="K388">
            <v>3</v>
          </cell>
          <cell r="L388">
            <v>1</v>
          </cell>
          <cell r="M388">
            <v>0</v>
          </cell>
          <cell r="N388">
            <v>0</v>
          </cell>
          <cell r="P388">
            <v>2</v>
          </cell>
          <cell r="R388">
            <v>11</v>
          </cell>
          <cell r="S388">
            <v>0</v>
          </cell>
          <cell r="T388">
            <v>0</v>
          </cell>
          <cell r="U388">
            <v>0</v>
          </cell>
          <cell r="V388">
            <v>2</v>
          </cell>
          <cell r="W388">
            <v>9</v>
          </cell>
          <cell r="X388">
            <v>0</v>
          </cell>
          <cell r="Y388">
            <v>0</v>
          </cell>
          <cell r="Z388">
            <v>2</v>
          </cell>
        </row>
        <row r="389">
          <cell r="C389" t="str">
            <v>遠別町総数</v>
          </cell>
          <cell r="D389">
            <v>24</v>
          </cell>
          <cell r="E389">
            <v>0</v>
          </cell>
          <cell r="F389">
            <v>0</v>
          </cell>
          <cell r="G389">
            <v>0</v>
          </cell>
          <cell r="H389">
            <v>1</v>
          </cell>
          <cell r="I389">
            <v>2</v>
          </cell>
          <cell r="J389">
            <v>9</v>
          </cell>
          <cell r="K389">
            <v>10</v>
          </cell>
          <cell r="L389">
            <v>2</v>
          </cell>
          <cell r="M389">
            <v>0</v>
          </cell>
          <cell r="N389">
            <v>0</v>
          </cell>
          <cell r="O389">
            <v>0</v>
          </cell>
          <cell r="P389">
            <v>3</v>
          </cell>
          <cell r="Q389">
            <v>0</v>
          </cell>
          <cell r="R389">
            <v>24</v>
          </cell>
          <cell r="S389">
            <v>0</v>
          </cell>
          <cell r="T389">
            <v>0</v>
          </cell>
          <cell r="U389">
            <v>1</v>
          </cell>
          <cell r="V389">
            <v>2</v>
          </cell>
          <cell r="W389">
            <v>21</v>
          </cell>
          <cell r="X389">
            <v>0</v>
          </cell>
          <cell r="Y389">
            <v>0</v>
          </cell>
          <cell r="Z389">
            <v>3</v>
          </cell>
        </row>
        <row r="390">
          <cell r="C390" t="str">
            <v>天塩町男</v>
          </cell>
          <cell r="D390">
            <v>10</v>
          </cell>
          <cell r="I390">
            <v>1</v>
          </cell>
          <cell r="J390">
            <v>3</v>
          </cell>
          <cell r="K390">
            <v>4</v>
          </cell>
          <cell r="L390">
            <v>2</v>
          </cell>
          <cell r="M390">
            <v>0</v>
          </cell>
          <cell r="N390">
            <v>0</v>
          </cell>
          <cell r="P390">
            <v>1</v>
          </cell>
          <cell r="R390">
            <v>10</v>
          </cell>
          <cell r="S390">
            <v>0</v>
          </cell>
          <cell r="T390">
            <v>0</v>
          </cell>
          <cell r="U390">
            <v>0</v>
          </cell>
          <cell r="V390">
            <v>1</v>
          </cell>
          <cell r="W390">
            <v>9</v>
          </cell>
          <cell r="X390">
            <v>0</v>
          </cell>
          <cell r="Y390">
            <v>0</v>
          </cell>
          <cell r="Z390">
            <v>1</v>
          </cell>
        </row>
        <row r="391">
          <cell r="C391" t="str">
            <v>天塩町女</v>
          </cell>
          <cell r="D391">
            <v>12</v>
          </cell>
          <cell r="I391">
            <v>1</v>
          </cell>
          <cell r="J391">
            <v>4</v>
          </cell>
          <cell r="K391">
            <v>6</v>
          </cell>
          <cell r="L391">
            <v>1</v>
          </cell>
          <cell r="M391">
            <v>0</v>
          </cell>
          <cell r="N391">
            <v>0</v>
          </cell>
          <cell r="P391">
            <v>1</v>
          </cell>
          <cell r="R391">
            <v>12</v>
          </cell>
          <cell r="S391">
            <v>0</v>
          </cell>
          <cell r="T391">
            <v>0</v>
          </cell>
          <cell r="U391">
            <v>0</v>
          </cell>
          <cell r="V391">
            <v>1</v>
          </cell>
          <cell r="W391">
            <v>11</v>
          </cell>
          <cell r="X391">
            <v>0</v>
          </cell>
          <cell r="Y391">
            <v>0</v>
          </cell>
          <cell r="Z391">
            <v>1</v>
          </cell>
        </row>
        <row r="392">
          <cell r="C392" t="str">
            <v>天塩町総数</v>
          </cell>
          <cell r="D392">
            <v>22</v>
          </cell>
          <cell r="E392">
            <v>0</v>
          </cell>
          <cell r="F392">
            <v>0</v>
          </cell>
          <cell r="G392">
            <v>0</v>
          </cell>
          <cell r="H392">
            <v>0</v>
          </cell>
          <cell r="I392">
            <v>2</v>
          </cell>
          <cell r="J392">
            <v>7</v>
          </cell>
          <cell r="K392">
            <v>10</v>
          </cell>
          <cell r="L392">
            <v>3</v>
          </cell>
          <cell r="M392">
            <v>0</v>
          </cell>
          <cell r="N392">
            <v>0</v>
          </cell>
          <cell r="O392">
            <v>0</v>
          </cell>
          <cell r="P392">
            <v>2</v>
          </cell>
          <cell r="Q392">
            <v>0</v>
          </cell>
          <cell r="R392">
            <v>22</v>
          </cell>
          <cell r="S392">
            <v>0</v>
          </cell>
          <cell r="T392">
            <v>0</v>
          </cell>
          <cell r="U392">
            <v>0</v>
          </cell>
          <cell r="V392">
            <v>2</v>
          </cell>
          <cell r="W392">
            <v>20</v>
          </cell>
          <cell r="X392">
            <v>0</v>
          </cell>
          <cell r="Y392">
            <v>0</v>
          </cell>
          <cell r="Z392">
            <v>2</v>
          </cell>
        </row>
        <row r="393">
          <cell r="C393" t="str">
            <v>猿払村男</v>
          </cell>
          <cell r="D393">
            <v>17</v>
          </cell>
          <cell r="I393">
            <v>1</v>
          </cell>
          <cell r="J393">
            <v>6</v>
          </cell>
          <cell r="K393">
            <v>6</v>
          </cell>
          <cell r="L393">
            <v>4</v>
          </cell>
          <cell r="M393">
            <v>0</v>
          </cell>
          <cell r="N393">
            <v>0</v>
          </cell>
          <cell r="P393">
            <v>1</v>
          </cell>
          <cell r="R393">
            <v>17</v>
          </cell>
          <cell r="S393">
            <v>0</v>
          </cell>
          <cell r="T393">
            <v>0</v>
          </cell>
          <cell r="U393">
            <v>0</v>
          </cell>
          <cell r="V393">
            <v>1</v>
          </cell>
          <cell r="W393">
            <v>16</v>
          </cell>
          <cell r="X393">
            <v>0</v>
          </cell>
          <cell r="Y393">
            <v>0</v>
          </cell>
          <cell r="Z393">
            <v>1</v>
          </cell>
        </row>
        <row r="394">
          <cell r="C394" t="str">
            <v>猿払村女</v>
          </cell>
          <cell r="D394">
            <v>19</v>
          </cell>
          <cell r="J394">
            <v>7</v>
          </cell>
          <cell r="K394">
            <v>9</v>
          </cell>
          <cell r="L394">
            <v>3</v>
          </cell>
          <cell r="M394">
            <v>0</v>
          </cell>
          <cell r="N394">
            <v>0</v>
          </cell>
          <cell r="P394">
            <v>0</v>
          </cell>
          <cell r="R394">
            <v>19</v>
          </cell>
          <cell r="S394">
            <v>0</v>
          </cell>
          <cell r="T394">
            <v>0</v>
          </cell>
          <cell r="U394">
            <v>0</v>
          </cell>
          <cell r="V394">
            <v>0</v>
          </cell>
          <cell r="W394">
            <v>19</v>
          </cell>
          <cell r="X394">
            <v>0</v>
          </cell>
          <cell r="Y394">
            <v>0</v>
          </cell>
          <cell r="Z394">
            <v>0</v>
          </cell>
        </row>
        <row r="395">
          <cell r="C395" t="str">
            <v>猿払村総数</v>
          </cell>
          <cell r="D395">
            <v>36</v>
          </cell>
          <cell r="E395">
            <v>0</v>
          </cell>
          <cell r="F395">
            <v>0</v>
          </cell>
          <cell r="G395">
            <v>0</v>
          </cell>
          <cell r="H395">
            <v>0</v>
          </cell>
          <cell r="I395">
            <v>1</v>
          </cell>
          <cell r="J395">
            <v>13</v>
          </cell>
          <cell r="K395">
            <v>15</v>
          </cell>
          <cell r="L395">
            <v>7</v>
          </cell>
          <cell r="M395">
            <v>0</v>
          </cell>
          <cell r="N395">
            <v>0</v>
          </cell>
          <cell r="O395">
            <v>0</v>
          </cell>
          <cell r="P395">
            <v>1</v>
          </cell>
          <cell r="Q395">
            <v>0</v>
          </cell>
          <cell r="R395">
            <v>36</v>
          </cell>
          <cell r="S395">
            <v>0</v>
          </cell>
          <cell r="T395">
            <v>0</v>
          </cell>
          <cell r="U395">
            <v>0</v>
          </cell>
          <cell r="V395">
            <v>1</v>
          </cell>
          <cell r="W395">
            <v>35</v>
          </cell>
          <cell r="X395">
            <v>0</v>
          </cell>
          <cell r="Y395">
            <v>0</v>
          </cell>
          <cell r="Z395">
            <v>1</v>
          </cell>
        </row>
        <row r="396">
          <cell r="C396" t="str">
            <v>浜頓別町男</v>
          </cell>
          <cell r="D396">
            <v>10</v>
          </cell>
          <cell r="H396">
            <v>1</v>
          </cell>
          <cell r="J396">
            <v>2</v>
          </cell>
          <cell r="K396">
            <v>7</v>
          </cell>
          <cell r="L396">
            <v>0</v>
          </cell>
          <cell r="M396">
            <v>0</v>
          </cell>
          <cell r="N396">
            <v>0</v>
          </cell>
          <cell r="P396">
            <v>1</v>
          </cell>
          <cell r="R396">
            <v>10</v>
          </cell>
          <cell r="S396">
            <v>0</v>
          </cell>
          <cell r="T396">
            <v>0</v>
          </cell>
          <cell r="U396">
            <v>1</v>
          </cell>
          <cell r="V396">
            <v>0</v>
          </cell>
          <cell r="W396">
            <v>9</v>
          </cell>
          <cell r="X396">
            <v>0</v>
          </cell>
          <cell r="Y396">
            <v>0</v>
          </cell>
          <cell r="Z396">
            <v>1</v>
          </cell>
        </row>
        <row r="397">
          <cell r="C397" t="str">
            <v>浜頓別町女</v>
          </cell>
          <cell r="D397">
            <v>9</v>
          </cell>
          <cell r="I397">
            <v>2</v>
          </cell>
          <cell r="J397">
            <v>6</v>
          </cell>
          <cell r="K397">
            <v>0</v>
          </cell>
          <cell r="L397">
            <v>1</v>
          </cell>
          <cell r="M397">
            <v>0</v>
          </cell>
          <cell r="N397">
            <v>0</v>
          </cell>
          <cell r="P397">
            <v>2</v>
          </cell>
          <cell r="R397">
            <v>9</v>
          </cell>
          <cell r="S397">
            <v>0</v>
          </cell>
          <cell r="T397">
            <v>0</v>
          </cell>
          <cell r="U397">
            <v>0</v>
          </cell>
          <cell r="V397">
            <v>2</v>
          </cell>
          <cell r="W397">
            <v>7</v>
          </cell>
          <cell r="X397">
            <v>0</v>
          </cell>
          <cell r="Y397">
            <v>0</v>
          </cell>
          <cell r="Z397">
            <v>2</v>
          </cell>
        </row>
        <row r="398">
          <cell r="C398" t="str">
            <v>浜頓別町総数</v>
          </cell>
          <cell r="D398">
            <v>19</v>
          </cell>
          <cell r="E398">
            <v>0</v>
          </cell>
          <cell r="F398">
            <v>0</v>
          </cell>
          <cell r="G398">
            <v>0</v>
          </cell>
          <cell r="H398">
            <v>1</v>
          </cell>
          <cell r="I398">
            <v>2</v>
          </cell>
          <cell r="J398">
            <v>8</v>
          </cell>
          <cell r="K398">
            <v>7</v>
          </cell>
          <cell r="L398">
            <v>1</v>
          </cell>
          <cell r="M398">
            <v>0</v>
          </cell>
          <cell r="N398">
            <v>0</v>
          </cell>
          <cell r="O398">
            <v>0</v>
          </cell>
          <cell r="P398">
            <v>3</v>
          </cell>
          <cell r="Q398">
            <v>0</v>
          </cell>
          <cell r="R398">
            <v>19</v>
          </cell>
          <cell r="S398">
            <v>0</v>
          </cell>
          <cell r="T398">
            <v>0</v>
          </cell>
          <cell r="U398">
            <v>1</v>
          </cell>
          <cell r="V398">
            <v>2</v>
          </cell>
          <cell r="W398">
            <v>16</v>
          </cell>
          <cell r="X398">
            <v>0</v>
          </cell>
          <cell r="Y398">
            <v>0</v>
          </cell>
          <cell r="Z398">
            <v>3</v>
          </cell>
        </row>
        <row r="399">
          <cell r="C399" t="str">
            <v>中頓別町男</v>
          </cell>
          <cell r="D399">
            <v>6</v>
          </cell>
          <cell r="I399">
            <v>2</v>
          </cell>
          <cell r="J399">
            <v>1</v>
          </cell>
          <cell r="K399">
            <v>1</v>
          </cell>
          <cell r="L399">
            <v>2</v>
          </cell>
          <cell r="M399">
            <v>0</v>
          </cell>
          <cell r="N399">
            <v>0</v>
          </cell>
          <cell r="P399">
            <v>2</v>
          </cell>
          <cell r="R399">
            <v>6</v>
          </cell>
          <cell r="S399">
            <v>0</v>
          </cell>
          <cell r="T399">
            <v>0</v>
          </cell>
          <cell r="U399">
            <v>0</v>
          </cell>
          <cell r="V399">
            <v>2</v>
          </cell>
          <cell r="W399">
            <v>4</v>
          </cell>
          <cell r="X399">
            <v>0</v>
          </cell>
          <cell r="Y399">
            <v>0</v>
          </cell>
          <cell r="Z399">
            <v>2</v>
          </cell>
        </row>
        <row r="400">
          <cell r="C400" t="str">
            <v>中頓別町女</v>
          </cell>
          <cell r="D400">
            <v>6</v>
          </cell>
          <cell r="J400">
            <v>4</v>
          </cell>
          <cell r="K400">
            <v>2</v>
          </cell>
          <cell r="L400">
            <v>0</v>
          </cell>
          <cell r="M400">
            <v>0</v>
          </cell>
          <cell r="N400">
            <v>0</v>
          </cell>
          <cell r="P400">
            <v>0</v>
          </cell>
          <cell r="R400">
            <v>6</v>
          </cell>
          <cell r="S400">
            <v>0</v>
          </cell>
          <cell r="T400">
            <v>0</v>
          </cell>
          <cell r="U400">
            <v>0</v>
          </cell>
          <cell r="V400">
            <v>0</v>
          </cell>
          <cell r="W400">
            <v>6</v>
          </cell>
          <cell r="X400">
            <v>0</v>
          </cell>
          <cell r="Y400">
            <v>0</v>
          </cell>
          <cell r="Z400">
            <v>0</v>
          </cell>
        </row>
        <row r="401">
          <cell r="C401" t="str">
            <v>中頓別町総数</v>
          </cell>
          <cell r="D401">
            <v>12</v>
          </cell>
          <cell r="E401">
            <v>0</v>
          </cell>
          <cell r="F401">
            <v>0</v>
          </cell>
          <cell r="G401">
            <v>0</v>
          </cell>
          <cell r="H401">
            <v>0</v>
          </cell>
          <cell r="I401">
            <v>2</v>
          </cell>
          <cell r="J401">
            <v>5</v>
          </cell>
          <cell r="K401">
            <v>3</v>
          </cell>
          <cell r="L401">
            <v>2</v>
          </cell>
          <cell r="M401">
            <v>0</v>
          </cell>
          <cell r="N401">
            <v>0</v>
          </cell>
          <cell r="O401">
            <v>0</v>
          </cell>
          <cell r="P401">
            <v>2</v>
          </cell>
          <cell r="Q401">
            <v>0</v>
          </cell>
          <cell r="R401">
            <v>12</v>
          </cell>
          <cell r="S401">
            <v>0</v>
          </cell>
          <cell r="T401">
            <v>0</v>
          </cell>
          <cell r="U401">
            <v>0</v>
          </cell>
          <cell r="V401">
            <v>2</v>
          </cell>
          <cell r="W401">
            <v>10</v>
          </cell>
          <cell r="X401">
            <v>0</v>
          </cell>
          <cell r="Y401">
            <v>0</v>
          </cell>
          <cell r="Z401">
            <v>2</v>
          </cell>
        </row>
        <row r="402">
          <cell r="C402" t="str">
            <v>枝幸町男</v>
          </cell>
          <cell r="D402">
            <v>22</v>
          </cell>
          <cell r="J402">
            <v>9</v>
          </cell>
          <cell r="K402">
            <v>11</v>
          </cell>
          <cell r="L402">
            <v>2</v>
          </cell>
          <cell r="M402">
            <v>0</v>
          </cell>
          <cell r="N402">
            <v>0</v>
          </cell>
          <cell r="P402">
            <v>0</v>
          </cell>
          <cell r="R402">
            <v>22</v>
          </cell>
          <cell r="S402">
            <v>0</v>
          </cell>
          <cell r="T402">
            <v>0</v>
          </cell>
          <cell r="U402">
            <v>0</v>
          </cell>
          <cell r="V402">
            <v>0</v>
          </cell>
          <cell r="W402">
            <v>22</v>
          </cell>
          <cell r="X402">
            <v>0</v>
          </cell>
          <cell r="Y402">
            <v>0</v>
          </cell>
          <cell r="Z402">
            <v>0</v>
          </cell>
        </row>
        <row r="403">
          <cell r="C403" t="str">
            <v>枝幸町女</v>
          </cell>
          <cell r="D403">
            <v>27</v>
          </cell>
          <cell r="I403">
            <v>3</v>
          </cell>
          <cell r="J403">
            <v>18</v>
          </cell>
          <cell r="K403">
            <v>5</v>
          </cell>
          <cell r="L403">
            <v>1</v>
          </cell>
          <cell r="M403">
            <v>0</v>
          </cell>
          <cell r="N403">
            <v>0</v>
          </cell>
          <cell r="P403">
            <v>3</v>
          </cell>
          <cell r="R403">
            <v>27</v>
          </cell>
          <cell r="S403">
            <v>0</v>
          </cell>
          <cell r="T403">
            <v>0</v>
          </cell>
          <cell r="U403">
            <v>0</v>
          </cell>
          <cell r="V403">
            <v>3</v>
          </cell>
          <cell r="W403">
            <v>24</v>
          </cell>
          <cell r="X403">
            <v>0</v>
          </cell>
          <cell r="Y403">
            <v>0</v>
          </cell>
          <cell r="Z403">
            <v>3</v>
          </cell>
        </row>
        <row r="404">
          <cell r="C404" t="str">
            <v>枝幸町総数</v>
          </cell>
          <cell r="D404">
            <v>49</v>
          </cell>
          <cell r="E404">
            <v>0</v>
          </cell>
          <cell r="F404">
            <v>0</v>
          </cell>
          <cell r="G404">
            <v>0</v>
          </cell>
          <cell r="H404">
            <v>0</v>
          </cell>
          <cell r="I404">
            <v>3</v>
          </cell>
          <cell r="J404">
            <v>27</v>
          </cell>
          <cell r="K404">
            <v>16</v>
          </cell>
          <cell r="L404">
            <v>3</v>
          </cell>
          <cell r="M404">
            <v>0</v>
          </cell>
          <cell r="N404">
            <v>0</v>
          </cell>
          <cell r="O404">
            <v>0</v>
          </cell>
          <cell r="P404">
            <v>3</v>
          </cell>
          <cell r="Q404">
            <v>0</v>
          </cell>
          <cell r="R404">
            <v>49</v>
          </cell>
          <cell r="S404">
            <v>0</v>
          </cell>
          <cell r="T404">
            <v>0</v>
          </cell>
          <cell r="U404">
            <v>0</v>
          </cell>
          <cell r="V404">
            <v>3</v>
          </cell>
          <cell r="W404">
            <v>46</v>
          </cell>
          <cell r="X404">
            <v>0</v>
          </cell>
          <cell r="Y404">
            <v>0</v>
          </cell>
          <cell r="Z404">
            <v>3</v>
          </cell>
        </row>
        <row r="405">
          <cell r="C405" t="str">
            <v>豊富町男</v>
          </cell>
          <cell r="D405">
            <v>22</v>
          </cell>
          <cell r="H405">
            <v>1</v>
          </cell>
          <cell r="I405">
            <v>2</v>
          </cell>
          <cell r="J405">
            <v>7</v>
          </cell>
          <cell r="K405">
            <v>9</v>
          </cell>
          <cell r="L405">
            <v>3</v>
          </cell>
          <cell r="M405">
            <v>0</v>
          </cell>
          <cell r="N405">
            <v>0</v>
          </cell>
          <cell r="P405">
            <v>3</v>
          </cell>
          <cell r="R405">
            <v>22</v>
          </cell>
          <cell r="S405">
            <v>0</v>
          </cell>
          <cell r="T405">
            <v>0</v>
          </cell>
          <cell r="U405">
            <v>1</v>
          </cell>
          <cell r="V405">
            <v>2</v>
          </cell>
          <cell r="W405">
            <v>19</v>
          </cell>
          <cell r="X405">
            <v>0</v>
          </cell>
          <cell r="Y405">
            <v>0</v>
          </cell>
          <cell r="Z405">
            <v>3</v>
          </cell>
        </row>
        <row r="406">
          <cell r="C406" t="str">
            <v>豊富町女</v>
          </cell>
          <cell r="D406">
            <v>10</v>
          </cell>
          <cell r="H406">
            <v>1</v>
          </cell>
          <cell r="J406">
            <v>3</v>
          </cell>
          <cell r="K406">
            <v>5</v>
          </cell>
          <cell r="L406">
            <v>1</v>
          </cell>
          <cell r="M406">
            <v>0</v>
          </cell>
          <cell r="N406">
            <v>0</v>
          </cell>
          <cell r="P406">
            <v>1</v>
          </cell>
          <cell r="R406">
            <v>10</v>
          </cell>
          <cell r="S406">
            <v>0</v>
          </cell>
          <cell r="T406">
            <v>0</v>
          </cell>
          <cell r="U406">
            <v>1</v>
          </cell>
          <cell r="V406">
            <v>0</v>
          </cell>
          <cell r="W406">
            <v>9</v>
          </cell>
          <cell r="X406">
            <v>0</v>
          </cell>
          <cell r="Y406">
            <v>0</v>
          </cell>
          <cell r="Z406">
            <v>1</v>
          </cell>
        </row>
        <row r="407">
          <cell r="C407" t="str">
            <v>豊富町総数</v>
          </cell>
          <cell r="D407">
            <v>32</v>
          </cell>
          <cell r="E407">
            <v>0</v>
          </cell>
          <cell r="F407">
            <v>0</v>
          </cell>
          <cell r="G407">
            <v>0</v>
          </cell>
          <cell r="H407">
            <v>2</v>
          </cell>
          <cell r="I407">
            <v>2</v>
          </cell>
          <cell r="J407">
            <v>10</v>
          </cell>
          <cell r="K407">
            <v>14</v>
          </cell>
          <cell r="L407">
            <v>4</v>
          </cell>
          <cell r="M407">
            <v>0</v>
          </cell>
          <cell r="N407">
            <v>0</v>
          </cell>
          <cell r="O407">
            <v>0</v>
          </cell>
          <cell r="P407">
            <v>4</v>
          </cell>
          <cell r="Q407">
            <v>0</v>
          </cell>
          <cell r="R407">
            <v>32</v>
          </cell>
          <cell r="S407">
            <v>0</v>
          </cell>
          <cell r="T407">
            <v>0</v>
          </cell>
          <cell r="U407">
            <v>2</v>
          </cell>
          <cell r="V407">
            <v>2</v>
          </cell>
          <cell r="W407">
            <v>28</v>
          </cell>
          <cell r="X407">
            <v>0</v>
          </cell>
          <cell r="Y407">
            <v>0</v>
          </cell>
          <cell r="Z407">
            <v>4</v>
          </cell>
        </row>
        <row r="408">
          <cell r="C408" t="str">
            <v>礼文町男</v>
          </cell>
          <cell r="D408">
            <v>5</v>
          </cell>
          <cell r="J408">
            <v>1</v>
          </cell>
          <cell r="K408">
            <v>3</v>
          </cell>
          <cell r="L408">
            <v>1</v>
          </cell>
          <cell r="M408">
            <v>0</v>
          </cell>
          <cell r="N408">
            <v>0</v>
          </cell>
          <cell r="P408">
            <v>0</v>
          </cell>
          <cell r="R408">
            <v>5</v>
          </cell>
          <cell r="S408">
            <v>0</v>
          </cell>
          <cell r="T408">
            <v>0</v>
          </cell>
          <cell r="U408">
            <v>0</v>
          </cell>
          <cell r="V408">
            <v>0</v>
          </cell>
          <cell r="W408">
            <v>5</v>
          </cell>
          <cell r="X408">
            <v>0</v>
          </cell>
          <cell r="Y408">
            <v>0</v>
          </cell>
          <cell r="Z408">
            <v>0</v>
          </cell>
        </row>
        <row r="409">
          <cell r="C409" t="str">
            <v>礼文町女</v>
          </cell>
          <cell r="D409">
            <v>10</v>
          </cell>
          <cell r="J409">
            <v>6</v>
          </cell>
          <cell r="K409">
            <v>4</v>
          </cell>
          <cell r="L409">
            <v>0</v>
          </cell>
          <cell r="M409">
            <v>0</v>
          </cell>
          <cell r="N409">
            <v>0</v>
          </cell>
          <cell r="P409">
            <v>0</v>
          </cell>
          <cell r="R409">
            <v>10</v>
          </cell>
          <cell r="S409">
            <v>0</v>
          </cell>
          <cell r="T409">
            <v>0</v>
          </cell>
          <cell r="U409">
            <v>0</v>
          </cell>
          <cell r="V409">
            <v>0</v>
          </cell>
          <cell r="W409">
            <v>10</v>
          </cell>
          <cell r="X409">
            <v>0</v>
          </cell>
          <cell r="Y409">
            <v>0</v>
          </cell>
          <cell r="Z409">
            <v>0</v>
          </cell>
        </row>
        <row r="410">
          <cell r="C410" t="str">
            <v>礼文町総数</v>
          </cell>
          <cell r="D410">
            <v>15</v>
          </cell>
          <cell r="E410">
            <v>0</v>
          </cell>
          <cell r="F410">
            <v>0</v>
          </cell>
          <cell r="G410">
            <v>0</v>
          </cell>
          <cell r="H410">
            <v>0</v>
          </cell>
          <cell r="I410">
            <v>0</v>
          </cell>
          <cell r="J410">
            <v>7</v>
          </cell>
          <cell r="K410">
            <v>7</v>
          </cell>
          <cell r="L410">
            <v>1</v>
          </cell>
          <cell r="M410">
            <v>0</v>
          </cell>
          <cell r="N410">
            <v>0</v>
          </cell>
          <cell r="O410">
            <v>0</v>
          </cell>
          <cell r="P410">
            <v>0</v>
          </cell>
          <cell r="Q410">
            <v>0</v>
          </cell>
          <cell r="R410">
            <v>15</v>
          </cell>
          <cell r="S410">
            <v>0</v>
          </cell>
          <cell r="T410">
            <v>0</v>
          </cell>
          <cell r="U410">
            <v>0</v>
          </cell>
          <cell r="V410">
            <v>0</v>
          </cell>
          <cell r="W410">
            <v>15</v>
          </cell>
          <cell r="X410">
            <v>0</v>
          </cell>
          <cell r="Y410">
            <v>0</v>
          </cell>
          <cell r="Z410">
            <v>0</v>
          </cell>
        </row>
        <row r="411">
          <cell r="C411" t="str">
            <v>利尻町男</v>
          </cell>
          <cell r="D411">
            <v>7</v>
          </cell>
          <cell r="J411">
            <v>3</v>
          </cell>
          <cell r="K411">
            <v>4</v>
          </cell>
          <cell r="L411">
            <v>0</v>
          </cell>
          <cell r="M411">
            <v>0</v>
          </cell>
          <cell r="N411">
            <v>0</v>
          </cell>
          <cell r="P411">
            <v>0</v>
          </cell>
          <cell r="R411">
            <v>7</v>
          </cell>
          <cell r="S411">
            <v>0</v>
          </cell>
          <cell r="T411">
            <v>0</v>
          </cell>
          <cell r="U411">
            <v>0</v>
          </cell>
          <cell r="V411">
            <v>0</v>
          </cell>
          <cell r="W411">
            <v>7</v>
          </cell>
          <cell r="X411">
            <v>0</v>
          </cell>
          <cell r="Y411">
            <v>0</v>
          </cell>
          <cell r="Z411">
            <v>0</v>
          </cell>
        </row>
        <row r="412">
          <cell r="C412" t="str">
            <v>利尻町女</v>
          </cell>
          <cell r="D412">
            <v>5</v>
          </cell>
          <cell r="J412">
            <v>3</v>
          </cell>
          <cell r="K412">
            <v>2</v>
          </cell>
          <cell r="L412">
            <v>0</v>
          </cell>
          <cell r="M412">
            <v>0</v>
          </cell>
          <cell r="N412">
            <v>0</v>
          </cell>
          <cell r="P412">
            <v>0</v>
          </cell>
          <cell r="R412">
            <v>5</v>
          </cell>
          <cell r="S412">
            <v>0</v>
          </cell>
          <cell r="T412">
            <v>0</v>
          </cell>
          <cell r="U412">
            <v>0</v>
          </cell>
          <cell r="V412">
            <v>0</v>
          </cell>
          <cell r="W412">
            <v>5</v>
          </cell>
          <cell r="X412">
            <v>0</v>
          </cell>
          <cell r="Y412">
            <v>0</v>
          </cell>
          <cell r="Z412">
            <v>0</v>
          </cell>
        </row>
        <row r="413">
          <cell r="C413" t="str">
            <v>利尻町総数</v>
          </cell>
          <cell r="D413">
            <v>12</v>
          </cell>
          <cell r="E413">
            <v>0</v>
          </cell>
          <cell r="F413">
            <v>0</v>
          </cell>
          <cell r="G413">
            <v>0</v>
          </cell>
          <cell r="H413">
            <v>0</v>
          </cell>
          <cell r="I413">
            <v>0</v>
          </cell>
          <cell r="J413">
            <v>6</v>
          </cell>
          <cell r="K413">
            <v>6</v>
          </cell>
          <cell r="L413">
            <v>0</v>
          </cell>
          <cell r="M413">
            <v>0</v>
          </cell>
          <cell r="N413">
            <v>0</v>
          </cell>
          <cell r="O413">
            <v>0</v>
          </cell>
          <cell r="P413">
            <v>0</v>
          </cell>
          <cell r="Q413">
            <v>0</v>
          </cell>
          <cell r="R413">
            <v>12</v>
          </cell>
          <cell r="S413">
            <v>0</v>
          </cell>
          <cell r="T413">
            <v>0</v>
          </cell>
          <cell r="U413">
            <v>0</v>
          </cell>
          <cell r="V413">
            <v>0</v>
          </cell>
          <cell r="W413">
            <v>12</v>
          </cell>
          <cell r="X413">
            <v>0</v>
          </cell>
          <cell r="Y413">
            <v>0</v>
          </cell>
          <cell r="Z413">
            <v>0</v>
          </cell>
        </row>
        <row r="414">
          <cell r="C414" t="str">
            <v>利尻富士町男</v>
          </cell>
          <cell r="D414">
            <v>13</v>
          </cell>
          <cell r="I414">
            <v>1</v>
          </cell>
          <cell r="J414">
            <v>6</v>
          </cell>
          <cell r="K414">
            <v>6</v>
          </cell>
          <cell r="L414">
            <v>0</v>
          </cell>
          <cell r="M414">
            <v>0</v>
          </cell>
          <cell r="N414">
            <v>0</v>
          </cell>
          <cell r="P414">
            <v>1</v>
          </cell>
          <cell r="R414">
            <v>13</v>
          </cell>
          <cell r="S414">
            <v>0</v>
          </cell>
          <cell r="T414">
            <v>0</v>
          </cell>
          <cell r="U414">
            <v>0</v>
          </cell>
          <cell r="V414">
            <v>1</v>
          </cell>
          <cell r="W414">
            <v>12</v>
          </cell>
          <cell r="X414">
            <v>0</v>
          </cell>
          <cell r="Y414">
            <v>0</v>
          </cell>
          <cell r="Z414">
            <v>1</v>
          </cell>
        </row>
        <row r="415">
          <cell r="C415" t="str">
            <v>利尻富士町女</v>
          </cell>
          <cell r="D415">
            <v>8</v>
          </cell>
          <cell r="G415">
            <v>1</v>
          </cell>
          <cell r="J415">
            <v>3</v>
          </cell>
          <cell r="K415">
            <v>4</v>
          </cell>
          <cell r="L415">
            <v>0</v>
          </cell>
          <cell r="M415">
            <v>0</v>
          </cell>
          <cell r="N415">
            <v>0</v>
          </cell>
          <cell r="P415">
            <v>1</v>
          </cell>
          <cell r="R415">
            <v>8</v>
          </cell>
          <cell r="S415">
            <v>0</v>
          </cell>
          <cell r="T415">
            <v>1</v>
          </cell>
          <cell r="U415">
            <v>0</v>
          </cell>
          <cell r="V415">
            <v>0</v>
          </cell>
          <cell r="W415">
            <v>7</v>
          </cell>
          <cell r="X415">
            <v>0</v>
          </cell>
          <cell r="Y415">
            <v>0</v>
          </cell>
          <cell r="Z415">
            <v>1</v>
          </cell>
        </row>
        <row r="416">
          <cell r="C416" t="str">
            <v>利尻富士町総数</v>
          </cell>
          <cell r="D416">
            <v>21</v>
          </cell>
          <cell r="E416">
            <v>0</v>
          </cell>
          <cell r="F416">
            <v>0</v>
          </cell>
          <cell r="G416">
            <v>1</v>
          </cell>
          <cell r="H416">
            <v>0</v>
          </cell>
          <cell r="I416">
            <v>1</v>
          </cell>
          <cell r="J416">
            <v>9</v>
          </cell>
          <cell r="K416">
            <v>10</v>
          </cell>
          <cell r="L416">
            <v>0</v>
          </cell>
          <cell r="M416">
            <v>0</v>
          </cell>
          <cell r="N416">
            <v>0</v>
          </cell>
          <cell r="O416">
            <v>0</v>
          </cell>
          <cell r="P416">
            <v>2</v>
          </cell>
          <cell r="Q416">
            <v>0</v>
          </cell>
          <cell r="R416">
            <v>21</v>
          </cell>
          <cell r="S416">
            <v>0</v>
          </cell>
          <cell r="T416">
            <v>1</v>
          </cell>
          <cell r="U416">
            <v>0</v>
          </cell>
          <cell r="V416">
            <v>1</v>
          </cell>
          <cell r="W416">
            <v>19</v>
          </cell>
          <cell r="X416">
            <v>0</v>
          </cell>
          <cell r="Y416">
            <v>0</v>
          </cell>
          <cell r="Z416">
            <v>2</v>
          </cell>
        </row>
        <row r="417">
          <cell r="C417" t="str">
            <v>幌延町男</v>
          </cell>
          <cell r="D417">
            <v>12</v>
          </cell>
          <cell r="I417">
            <v>1</v>
          </cell>
          <cell r="J417">
            <v>3</v>
          </cell>
          <cell r="K417">
            <v>7</v>
          </cell>
          <cell r="L417">
            <v>1</v>
          </cell>
          <cell r="M417">
            <v>0</v>
          </cell>
          <cell r="N417">
            <v>0</v>
          </cell>
          <cell r="P417">
            <v>1</v>
          </cell>
          <cell r="R417">
            <v>12</v>
          </cell>
          <cell r="S417">
            <v>0</v>
          </cell>
          <cell r="T417">
            <v>0</v>
          </cell>
          <cell r="U417">
            <v>0</v>
          </cell>
          <cell r="V417">
            <v>1</v>
          </cell>
          <cell r="W417">
            <v>11</v>
          </cell>
          <cell r="X417">
            <v>0</v>
          </cell>
          <cell r="Y417">
            <v>0</v>
          </cell>
          <cell r="Z417">
            <v>1</v>
          </cell>
        </row>
        <row r="418">
          <cell r="C418" t="str">
            <v>幌延町女</v>
          </cell>
          <cell r="D418">
            <v>12</v>
          </cell>
          <cell r="J418">
            <v>6</v>
          </cell>
          <cell r="K418">
            <v>3</v>
          </cell>
          <cell r="L418">
            <v>3</v>
          </cell>
          <cell r="M418">
            <v>0</v>
          </cell>
          <cell r="N418">
            <v>0</v>
          </cell>
          <cell r="P418">
            <v>0</v>
          </cell>
          <cell r="R418">
            <v>12</v>
          </cell>
          <cell r="S418">
            <v>0</v>
          </cell>
          <cell r="T418">
            <v>0</v>
          </cell>
          <cell r="U418">
            <v>0</v>
          </cell>
          <cell r="V418">
            <v>0</v>
          </cell>
          <cell r="W418">
            <v>12</v>
          </cell>
          <cell r="X418">
            <v>0</v>
          </cell>
          <cell r="Y418">
            <v>0</v>
          </cell>
          <cell r="Z418">
            <v>0</v>
          </cell>
        </row>
        <row r="419">
          <cell r="C419" t="str">
            <v>幌延町総数</v>
          </cell>
          <cell r="D419">
            <v>24</v>
          </cell>
          <cell r="E419">
            <v>0</v>
          </cell>
          <cell r="F419">
            <v>0</v>
          </cell>
          <cell r="G419">
            <v>0</v>
          </cell>
          <cell r="H419">
            <v>0</v>
          </cell>
          <cell r="I419">
            <v>1</v>
          </cell>
          <cell r="J419">
            <v>9</v>
          </cell>
          <cell r="K419">
            <v>10</v>
          </cell>
          <cell r="L419">
            <v>4</v>
          </cell>
          <cell r="M419">
            <v>0</v>
          </cell>
          <cell r="N419">
            <v>0</v>
          </cell>
          <cell r="O419">
            <v>0</v>
          </cell>
          <cell r="P419">
            <v>1</v>
          </cell>
          <cell r="Q419">
            <v>0</v>
          </cell>
          <cell r="R419">
            <v>24</v>
          </cell>
          <cell r="S419">
            <v>0</v>
          </cell>
          <cell r="T419">
            <v>0</v>
          </cell>
          <cell r="U419">
            <v>0</v>
          </cell>
          <cell r="V419">
            <v>1</v>
          </cell>
          <cell r="W419">
            <v>23</v>
          </cell>
          <cell r="X419">
            <v>0</v>
          </cell>
          <cell r="Y419">
            <v>0</v>
          </cell>
          <cell r="Z419">
            <v>1</v>
          </cell>
        </row>
        <row r="420">
          <cell r="C420" t="str">
            <v>美幌町男</v>
          </cell>
          <cell r="D420">
            <v>84</v>
          </cell>
          <cell r="I420">
            <v>9</v>
          </cell>
          <cell r="J420">
            <v>19</v>
          </cell>
          <cell r="K420">
            <v>50</v>
          </cell>
          <cell r="L420">
            <v>5</v>
          </cell>
          <cell r="M420">
            <v>1</v>
          </cell>
          <cell r="N420">
            <v>0</v>
          </cell>
          <cell r="P420">
            <v>9</v>
          </cell>
          <cell r="R420">
            <v>84</v>
          </cell>
          <cell r="S420">
            <v>0</v>
          </cell>
          <cell r="T420">
            <v>0</v>
          </cell>
          <cell r="U420">
            <v>0</v>
          </cell>
          <cell r="V420">
            <v>9</v>
          </cell>
          <cell r="W420">
            <v>74</v>
          </cell>
          <cell r="X420">
            <v>1</v>
          </cell>
          <cell r="Y420">
            <v>0</v>
          </cell>
          <cell r="Z420">
            <v>9</v>
          </cell>
        </row>
        <row r="421">
          <cell r="C421" t="str">
            <v>美幌町女</v>
          </cell>
          <cell r="D421">
            <v>85</v>
          </cell>
          <cell r="H421">
            <v>1</v>
          </cell>
          <cell r="I421">
            <v>11</v>
          </cell>
          <cell r="J421">
            <v>30</v>
          </cell>
          <cell r="K421">
            <v>41</v>
          </cell>
          <cell r="L421">
            <v>2</v>
          </cell>
          <cell r="M421">
            <v>0</v>
          </cell>
          <cell r="N421">
            <v>0</v>
          </cell>
          <cell r="P421">
            <v>12</v>
          </cell>
          <cell r="R421">
            <v>85</v>
          </cell>
          <cell r="S421">
            <v>0</v>
          </cell>
          <cell r="T421">
            <v>0</v>
          </cell>
          <cell r="U421">
            <v>1</v>
          </cell>
          <cell r="V421">
            <v>11</v>
          </cell>
          <cell r="W421">
            <v>73</v>
          </cell>
          <cell r="X421">
            <v>0</v>
          </cell>
          <cell r="Y421">
            <v>0</v>
          </cell>
          <cell r="Z421">
            <v>12</v>
          </cell>
        </row>
        <row r="422">
          <cell r="C422" t="str">
            <v>美幌町総数</v>
          </cell>
          <cell r="D422">
            <v>169</v>
          </cell>
          <cell r="E422">
            <v>0</v>
          </cell>
          <cell r="F422">
            <v>0</v>
          </cell>
          <cell r="G422">
            <v>0</v>
          </cell>
          <cell r="H422">
            <v>1</v>
          </cell>
          <cell r="I422">
            <v>20</v>
          </cell>
          <cell r="J422">
            <v>49</v>
          </cell>
          <cell r="K422">
            <v>91</v>
          </cell>
          <cell r="L422">
            <v>7</v>
          </cell>
          <cell r="M422">
            <v>1</v>
          </cell>
          <cell r="N422">
            <v>0</v>
          </cell>
          <cell r="O422">
            <v>0</v>
          </cell>
          <cell r="P422">
            <v>21</v>
          </cell>
          <cell r="Q422">
            <v>0</v>
          </cell>
          <cell r="R422">
            <v>169</v>
          </cell>
          <cell r="S422">
            <v>0</v>
          </cell>
          <cell r="T422">
            <v>0</v>
          </cell>
          <cell r="U422">
            <v>1</v>
          </cell>
          <cell r="V422">
            <v>20</v>
          </cell>
          <cell r="W422">
            <v>147</v>
          </cell>
          <cell r="X422">
            <v>1</v>
          </cell>
          <cell r="Y422">
            <v>0</v>
          </cell>
          <cell r="Z422">
            <v>21</v>
          </cell>
        </row>
        <row r="423">
          <cell r="C423" t="str">
            <v>津別町男</v>
          </cell>
          <cell r="D423">
            <v>15</v>
          </cell>
          <cell r="J423">
            <v>5</v>
          </cell>
          <cell r="K423">
            <v>7</v>
          </cell>
          <cell r="L423">
            <v>2</v>
          </cell>
          <cell r="M423">
            <v>1</v>
          </cell>
          <cell r="N423">
            <v>0</v>
          </cell>
          <cell r="P423">
            <v>0</v>
          </cell>
          <cell r="R423">
            <v>15</v>
          </cell>
          <cell r="S423">
            <v>0</v>
          </cell>
          <cell r="T423">
            <v>0</v>
          </cell>
          <cell r="U423">
            <v>0</v>
          </cell>
          <cell r="V423">
            <v>0</v>
          </cell>
          <cell r="W423">
            <v>14</v>
          </cell>
          <cell r="X423">
            <v>1</v>
          </cell>
          <cell r="Y423">
            <v>0</v>
          </cell>
          <cell r="Z423">
            <v>0</v>
          </cell>
        </row>
        <row r="424">
          <cell r="C424" t="str">
            <v>津別町女</v>
          </cell>
          <cell r="D424">
            <v>10</v>
          </cell>
          <cell r="J424">
            <v>4</v>
          </cell>
          <cell r="K424">
            <v>4</v>
          </cell>
          <cell r="L424">
            <v>2</v>
          </cell>
          <cell r="M424">
            <v>0</v>
          </cell>
          <cell r="N424">
            <v>0</v>
          </cell>
          <cell r="P424">
            <v>0</v>
          </cell>
          <cell r="R424">
            <v>10</v>
          </cell>
          <cell r="S424">
            <v>0</v>
          </cell>
          <cell r="T424">
            <v>0</v>
          </cell>
          <cell r="U424">
            <v>0</v>
          </cell>
          <cell r="V424">
            <v>0</v>
          </cell>
          <cell r="W424">
            <v>10</v>
          </cell>
          <cell r="X424">
            <v>0</v>
          </cell>
          <cell r="Y424">
            <v>0</v>
          </cell>
          <cell r="Z424">
            <v>0</v>
          </cell>
        </row>
        <row r="425">
          <cell r="C425" t="str">
            <v>津別町総数</v>
          </cell>
          <cell r="D425">
            <v>25</v>
          </cell>
          <cell r="E425">
            <v>0</v>
          </cell>
          <cell r="F425">
            <v>0</v>
          </cell>
          <cell r="G425">
            <v>0</v>
          </cell>
          <cell r="H425">
            <v>0</v>
          </cell>
          <cell r="I425">
            <v>0</v>
          </cell>
          <cell r="J425">
            <v>9</v>
          </cell>
          <cell r="K425">
            <v>11</v>
          </cell>
          <cell r="L425">
            <v>4</v>
          </cell>
          <cell r="M425">
            <v>1</v>
          </cell>
          <cell r="N425">
            <v>0</v>
          </cell>
          <cell r="O425">
            <v>0</v>
          </cell>
          <cell r="P425">
            <v>0</v>
          </cell>
          <cell r="Q425">
            <v>0</v>
          </cell>
          <cell r="R425">
            <v>25</v>
          </cell>
          <cell r="S425">
            <v>0</v>
          </cell>
          <cell r="T425">
            <v>0</v>
          </cell>
          <cell r="U425">
            <v>0</v>
          </cell>
          <cell r="V425">
            <v>0</v>
          </cell>
          <cell r="W425">
            <v>24</v>
          </cell>
          <cell r="X425">
            <v>1</v>
          </cell>
          <cell r="Y425">
            <v>0</v>
          </cell>
          <cell r="Z425">
            <v>0</v>
          </cell>
        </row>
        <row r="426">
          <cell r="C426" t="str">
            <v>斜里町男</v>
          </cell>
          <cell r="D426">
            <v>46</v>
          </cell>
          <cell r="G426">
            <v>1</v>
          </cell>
          <cell r="I426">
            <v>4</v>
          </cell>
          <cell r="J426">
            <v>14</v>
          </cell>
          <cell r="K426">
            <v>21</v>
          </cell>
          <cell r="L426">
            <v>5</v>
          </cell>
          <cell r="M426">
            <v>1</v>
          </cell>
          <cell r="N426">
            <v>0</v>
          </cell>
          <cell r="P426">
            <v>5</v>
          </cell>
          <cell r="R426">
            <v>46</v>
          </cell>
          <cell r="S426">
            <v>0</v>
          </cell>
          <cell r="T426">
            <v>1</v>
          </cell>
          <cell r="U426">
            <v>0</v>
          </cell>
          <cell r="V426">
            <v>4</v>
          </cell>
          <cell r="W426">
            <v>40</v>
          </cell>
          <cell r="X426">
            <v>1</v>
          </cell>
          <cell r="Y426">
            <v>0</v>
          </cell>
          <cell r="Z426">
            <v>5</v>
          </cell>
        </row>
        <row r="427">
          <cell r="C427" t="str">
            <v>斜里町女</v>
          </cell>
          <cell r="D427">
            <v>51</v>
          </cell>
          <cell r="I427">
            <v>4</v>
          </cell>
          <cell r="J427">
            <v>18</v>
          </cell>
          <cell r="K427">
            <v>23</v>
          </cell>
          <cell r="L427">
            <v>5</v>
          </cell>
          <cell r="M427">
            <v>1</v>
          </cell>
          <cell r="N427">
            <v>0</v>
          </cell>
          <cell r="P427">
            <v>4</v>
          </cell>
          <cell r="R427">
            <v>51</v>
          </cell>
          <cell r="S427">
            <v>0</v>
          </cell>
          <cell r="T427">
            <v>0</v>
          </cell>
          <cell r="U427">
            <v>0</v>
          </cell>
          <cell r="V427">
            <v>4</v>
          </cell>
          <cell r="W427">
            <v>46</v>
          </cell>
          <cell r="X427">
            <v>1</v>
          </cell>
          <cell r="Y427">
            <v>0</v>
          </cell>
          <cell r="Z427">
            <v>4</v>
          </cell>
        </row>
        <row r="428">
          <cell r="C428" t="str">
            <v>斜里町総数</v>
          </cell>
          <cell r="D428">
            <v>97</v>
          </cell>
          <cell r="E428">
            <v>0</v>
          </cell>
          <cell r="F428">
            <v>0</v>
          </cell>
          <cell r="G428">
            <v>1</v>
          </cell>
          <cell r="H428">
            <v>0</v>
          </cell>
          <cell r="I428">
            <v>8</v>
          </cell>
          <cell r="J428">
            <v>32</v>
          </cell>
          <cell r="K428">
            <v>44</v>
          </cell>
          <cell r="L428">
            <v>10</v>
          </cell>
          <cell r="M428">
            <v>2</v>
          </cell>
          <cell r="N428">
            <v>0</v>
          </cell>
          <cell r="O428">
            <v>0</v>
          </cell>
          <cell r="P428">
            <v>9</v>
          </cell>
          <cell r="Q428">
            <v>0</v>
          </cell>
          <cell r="R428">
            <v>97</v>
          </cell>
          <cell r="S428">
            <v>0</v>
          </cell>
          <cell r="T428">
            <v>1</v>
          </cell>
          <cell r="U428">
            <v>0</v>
          </cell>
          <cell r="V428">
            <v>8</v>
          </cell>
          <cell r="W428">
            <v>86</v>
          </cell>
          <cell r="X428">
            <v>2</v>
          </cell>
          <cell r="Y428">
            <v>0</v>
          </cell>
          <cell r="Z428">
            <v>9</v>
          </cell>
        </row>
        <row r="429">
          <cell r="C429" t="str">
            <v>清里町男</v>
          </cell>
          <cell r="D429">
            <v>23</v>
          </cell>
          <cell r="H429">
            <v>1</v>
          </cell>
          <cell r="I429">
            <v>1</v>
          </cell>
          <cell r="J429">
            <v>11</v>
          </cell>
          <cell r="K429">
            <v>9</v>
          </cell>
          <cell r="L429">
            <v>1</v>
          </cell>
          <cell r="M429">
            <v>0</v>
          </cell>
          <cell r="N429">
            <v>0</v>
          </cell>
          <cell r="P429">
            <v>2</v>
          </cell>
          <cell r="R429">
            <v>23</v>
          </cell>
          <cell r="S429">
            <v>0</v>
          </cell>
          <cell r="T429">
            <v>0</v>
          </cell>
          <cell r="U429">
            <v>1</v>
          </cell>
          <cell r="V429">
            <v>1</v>
          </cell>
          <cell r="W429">
            <v>21</v>
          </cell>
          <cell r="X429">
            <v>0</v>
          </cell>
          <cell r="Y429">
            <v>0</v>
          </cell>
          <cell r="Z429">
            <v>2</v>
          </cell>
        </row>
        <row r="430">
          <cell r="C430" t="str">
            <v>清里町女</v>
          </cell>
          <cell r="D430">
            <v>17</v>
          </cell>
          <cell r="J430">
            <v>6</v>
          </cell>
          <cell r="K430">
            <v>10</v>
          </cell>
          <cell r="L430">
            <v>1</v>
          </cell>
          <cell r="M430">
            <v>0</v>
          </cell>
          <cell r="N430">
            <v>0</v>
          </cell>
          <cell r="P430">
            <v>0</v>
          </cell>
          <cell r="R430">
            <v>17</v>
          </cell>
          <cell r="S430">
            <v>0</v>
          </cell>
          <cell r="T430">
            <v>0</v>
          </cell>
          <cell r="U430">
            <v>0</v>
          </cell>
          <cell r="V430">
            <v>0</v>
          </cell>
          <cell r="W430">
            <v>17</v>
          </cell>
          <cell r="X430">
            <v>0</v>
          </cell>
          <cell r="Y430">
            <v>0</v>
          </cell>
          <cell r="Z430">
            <v>0</v>
          </cell>
        </row>
        <row r="431">
          <cell r="C431" t="str">
            <v>清里町総数</v>
          </cell>
          <cell r="D431">
            <v>40</v>
          </cell>
          <cell r="E431">
            <v>0</v>
          </cell>
          <cell r="F431">
            <v>0</v>
          </cell>
          <cell r="G431">
            <v>0</v>
          </cell>
          <cell r="H431">
            <v>1</v>
          </cell>
          <cell r="I431">
            <v>1</v>
          </cell>
          <cell r="J431">
            <v>17</v>
          </cell>
          <cell r="K431">
            <v>19</v>
          </cell>
          <cell r="L431">
            <v>2</v>
          </cell>
          <cell r="M431">
            <v>0</v>
          </cell>
          <cell r="N431">
            <v>0</v>
          </cell>
          <cell r="O431">
            <v>0</v>
          </cell>
          <cell r="P431">
            <v>2</v>
          </cell>
          <cell r="Q431">
            <v>0</v>
          </cell>
          <cell r="R431">
            <v>40</v>
          </cell>
          <cell r="S431">
            <v>0</v>
          </cell>
          <cell r="T431">
            <v>0</v>
          </cell>
          <cell r="U431">
            <v>1</v>
          </cell>
          <cell r="V431">
            <v>1</v>
          </cell>
          <cell r="W431">
            <v>38</v>
          </cell>
          <cell r="X431">
            <v>0</v>
          </cell>
          <cell r="Y431">
            <v>0</v>
          </cell>
          <cell r="Z431">
            <v>2</v>
          </cell>
        </row>
        <row r="432">
          <cell r="C432" t="str">
            <v>小清水町男</v>
          </cell>
          <cell r="D432">
            <v>22</v>
          </cell>
          <cell r="F432">
            <v>1</v>
          </cell>
          <cell r="I432">
            <v>1</v>
          </cell>
          <cell r="J432">
            <v>5</v>
          </cell>
          <cell r="K432">
            <v>10</v>
          </cell>
          <cell r="L432">
            <v>5</v>
          </cell>
          <cell r="M432">
            <v>0</v>
          </cell>
          <cell r="N432">
            <v>0</v>
          </cell>
          <cell r="P432">
            <v>2</v>
          </cell>
          <cell r="R432">
            <v>22</v>
          </cell>
          <cell r="S432">
            <v>1</v>
          </cell>
          <cell r="T432">
            <v>0</v>
          </cell>
          <cell r="U432">
            <v>0</v>
          </cell>
          <cell r="V432">
            <v>1</v>
          </cell>
          <cell r="W432">
            <v>20</v>
          </cell>
          <cell r="X432">
            <v>0</v>
          </cell>
          <cell r="Y432">
            <v>0</v>
          </cell>
          <cell r="Z432">
            <v>2</v>
          </cell>
        </row>
        <row r="433">
          <cell r="C433" t="str">
            <v>小清水町女</v>
          </cell>
          <cell r="D433">
            <v>16</v>
          </cell>
          <cell r="I433">
            <v>1</v>
          </cell>
          <cell r="J433">
            <v>10</v>
          </cell>
          <cell r="K433">
            <v>3</v>
          </cell>
          <cell r="L433">
            <v>2</v>
          </cell>
          <cell r="M433">
            <v>0</v>
          </cell>
          <cell r="N433">
            <v>0</v>
          </cell>
          <cell r="P433">
            <v>1</v>
          </cell>
          <cell r="R433">
            <v>16</v>
          </cell>
          <cell r="S433">
            <v>0</v>
          </cell>
          <cell r="T433">
            <v>0</v>
          </cell>
          <cell r="U433">
            <v>0</v>
          </cell>
          <cell r="V433">
            <v>1</v>
          </cell>
          <cell r="W433">
            <v>15</v>
          </cell>
          <cell r="X433">
            <v>0</v>
          </cell>
          <cell r="Y433">
            <v>0</v>
          </cell>
          <cell r="Z433">
            <v>1</v>
          </cell>
        </row>
        <row r="434">
          <cell r="C434" t="str">
            <v>小清水町総数</v>
          </cell>
          <cell r="D434">
            <v>38</v>
          </cell>
          <cell r="E434">
            <v>0</v>
          </cell>
          <cell r="F434">
            <v>1</v>
          </cell>
          <cell r="G434">
            <v>0</v>
          </cell>
          <cell r="H434">
            <v>0</v>
          </cell>
          <cell r="I434">
            <v>2</v>
          </cell>
          <cell r="J434">
            <v>15</v>
          </cell>
          <cell r="K434">
            <v>13</v>
          </cell>
          <cell r="L434">
            <v>7</v>
          </cell>
          <cell r="M434">
            <v>0</v>
          </cell>
          <cell r="N434">
            <v>0</v>
          </cell>
          <cell r="O434">
            <v>0</v>
          </cell>
          <cell r="P434">
            <v>3</v>
          </cell>
          <cell r="Q434">
            <v>0</v>
          </cell>
          <cell r="R434">
            <v>38</v>
          </cell>
          <cell r="S434">
            <v>1</v>
          </cell>
          <cell r="T434">
            <v>0</v>
          </cell>
          <cell r="U434">
            <v>0</v>
          </cell>
          <cell r="V434">
            <v>2</v>
          </cell>
          <cell r="W434">
            <v>35</v>
          </cell>
          <cell r="X434">
            <v>0</v>
          </cell>
          <cell r="Y434">
            <v>0</v>
          </cell>
          <cell r="Z434">
            <v>3</v>
          </cell>
        </row>
        <row r="435">
          <cell r="C435" t="str">
            <v>訓子府町男</v>
          </cell>
          <cell r="D435">
            <v>15</v>
          </cell>
          <cell r="H435">
            <v>1</v>
          </cell>
          <cell r="I435">
            <v>4</v>
          </cell>
          <cell r="J435">
            <v>7</v>
          </cell>
          <cell r="K435">
            <v>3</v>
          </cell>
          <cell r="L435">
            <v>0</v>
          </cell>
          <cell r="M435">
            <v>0</v>
          </cell>
          <cell r="N435">
            <v>0</v>
          </cell>
          <cell r="P435">
            <v>5</v>
          </cell>
          <cell r="R435">
            <v>15</v>
          </cell>
          <cell r="S435">
            <v>0</v>
          </cell>
          <cell r="T435">
            <v>0</v>
          </cell>
          <cell r="U435">
            <v>1</v>
          </cell>
          <cell r="V435">
            <v>4</v>
          </cell>
          <cell r="W435">
            <v>10</v>
          </cell>
          <cell r="X435">
            <v>0</v>
          </cell>
          <cell r="Y435">
            <v>0</v>
          </cell>
          <cell r="Z435">
            <v>5</v>
          </cell>
        </row>
        <row r="436">
          <cell r="C436" t="str">
            <v>訓子府町女</v>
          </cell>
          <cell r="D436">
            <v>23</v>
          </cell>
          <cell r="I436">
            <v>1</v>
          </cell>
          <cell r="J436">
            <v>5</v>
          </cell>
          <cell r="K436">
            <v>12</v>
          </cell>
          <cell r="L436">
            <v>5</v>
          </cell>
          <cell r="M436">
            <v>0</v>
          </cell>
          <cell r="N436">
            <v>0</v>
          </cell>
          <cell r="P436">
            <v>1</v>
          </cell>
          <cell r="R436">
            <v>23</v>
          </cell>
          <cell r="S436">
            <v>0</v>
          </cell>
          <cell r="T436">
            <v>0</v>
          </cell>
          <cell r="U436">
            <v>0</v>
          </cell>
          <cell r="V436">
            <v>1</v>
          </cell>
          <cell r="W436">
            <v>22</v>
          </cell>
          <cell r="X436">
            <v>0</v>
          </cell>
          <cell r="Y436">
            <v>0</v>
          </cell>
          <cell r="Z436">
            <v>1</v>
          </cell>
        </row>
        <row r="437">
          <cell r="C437" t="str">
            <v>訓子府町総数</v>
          </cell>
          <cell r="D437">
            <v>38</v>
          </cell>
          <cell r="E437">
            <v>0</v>
          </cell>
          <cell r="F437">
            <v>0</v>
          </cell>
          <cell r="G437">
            <v>0</v>
          </cell>
          <cell r="H437">
            <v>1</v>
          </cell>
          <cell r="I437">
            <v>5</v>
          </cell>
          <cell r="J437">
            <v>12</v>
          </cell>
          <cell r="K437">
            <v>15</v>
          </cell>
          <cell r="L437">
            <v>5</v>
          </cell>
          <cell r="M437">
            <v>0</v>
          </cell>
          <cell r="N437">
            <v>0</v>
          </cell>
          <cell r="O437">
            <v>0</v>
          </cell>
          <cell r="P437">
            <v>6</v>
          </cell>
          <cell r="Q437">
            <v>0</v>
          </cell>
          <cell r="R437">
            <v>38</v>
          </cell>
          <cell r="S437">
            <v>0</v>
          </cell>
          <cell r="T437">
            <v>0</v>
          </cell>
          <cell r="U437">
            <v>1</v>
          </cell>
          <cell r="V437">
            <v>5</v>
          </cell>
          <cell r="W437">
            <v>32</v>
          </cell>
          <cell r="X437">
            <v>0</v>
          </cell>
          <cell r="Y437">
            <v>0</v>
          </cell>
          <cell r="Z437">
            <v>6</v>
          </cell>
        </row>
        <row r="438">
          <cell r="C438" t="str">
            <v>置戸町男</v>
          </cell>
          <cell r="D438">
            <v>7</v>
          </cell>
          <cell r="J438">
            <v>4</v>
          </cell>
          <cell r="K438">
            <v>3</v>
          </cell>
          <cell r="L438">
            <v>0</v>
          </cell>
          <cell r="M438">
            <v>0</v>
          </cell>
          <cell r="N438">
            <v>0</v>
          </cell>
          <cell r="P438">
            <v>0</v>
          </cell>
          <cell r="R438">
            <v>7</v>
          </cell>
          <cell r="S438">
            <v>0</v>
          </cell>
          <cell r="T438">
            <v>0</v>
          </cell>
          <cell r="U438">
            <v>0</v>
          </cell>
          <cell r="V438">
            <v>0</v>
          </cell>
          <cell r="W438">
            <v>7</v>
          </cell>
          <cell r="X438">
            <v>0</v>
          </cell>
          <cell r="Y438">
            <v>0</v>
          </cell>
          <cell r="Z438">
            <v>0</v>
          </cell>
        </row>
        <row r="439">
          <cell r="C439" t="str">
            <v>置戸町女</v>
          </cell>
          <cell r="D439">
            <v>5</v>
          </cell>
          <cell r="J439">
            <v>4</v>
          </cell>
          <cell r="K439">
            <v>1</v>
          </cell>
          <cell r="L439">
            <v>0</v>
          </cell>
          <cell r="M439">
            <v>0</v>
          </cell>
          <cell r="N439">
            <v>0</v>
          </cell>
          <cell r="P439">
            <v>0</v>
          </cell>
          <cell r="R439">
            <v>5</v>
          </cell>
          <cell r="S439">
            <v>0</v>
          </cell>
          <cell r="T439">
            <v>0</v>
          </cell>
          <cell r="U439">
            <v>0</v>
          </cell>
          <cell r="V439">
            <v>0</v>
          </cell>
          <cell r="W439">
            <v>5</v>
          </cell>
          <cell r="X439">
            <v>0</v>
          </cell>
          <cell r="Y439">
            <v>0</v>
          </cell>
          <cell r="Z439">
            <v>0</v>
          </cell>
        </row>
        <row r="440">
          <cell r="C440" t="str">
            <v>置戸町総数</v>
          </cell>
          <cell r="D440">
            <v>12</v>
          </cell>
          <cell r="E440">
            <v>0</v>
          </cell>
          <cell r="F440">
            <v>0</v>
          </cell>
          <cell r="G440">
            <v>0</v>
          </cell>
          <cell r="H440">
            <v>0</v>
          </cell>
          <cell r="I440">
            <v>0</v>
          </cell>
          <cell r="J440">
            <v>8</v>
          </cell>
          <cell r="K440">
            <v>4</v>
          </cell>
          <cell r="L440">
            <v>0</v>
          </cell>
          <cell r="M440">
            <v>0</v>
          </cell>
          <cell r="N440">
            <v>0</v>
          </cell>
          <cell r="O440">
            <v>0</v>
          </cell>
          <cell r="P440">
            <v>0</v>
          </cell>
          <cell r="Q440">
            <v>0</v>
          </cell>
          <cell r="R440">
            <v>12</v>
          </cell>
          <cell r="S440">
            <v>0</v>
          </cell>
          <cell r="T440">
            <v>0</v>
          </cell>
          <cell r="U440">
            <v>0</v>
          </cell>
          <cell r="V440">
            <v>0</v>
          </cell>
          <cell r="W440">
            <v>12</v>
          </cell>
          <cell r="X440">
            <v>0</v>
          </cell>
          <cell r="Y440">
            <v>0</v>
          </cell>
          <cell r="Z440">
            <v>0</v>
          </cell>
        </row>
        <row r="441">
          <cell r="C441" t="str">
            <v>佐呂間町男</v>
          </cell>
          <cell r="D441">
            <v>15</v>
          </cell>
          <cell r="I441">
            <v>2</v>
          </cell>
          <cell r="J441">
            <v>4</v>
          </cell>
          <cell r="K441">
            <v>7</v>
          </cell>
          <cell r="L441">
            <v>2</v>
          </cell>
          <cell r="M441">
            <v>0</v>
          </cell>
          <cell r="N441">
            <v>0</v>
          </cell>
          <cell r="P441">
            <v>2</v>
          </cell>
          <cell r="R441">
            <v>15</v>
          </cell>
          <cell r="S441">
            <v>0</v>
          </cell>
          <cell r="T441">
            <v>0</v>
          </cell>
          <cell r="U441">
            <v>0</v>
          </cell>
          <cell r="V441">
            <v>2</v>
          </cell>
          <cell r="W441">
            <v>13</v>
          </cell>
          <cell r="X441">
            <v>0</v>
          </cell>
          <cell r="Y441">
            <v>0</v>
          </cell>
          <cell r="Z441">
            <v>2</v>
          </cell>
        </row>
        <row r="442">
          <cell r="C442" t="str">
            <v>佐呂間町女</v>
          </cell>
          <cell r="D442">
            <v>16</v>
          </cell>
          <cell r="I442">
            <v>2</v>
          </cell>
          <cell r="J442">
            <v>5</v>
          </cell>
          <cell r="K442">
            <v>7</v>
          </cell>
          <cell r="L442">
            <v>2</v>
          </cell>
          <cell r="M442">
            <v>0</v>
          </cell>
          <cell r="N442">
            <v>0</v>
          </cell>
          <cell r="P442">
            <v>2</v>
          </cell>
          <cell r="R442">
            <v>16</v>
          </cell>
          <cell r="S442">
            <v>0</v>
          </cell>
          <cell r="T442">
            <v>0</v>
          </cell>
          <cell r="U442">
            <v>0</v>
          </cell>
          <cell r="V442">
            <v>2</v>
          </cell>
          <cell r="W442">
            <v>14</v>
          </cell>
          <cell r="X442">
            <v>0</v>
          </cell>
          <cell r="Y442">
            <v>0</v>
          </cell>
          <cell r="Z442">
            <v>2</v>
          </cell>
        </row>
        <row r="443">
          <cell r="C443" t="str">
            <v>佐呂間町総数</v>
          </cell>
          <cell r="D443">
            <v>31</v>
          </cell>
          <cell r="E443">
            <v>0</v>
          </cell>
          <cell r="F443">
            <v>0</v>
          </cell>
          <cell r="G443">
            <v>0</v>
          </cell>
          <cell r="H443">
            <v>0</v>
          </cell>
          <cell r="I443">
            <v>4</v>
          </cell>
          <cell r="J443">
            <v>9</v>
          </cell>
          <cell r="K443">
            <v>14</v>
          </cell>
          <cell r="L443">
            <v>4</v>
          </cell>
          <cell r="M443">
            <v>0</v>
          </cell>
          <cell r="N443">
            <v>0</v>
          </cell>
          <cell r="O443">
            <v>0</v>
          </cell>
          <cell r="P443">
            <v>4</v>
          </cell>
          <cell r="Q443">
            <v>0</v>
          </cell>
          <cell r="R443">
            <v>31</v>
          </cell>
          <cell r="S443">
            <v>0</v>
          </cell>
          <cell r="T443">
            <v>0</v>
          </cell>
          <cell r="U443">
            <v>0</v>
          </cell>
          <cell r="V443">
            <v>4</v>
          </cell>
          <cell r="W443">
            <v>27</v>
          </cell>
          <cell r="X443">
            <v>0</v>
          </cell>
          <cell r="Y443">
            <v>0</v>
          </cell>
          <cell r="Z443">
            <v>4</v>
          </cell>
        </row>
        <row r="444">
          <cell r="C444" t="str">
            <v>遠軽町男</v>
          </cell>
          <cell r="D444">
            <v>90</v>
          </cell>
          <cell r="H444">
            <v>1</v>
          </cell>
          <cell r="I444">
            <v>10</v>
          </cell>
          <cell r="J444">
            <v>28</v>
          </cell>
          <cell r="K444">
            <v>43</v>
          </cell>
          <cell r="L444">
            <v>7</v>
          </cell>
          <cell r="M444">
            <v>1</v>
          </cell>
          <cell r="N444">
            <v>0</v>
          </cell>
          <cell r="P444">
            <v>11</v>
          </cell>
          <cell r="R444">
            <v>90</v>
          </cell>
          <cell r="S444">
            <v>0</v>
          </cell>
          <cell r="T444">
            <v>0</v>
          </cell>
          <cell r="U444">
            <v>1</v>
          </cell>
          <cell r="V444">
            <v>10</v>
          </cell>
          <cell r="W444">
            <v>78</v>
          </cell>
          <cell r="X444">
            <v>1</v>
          </cell>
          <cell r="Y444">
            <v>0</v>
          </cell>
          <cell r="Z444">
            <v>11</v>
          </cell>
        </row>
        <row r="445">
          <cell r="C445" t="str">
            <v>遠軽町女</v>
          </cell>
          <cell r="D445">
            <v>79</v>
          </cell>
          <cell r="G445">
            <v>2</v>
          </cell>
          <cell r="H445">
            <v>2</v>
          </cell>
          <cell r="I445">
            <v>7</v>
          </cell>
          <cell r="J445">
            <v>30</v>
          </cell>
          <cell r="K445">
            <v>29</v>
          </cell>
          <cell r="L445">
            <v>8</v>
          </cell>
          <cell r="M445">
            <v>1</v>
          </cell>
          <cell r="N445">
            <v>0</v>
          </cell>
          <cell r="P445">
            <v>11</v>
          </cell>
          <cell r="R445">
            <v>79</v>
          </cell>
          <cell r="S445">
            <v>0</v>
          </cell>
          <cell r="T445">
            <v>2</v>
          </cell>
          <cell r="U445">
            <v>2</v>
          </cell>
          <cell r="V445">
            <v>7</v>
          </cell>
          <cell r="W445">
            <v>67</v>
          </cell>
          <cell r="X445">
            <v>1</v>
          </cell>
          <cell r="Y445">
            <v>0</v>
          </cell>
          <cell r="Z445">
            <v>11</v>
          </cell>
        </row>
        <row r="446">
          <cell r="C446" t="str">
            <v>遠軽町総数</v>
          </cell>
          <cell r="D446">
            <v>169</v>
          </cell>
          <cell r="E446">
            <v>0</v>
          </cell>
          <cell r="F446">
            <v>0</v>
          </cell>
          <cell r="G446">
            <v>2</v>
          </cell>
          <cell r="H446">
            <v>3</v>
          </cell>
          <cell r="I446">
            <v>17</v>
          </cell>
          <cell r="J446">
            <v>58</v>
          </cell>
          <cell r="K446">
            <v>72</v>
          </cell>
          <cell r="L446">
            <v>15</v>
          </cell>
          <cell r="M446">
            <v>2</v>
          </cell>
          <cell r="N446">
            <v>0</v>
          </cell>
          <cell r="O446">
            <v>0</v>
          </cell>
          <cell r="P446">
            <v>22</v>
          </cell>
          <cell r="Q446">
            <v>0</v>
          </cell>
          <cell r="R446">
            <v>169</v>
          </cell>
          <cell r="S446">
            <v>0</v>
          </cell>
          <cell r="T446">
            <v>2</v>
          </cell>
          <cell r="U446">
            <v>3</v>
          </cell>
          <cell r="V446">
            <v>17</v>
          </cell>
          <cell r="W446">
            <v>145</v>
          </cell>
          <cell r="X446">
            <v>2</v>
          </cell>
          <cell r="Y446">
            <v>0</v>
          </cell>
          <cell r="Z446">
            <v>22</v>
          </cell>
        </row>
        <row r="447">
          <cell r="C447" t="str">
            <v>湧別町男</v>
          </cell>
          <cell r="D447">
            <v>30</v>
          </cell>
          <cell r="I447">
            <v>3</v>
          </cell>
          <cell r="J447">
            <v>10</v>
          </cell>
          <cell r="K447">
            <v>12</v>
          </cell>
          <cell r="L447">
            <v>5</v>
          </cell>
          <cell r="M447">
            <v>0</v>
          </cell>
          <cell r="N447">
            <v>0</v>
          </cell>
          <cell r="P447">
            <v>3</v>
          </cell>
          <cell r="R447">
            <v>30</v>
          </cell>
          <cell r="S447">
            <v>0</v>
          </cell>
          <cell r="T447">
            <v>0</v>
          </cell>
          <cell r="U447">
            <v>0</v>
          </cell>
          <cell r="V447">
            <v>3</v>
          </cell>
          <cell r="W447">
            <v>27</v>
          </cell>
          <cell r="X447">
            <v>0</v>
          </cell>
          <cell r="Y447">
            <v>0</v>
          </cell>
          <cell r="Z447">
            <v>3</v>
          </cell>
        </row>
        <row r="448">
          <cell r="C448" t="str">
            <v>湧別町女</v>
          </cell>
          <cell r="D448">
            <v>22</v>
          </cell>
          <cell r="I448">
            <v>2</v>
          </cell>
          <cell r="J448">
            <v>10</v>
          </cell>
          <cell r="K448">
            <v>9</v>
          </cell>
          <cell r="L448">
            <v>1</v>
          </cell>
          <cell r="M448">
            <v>0</v>
          </cell>
          <cell r="N448">
            <v>0</v>
          </cell>
          <cell r="P448">
            <v>2</v>
          </cell>
          <cell r="R448">
            <v>22</v>
          </cell>
          <cell r="S448">
            <v>0</v>
          </cell>
          <cell r="T448">
            <v>0</v>
          </cell>
          <cell r="U448">
            <v>0</v>
          </cell>
          <cell r="V448">
            <v>2</v>
          </cell>
          <cell r="W448">
            <v>20</v>
          </cell>
          <cell r="X448">
            <v>0</v>
          </cell>
          <cell r="Y448">
            <v>0</v>
          </cell>
          <cell r="Z448">
            <v>2</v>
          </cell>
        </row>
        <row r="449">
          <cell r="C449" t="str">
            <v>湧別町総数</v>
          </cell>
          <cell r="D449">
            <v>52</v>
          </cell>
          <cell r="E449">
            <v>0</v>
          </cell>
          <cell r="F449">
            <v>0</v>
          </cell>
          <cell r="G449">
            <v>0</v>
          </cell>
          <cell r="H449">
            <v>0</v>
          </cell>
          <cell r="I449">
            <v>5</v>
          </cell>
          <cell r="J449">
            <v>20</v>
          </cell>
          <cell r="K449">
            <v>21</v>
          </cell>
          <cell r="L449">
            <v>6</v>
          </cell>
          <cell r="M449">
            <v>0</v>
          </cell>
          <cell r="N449">
            <v>0</v>
          </cell>
          <cell r="O449">
            <v>0</v>
          </cell>
          <cell r="P449">
            <v>5</v>
          </cell>
          <cell r="Q449">
            <v>0</v>
          </cell>
          <cell r="R449">
            <v>52</v>
          </cell>
          <cell r="S449">
            <v>0</v>
          </cell>
          <cell r="T449">
            <v>0</v>
          </cell>
          <cell r="U449">
            <v>0</v>
          </cell>
          <cell r="V449">
            <v>5</v>
          </cell>
          <cell r="W449">
            <v>47</v>
          </cell>
          <cell r="X449">
            <v>0</v>
          </cell>
          <cell r="Y449">
            <v>0</v>
          </cell>
          <cell r="Z449">
            <v>5</v>
          </cell>
        </row>
        <row r="450">
          <cell r="C450" t="str">
            <v>滝上町男</v>
          </cell>
          <cell r="D450">
            <v>8</v>
          </cell>
          <cell r="I450">
            <v>3</v>
          </cell>
          <cell r="J450">
            <v>1</v>
          </cell>
          <cell r="K450">
            <v>3</v>
          </cell>
          <cell r="L450">
            <v>1</v>
          </cell>
          <cell r="M450">
            <v>0</v>
          </cell>
          <cell r="N450">
            <v>0</v>
          </cell>
          <cell r="P450">
            <v>3</v>
          </cell>
          <cell r="R450">
            <v>8</v>
          </cell>
          <cell r="S450">
            <v>0</v>
          </cell>
          <cell r="T450">
            <v>0</v>
          </cell>
          <cell r="U450">
            <v>0</v>
          </cell>
          <cell r="V450">
            <v>3</v>
          </cell>
          <cell r="W450">
            <v>5</v>
          </cell>
          <cell r="X450">
            <v>0</v>
          </cell>
          <cell r="Y450">
            <v>0</v>
          </cell>
          <cell r="Z450">
            <v>3</v>
          </cell>
        </row>
        <row r="451">
          <cell r="C451" t="str">
            <v>滝上町女</v>
          </cell>
          <cell r="D451">
            <v>9</v>
          </cell>
          <cell r="I451">
            <v>1</v>
          </cell>
          <cell r="J451">
            <v>4</v>
          </cell>
          <cell r="K451">
            <v>3</v>
          </cell>
          <cell r="L451">
            <v>1</v>
          </cell>
          <cell r="M451">
            <v>0</v>
          </cell>
          <cell r="N451">
            <v>0</v>
          </cell>
          <cell r="P451">
            <v>1</v>
          </cell>
          <cell r="R451">
            <v>9</v>
          </cell>
          <cell r="S451">
            <v>0</v>
          </cell>
          <cell r="T451">
            <v>0</v>
          </cell>
          <cell r="U451">
            <v>0</v>
          </cell>
          <cell r="V451">
            <v>1</v>
          </cell>
          <cell r="W451">
            <v>8</v>
          </cell>
          <cell r="X451">
            <v>0</v>
          </cell>
          <cell r="Y451">
            <v>0</v>
          </cell>
          <cell r="Z451">
            <v>1</v>
          </cell>
        </row>
        <row r="452">
          <cell r="C452" t="str">
            <v>滝上町総数</v>
          </cell>
          <cell r="D452">
            <v>17</v>
          </cell>
          <cell r="E452">
            <v>0</v>
          </cell>
          <cell r="F452">
            <v>0</v>
          </cell>
          <cell r="G452">
            <v>0</v>
          </cell>
          <cell r="H452">
            <v>0</v>
          </cell>
          <cell r="I452">
            <v>4</v>
          </cell>
          <cell r="J452">
            <v>5</v>
          </cell>
          <cell r="K452">
            <v>6</v>
          </cell>
          <cell r="L452">
            <v>2</v>
          </cell>
          <cell r="M452">
            <v>0</v>
          </cell>
          <cell r="N452">
            <v>0</v>
          </cell>
          <cell r="O452">
            <v>0</v>
          </cell>
          <cell r="P452">
            <v>4</v>
          </cell>
          <cell r="Q452">
            <v>0</v>
          </cell>
          <cell r="R452">
            <v>17</v>
          </cell>
          <cell r="S452">
            <v>0</v>
          </cell>
          <cell r="T452">
            <v>0</v>
          </cell>
          <cell r="U452">
            <v>0</v>
          </cell>
          <cell r="V452">
            <v>4</v>
          </cell>
          <cell r="W452">
            <v>13</v>
          </cell>
          <cell r="X452">
            <v>0</v>
          </cell>
          <cell r="Y452">
            <v>0</v>
          </cell>
          <cell r="Z452">
            <v>4</v>
          </cell>
        </row>
        <row r="453">
          <cell r="C453" t="str">
            <v>興部町男</v>
          </cell>
          <cell r="D453">
            <v>13</v>
          </cell>
          <cell r="J453">
            <v>3</v>
          </cell>
          <cell r="K453">
            <v>6</v>
          </cell>
          <cell r="L453">
            <v>4</v>
          </cell>
          <cell r="M453">
            <v>0</v>
          </cell>
          <cell r="N453">
            <v>0</v>
          </cell>
          <cell r="P453">
            <v>0</v>
          </cell>
          <cell r="R453">
            <v>13</v>
          </cell>
          <cell r="S453">
            <v>0</v>
          </cell>
          <cell r="T453">
            <v>0</v>
          </cell>
          <cell r="U453">
            <v>0</v>
          </cell>
          <cell r="V453">
            <v>0</v>
          </cell>
          <cell r="W453">
            <v>13</v>
          </cell>
          <cell r="X453">
            <v>0</v>
          </cell>
          <cell r="Y453">
            <v>0</v>
          </cell>
          <cell r="Z453">
            <v>0</v>
          </cell>
        </row>
        <row r="454">
          <cell r="C454" t="str">
            <v>興部町女</v>
          </cell>
          <cell r="D454">
            <v>21</v>
          </cell>
          <cell r="G454">
            <v>1</v>
          </cell>
          <cell r="I454">
            <v>2</v>
          </cell>
          <cell r="J454">
            <v>10</v>
          </cell>
          <cell r="K454">
            <v>7</v>
          </cell>
          <cell r="L454">
            <v>1</v>
          </cell>
          <cell r="M454">
            <v>0</v>
          </cell>
          <cell r="N454">
            <v>0</v>
          </cell>
          <cell r="P454">
            <v>3</v>
          </cell>
          <cell r="R454">
            <v>21</v>
          </cell>
          <cell r="S454">
            <v>0</v>
          </cell>
          <cell r="T454">
            <v>1</v>
          </cell>
          <cell r="U454">
            <v>0</v>
          </cell>
          <cell r="V454">
            <v>2</v>
          </cell>
          <cell r="W454">
            <v>18</v>
          </cell>
          <cell r="X454">
            <v>0</v>
          </cell>
          <cell r="Y454">
            <v>0</v>
          </cell>
          <cell r="Z454">
            <v>3</v>
          </cell>
        </row>
        <row r="455">
          <cell r="C455" t="str">
            <v>興部町総数</v>
          </cell>
          <cell r="D455">
            <v>34</v>
          </cell>
          <cell r="E455">
            <v>0</v>
          </cell>
          <cell r="F455">
            <v>0</v>
          </cell>
          <cell r="G455">
            <v>1</v>
          </cell>
          <cell r="H455">
            <v>0</v>
          </cell>
          <cell r="I455">
            <v>2</v>
          </cell>
          <cell r="J455">
            <v>13</v>
          </cell>
          <cell r="K455">
            <v>13</v>
          </cell>
          <cell r="L455">
            <v>5</v>
          </cell>
          <cell r="M455">
            <v>0</v>
          </cell>
          <cell r="N455">
            <v>0</v>
          </cell>
          <cell r="O455">
            <v>0</v>
          </cell>
          <cell r="P455">
            <v>3</v>
          </cell>
          <cell r="Q455">
            <v>0</v>
          </cell>
          <cell r="R455">
            <v>34</v>
          </cell>
          <cell r="S455">
            <v>0</v>
          </cell>
          <cell r="T455">
            <v>1</v>
          </cell>
          <cell r="U455">
            <v>0</v>
          </cell>
          <cell r="V455">
            <v>2</v>
          </cell>
          <cell r="W455">
            <v>31</v>
          </cell>
          <cell r="X455">
            <v>0</v>
          </cell>
          <cell r="Y455">
            <v>0</v>
          </cell>
          <cell r="Z455">
            <v>3</v>
          </cell>
        </row>
        <row r="456">
          <cell r="C456" t="str">
            <v>西興部村男</v>
          </cell>
          <cell r="D456">
            <v>5</v>
          </cell>
          <cell r="J456">
            <v>1</v>
          </cell>
          <cell r="K456">
            <v>3</v>
          </cell>
          <cell r="L456">
            <v>1</v>
          </cell>
          <cell r="M456">
            <v>0</v>
          </cell>
          <cell r="N456">
            <v>0</v>
          </cell>
          <cell r="P456">
            <v>0</v>
          </cell>
          <cell r="R456">
            <v>5</v>
          </cell>
          <cell r="S456">
            <v>0</v>
          </cell>
          <cell r="T456">
            <v>0</v>
          </cell>
          <cell r="U456">
            <v>0</v>
          </cell>
          <cell r="V456">
            <v>0</v>
          </cell>
          <cell r="W456">
            <v>5</v>
          </cell>
          <cell r="X456">
            <v>0</v>
          </cell>
          <cell r="Y456">
            <v>0</v>
          </cell>
          <cell r="Z456">
            <v>0</v>
          </cell>
        </row>
        <row r="457">
          <cell r="C457" t="str">
            <v>西興部村女</v>
          </cell>
          <cell r="D457">
            <v>3</v>
          </cell>
          <cell r="J457">
            <v>3</v>
          </cell>
          <cell r="K457">
            <v>0</v>
          </cell>
          <cell r="L457">
            <v>0</v>
          </cell>
          <cell r="M457">
            <v>0</v>
          </cell>
          <cell r="N457">
            <v>0</v>
          </cell>
          <cell r="P457">
            <v>0</v>
          </cell>
          <cell r="R457">
            <v>3</v>
          </cell>
          <cell r="S457">
            <v>0</v>
          </cell>
          <cell r="T457">
            <v>0</v>
          </cell>
          <cell r="U457">
            <v>0</v>
          </cell>
          <cell r="V457">
            <v>0</v>
          </cell>
          <cell r="W457">
            <v>3</v>
          </cell>
          <cell r="X457">
            <v>0</v>
          </cell>
          <cell r="Y457">
            <v>0</v>
          </cell>
          <cell r="Z457">
            <v>0</v>
          </cell>
        </row>
        <row r="458">
          <cell r="C458" t="str">
            <v>西興部村総数</v>
          </cell>
          <cell r="D458">
            <v>8</v>
          </cell>
          <cell r="E458">
            <v>0</v>
          </cell>
          <cell r="F458">
            <v>0</v>
          </cell>
          <cell r="G458">
            <v>0</v>
          </cell>
          <cell r="H458">
            <v>0</v>
          </cell>
          <cell r="I458">
            <v>0</v>
          </cell>
          <cell r="J458">
            <v>4</v>
          </cell>
          <cell r="K458">
            <v>3</v>
          </cell>
          <cell r="L458">
            <v>1</v>
          </cell>
          <cell r="M458">
            <v>0</v>
          </cell>
          <cell r="N458">
            <v>0</v>
          </cell>
          <cell r="O458">
            <v>0</v>
          </cell>
          <cell r="P458">
            <v>0</v>
          </cell>
          <cell r="Q458">
            <v>0</v>
          </cell>
          <cell r="R458">
            <v>8</v>
          </cell>
          <cell r="S458">
            <v>0</v>
          </cell>
          <cell r="T458">
            <v>0</v>
          </cell>
          <cell r="U458">
            <v>0</v>
          </cell>
          <cell r="V458">
            <v>0</v>
          </cell>
          <cell r="W458">
            <v>8</v>
          </cell>
          <cell r="X458">
            <v>0</v>
          </cell>
          <cell r="Y458">
            <v>0</v>
          </cell>
          <cell r="Z458">
            <v>0</v>
          </cell>
        </row>
        <row r="459">
          <cell r="C459" t="str">
            <v>雄武町男</v>
          </cell>
          <cell r="D459">
            <v>19</v>
          </cell>
          <cell r="J459">
            <v>10</v>
          </cell>
          <cell r="K459">
            <v>9</v>
          </cell>
          <cell r="L459">
            <v>0</v>
          </cell>
          <cell r="M459">
            <v>0</v>
          </cell>
          <cell r="N459">
            <v>0</v>
          </cell>
          <cell r="P459">
            <v>0</v>
          </cell>
          <cell r="R459">
            <v>19</v>
          </cell>
          <cell r="S459">
            <v>0</v>
          </cell>
          <cell r="T459">
            <v>0</v>
          </cell>
          <cell r="U459">
            <v>0</v>
          </cell>
          <cell r="V459">
            <v>0</v>
          </cell>
          <cell r="W459">
            <v>19</v>
          </cell>
          <cell r="X459">
            <v>0</v>
          </cell>
          <cell r="Y459">
            <v>0</v>
          </cell>
          <cell r="Z459">
            <v>0</v>
          </cell>
        </row>
        <row r="460">
          <cell r="C460" t="str">
            <v>雄武町女</v>
          </cell>
          <cell r="D460">
            <v>15</v>
          </cell>
          <cell r="I460">
            <v>2</v>
          </cell>
          <cell r="J460">
            <v>4</v>
          </cell>
          <cell r="K460">
            <v>8</v>
          </cell>
          <cell r="L460">
            <v>1</v>
          </cell>
          <cell r="M460">
            <v>0</v>
          </cell>
          <cell r="N460">
            <v>0</v>
          </cell>
          <cell r="P460">
            <v>2</v>
          </cell>
          <cell r="R460">
            <v>15</v>
          </cell>
          <cell r="S460">
            <v>0</v>
          </cell>
          <cell r="T460">
            <v>0</v>
          </cell>
          <cell r="U460">
            <v>0</v>
          </cell>
          <cell r="V460">
            <v>2</v>
          </cell>
          <cell r="W460">
            <v>13</v>
          </cell>
          <cell r="X460">
            <v>0</v>
          </cell>
          <cell r="Y460">
            <v>0</v>
          </cell>
          <cell r="Z460">
            <v>2</v>
          </cell>
        </row>
        <row r="461">
          <cell r="C461" t="str">
            <v>雄武町総数</v>
          </cell>
          <cell r="D461">
            <v>34</v>
          </cell>
          <cell r="E461">
            <v>0</v>
          </cell>
          <cell r="F461">
            <v>0</v>
          </cell>
          <cell r="G461">
            <v>0</v>
          </cell>
          <cell r="H461">
            <v>0</v>
          </cell>
          <cell r="I461">
            <v>2</v>
          </cell>
          <cell r="J461">
            <v>14</v>
          </cell>
          <cell r="K461">
            <v>17</v>
          </cell>
          <cell r="L461">
            <v>1</v>
          </cell>
          <cell r="M461">
            <v>0</v>
          </cell>
          <cell r="N461">
            <v>0</v>
          </cell>
          <cell r="O461">
            <v>0</v>
          </cell>
          <cell r="P461">
            <v>2</v>
          </cell>
          <cell r="Q461">
            <v>0</v>
          </cell>
          <cell r="R461">
            <v>34</v>
          </cell>
          <cell r="S461">
            <v>0</v>
          </cell>
          <cell r="T461">
            <v>0</v>
          </cell>
          <cell r="U461">
            <v>0</v>
          </cell>
          <cell r="V461">
            <v>2</v>
          </cell>
          <cell r="W461">
            <v>32</v>
          </cell>
          <cell r="X461">
            <v>0</v>
          </cell>
          <cell r="Y461">
            <v>0</v>
          </cell>
          <cell r="Z461">
            <v>2</v>
          </cell>
        </row>
        <row r="462">
          <cell r="C462" t="str">
            <v>大空町男</v>
          </cell>
          <cell r="D462">
            <v>26</v>
          </cell>
          <cell r="J462">
            <v>8</v>
          </cell>
          <cell r="K462">
            <v>16</v>
          </cell>
          <cell r="L462">
            <v>2</v>
          </cell>
          <cell r="M462">
            <v>0</v>
          </cell>
          <cell r="N462">
            <v>0</v>
          </cell>
          <cell r="P462">
            <v>0</v>
          </cell>
          <cell r="R462">
            <v>26</v>
          </cell>
          <cell r="S462">
            <v>0</v>
          </cell>
          <cell r="T462">
            <v>0</v>
          </cell>
          <cell r="U462">
            <v>0</v>
          </cell>
          <cell r="V462">
            <v>0</v>
          </cell>
          <cell r="W462">
            <v>26</v>
          </cell>
          <cell r="X462">
            <v>0</v>
          </cell>
          <cell r="Y462">
            <v>0</v>
          </cell>
          <cell r="Z462">
            <v>0</v>
          </cell>
        </row>
        <row r="463">
          <cell r="C463" t="str">
            <v>大空町女</v>
          </cell>
          <cell r="D463">
            <v>31</v>
          </cell>
          <cell r="J463">
            <v>18</v>
          </cell>
          <cell r="K463">
            <v>11</v>
          </cell>
          <cell r="L463">
            <v>2</v>
          </cell>
          <cell r="M463">
            <v>0</v>
          </cell>
          <cell r="N463">
            <v>0</v>
          </cell>
          <cell r="P463">
            <v>0</v>
          </cell>
          <cell r="R463">
            <v>31</v>
          </cell>
          <cell r="S463">
            <v>0</v>
          </cell>
          <cell r="T463">
            <v>0</v>
          </cell>
          <cell r="U463">
            <v>0</v>
          </cell>
          <cell r="V463">
            <v>0</v>
          </cell>
          <cell r="W463">
            <v>31</v>
          </cell>
          <cell r="X463">
            <v>0</v>
          </cell>
          <cell r="Y463">
            <v>0</v>
          </cell>
          <cell r="Z463">
            <v>0</v>
          </cell>
        </row>
        <row r="464">
          <cell r="C464" t="str">
            <v>大空町総数</v>
          </cell>
          <cell r="D464">
            <v>57</v>
          </cell>
          <cell r="E464">
            <v>0</v>
          </cell>
          <cell r="F464">
            <v>0</v>
          </cell>
          <cell r="G464">
            <v>0</v>
          </cell>
          <cell r="H464">
            <v>0</v>
          </cell>
          <cell r="I464">
            <v>0</v>
          </cell>
          <cell r="J464">
            <v>26</v>
          </cell>
          <cell r="K464">
            <v>27</v>
          </cell>
          <cell r="L464">
            <v>4</v>
          </cell>
          <cell r="M464">
            <v>0</v>
          </cell>
          <cell r="N464">
            <v>0</v>
          </cell>
          <cell r="O464">
            <v>0</v>
          </cell>
          <cell r="P464">
            <v>0</v>
          </cell>
          <cell r="Q464">
            <v>0</v>
          </cell>
          <cell r="R464">
            <v>57</v>
          </cell>
          <cell r="S464">
            <v>0</v>
          </cell>
          <cell r="T464">
            <v>0</v>
          </cell>
          <cell r="U464">
            <v>0</v>
          </cell>
          <cell r="V464">
            <v>0</v>
          </cell>
          <cell r="W464">
            <v>57</v>
          </cell>
          <cell r="X464">
            <v>0</v>
          </cell>
          <cell r="Y464">
            <v>0</v>
          </cell>
          <cell r="Z464">
            <v>0</v>
          </cell>
        </row>
        <row r="465">
          <cell r="C465" t="str">
            <v>豊浦町男</v>
          </cell>
          <cell r="D465">
            <v>16</v>
          </cell>
          <cell r="F465">
            <v>1</v>
          </cell>
          <cell r="I465">
            <v>2</v>
          </cell>
          <cell r="J465">
            <v>5</v>
          </cell>
          <cell r="K465">
            <v>7</v>
          </cell>
          <cell r="L465">
            <v>1</v>
          </cell>
          <cell r="M465">
            <v>0</v>
          </cell>
          <cell r="N465">
            <v>0</v>
          </cell>
          <cell r="P465">
            <v>3</v>
          </cell>
          <cell r="R465">
            <v>16</v>
          </cell>
          <cell r="S465">
            <v>1</v>
          </cell>
          <cell r="T465">
            <v>0</v>
          </cell>
          <cell r="U465">
            <v>0</v>
          </cell>
          <cell r="V465">
            <v>2</v>
          </cell>
          <cell r="W465">
            <v>13</v>
          </cell>
          <cell r="X465">
            <v>0</v>
          </cell>
          <cell r="Y465">
            <v>0</v>
          </cell>
          <cell r="Z465">
            <v>3</v>
          </cell>
        </row>
        <row r="466">
          <cell r="C466" t="str">
            <v>豊浦町女</v>
          </cell>
          <cell r="D466">
            <v>19</v>
          </cell>
          <cell r="F466">
            <v>1</v>
          </cell>
          <cell r="G466">
            <v>1</v>
          </cell>
          <cell r="I466">
            <v>3</v>
          </cell>
          <cell r="J466">
            <v>7</v>
          </cell>
          <cell r="K466">
            <v>6</v>
          </cell>
          <cell r="L466">
            <v>1</v>
          </cell>
          <cell r="M466">
            <v>0</v>
          </cell>
          <cell r="N466">
            <v>0</v>
          </cell>
          <cell r="P466">
            <v>5</v>
          </cell>
          <cell r="R466">
            <v>19</v>
          </cell>
          <cell r="S466">
            <v>1</v>
          </cell>
          <cell r="T466">
            <v>1</v>
          </cell>
          <cell r="U466">
            <v>0</v>
          </cell>
          <cell r="V466">
            <v>3</v>
          </cell>
          <cell r="W466">
            <v>14</v>
          </cell>
          <cell r="X466">
            <v>0</v>
          </cell>
          <cell r="Y466">
            <v>0</v>
          </cell>
          <cell r="Z466">
            <v>5</v>
          </cell>
        </row>
        <row r="467">
          <cell r="C467" t="str">
            <v>豊浦町総数</v>
          </cell>
          <cell r="D467">
            <v>35</v>
          </cell>
          <cell r="E467">
            <v>0</v>
          </cell>
          <cell r="F467">
            <v>2</v>
          </cell>
          <cell r="G467">
            <v>1</v>
          </cell>
          <cell r="H467">
            <v>0</v>
          </cell>
          <cell r="I467">
            <v>5</v>
          </cell>
          <cell r="J467">
            <v>12</v>
          </cell>
          <cell r="K467">
            <v>13</v>
          </cell>
          <cell r="L467">
            <v>2</v>
          </cell>
          <cell r="M467">
            <v>0</v>
          </cell>
          <cell r="N467">
            <v>0</v>
          </cell>
          <cell r="O467">
            <v>0</v>
          </cell>
          <cell r="P467">
            <v>8</v>
          </cell>
          <cell r="Q467">
            <v>0</v>
          </cell>
          <cell r="R467">
            <v>35</v>
          </cell>
          <cell r="S467">
            <v>2</v>
          </cell>
          <cell r="T467">
            <v>1</v>
          </cell>
          <cell r="U467">
            <v>0</v>
          </cell>
          <cell r="V467">
            <v>5</v>
          </cell>
          <cell r="W467">
            <v>27</v>
          </cell>
          <cell r="X467">
            <v>0</v>
          </cell>
          <cell r="Y467">
            <v>0</v>
          </cell>
          <cell r="Z467">
            <v>8</v>
          </cell>
        </row>
        <row r="468">
          <cell r="C468" t="str">
            <v>壮瞥町男</v>
          </cell>
          <cell r="D468">
            <v>6</v>
          </cell>
          <cell r="J468">
            <v>4</v>
          </cell>
          <cell r="K468">
            <v>1</v>
          </cell>
          <cell r="L468">
            <v>1</v>
          </cell>
          <cell r="M468">
            <v>0</v>
          </cell>
          <cell r="N468">
            <v>0</v>
          </cell>
          <cell r="P468">
            <v>0</v>
          </cell>
          <cell r="R468">
            <v>6</v>
          </cell>
          <cell r="S468">
            <v>0</v>
          </cell>
          <cell r="T468">
            <v>0</v>
          </cell>
          <cell r="U468">
            <v>0</v>
          </cell>
          <cell r="V468">
            <v>0</v>
          </cell>
          <cell r="W468">
            <v>6</v>
          </cell>
          <cell r="X468">
            <v>0</v>
          </cell>
          <cell r="Y468">
            <v>0</v>
          </cell>
          <cell r="Z468">
            <v>0</v>
          </cell>
        </row>
        <row r="469">
          <cell r="C469" t="str">
            <v>壮瞥町女</v>
          </cell>
          <cell r="D469">
            <v>6</v>
          </cell>
          <cell r="I469">
            <v>1</v>
          </cell>
          <cell r="J469">
            <v>2</v>
          </cell>
          <cell r="K469">
            <v>3</v>
          </cell>
          <cell r="L469">
            <v>0</v>
          </cell>
          <cell r="M469">
            <v>0</v>
          </cell>
          <cell r="N469">
            <v>0</v>
          </cell>
          <cell r="P469">
            <v>1</v>
          </cell>
          <cell r="R469">
            <v>6</v>
          </cell>
          <cell r="S469">
            <v>0</v>
          </cell>
          <cell r="T469">
            <v>0</v>
          </cell>
          <cell r="U469">
            <v>0</v>
          </cell>
          <cell r="V469">
            <v>1</v>
          </cell>
          <cell r="W469">
            <v>5</v>
          </cell>
          <cell r="X469">
            <v>0</v>
          </cell>
          <cell r="Y469">
            <v>0</v>
          </cell>
          <cell r="Z469">
            <v>1</v>
          </cell>
        </row>
        <row r="470">
          <cell r="C470" t="str">
            <v>壮瞥町総数</v>
          </cell>
          <cell r="D470">
            <v>12</v>
          </cell>
          <cell r="E470">
            <v>0</v>
          </cell>
          <cell r="F470">
            <v>0</v>
          </cell>
          <cell r="G470">
            <v>0</v>
          </cell>
          <cell r="H470">
            <v>0</v>
          </cell>
          <cell r="I470">
            <v>1</v>
          </cell>
          <cell r="J470">
            <v>6</v>
          </cell>
          <cell r="K470">
            <v>4</v>
          </cell>
          <cell r="L470">
            <v>1</v>
          </cell>
          <cell r="M470">
            <v>0</v>
          </cell>
          <cell r="N470">
            <v>0</v>
          </cell>
          <cell r="O470">
            <v>0</v>
          </cell>
          <cell r="P470">
            <v>1</v>
          </cell>
          <cell r="Q470">
            <v>0</v>
          </cell>
          <cell r="R470">
            <v>12</v>
          </cell>
          <cell r="S470">
            <v>0</v>
          </cell>
          <cell r="T470">
            <v>0</v>
          </cell>
          <cell r="U470">
            <v>0</v>
          </cell>
          <cell r="V470">
            <v>1</v>
          </cell>
          <cell r="W470">
            <v>11</v>
          </cell>
          <cell r="X470">
            <v>0</v>
          </cell>
          <cell r="Y470">
            <v>0</v>
          </cell>
          <cell r="Z470">
            <v>1</v>
          </cell>
        </row>
        <row r="471">
          <cell r="C471" t="str">
            <v>白老町男</v>
          </cell>
          <cell r="D471">
            <v>41</v>
          </cell>
          <cell r="H471">
            <v>1</v>
          </cell>
          <cell r="J471">
            <v>17</v>
          </cell>
          <cell r="K471">
            <v>18</v>
          </cell>
          <cell r="L471">
            <v>4</v>
          </cell>
          <cell r="M471">
            <v>1</v>
          </cell>
          <cell r="N471">
            <v>0</v>
          </cell>
          <cell r="P471">
            <v>1</v>
          </cell>
          <cell r="R471">
            <v>41</v>
          </cell>
          <cell r="S471">
            <v>0</v>
          </cell>
          <cell r="T471">
            <v>0</v>
          </cell>
          <cell r="U471">
            <v>1</v>
          </cell>
          <cell r="V471">
            <v>0</v>
          </cell>
          <cell r="W471">
            <v>39</v>
          </cell>
          <cell r="X471">
            <v>1</v>
          </cell>
          <cell r="Y471">
            <v>0</v>
          </cell>
          <cell r="Z471">
            <v>1</v>
          </cell>
        </row>
        <row r="472">
          <cell r="C472" t="str">
            <v>白老町女</v>
          </cell>
          <cell r="D472">
            <v>37</v>
          </cell>
          <cell r="G472">
            <v>1</v>
          </cell>
          <cell r="I472">
            <v>1</v>
          </cell>
          <cell r="J472">
            <v>22</v>
          </cell>
          <cell r="K472">
            <v>10</v>
          </cell>
          <cell r="L472">
            <v>2</v>
          </cell>
          <cell r="M472">
            <v>1</v>
          </cell>
          <cell r="N472">
            <v>0</v>
          </cell>
          <cell r="P472">
            <v>2</v>
          </cell>
          <cell r="R472">
            <v>37</v>
          </cell>
          <cell r="S472">
            <v>0</v>
          </cell>
          <cell r="T472">
            <v>1</v>
          </cell>
          <cell r="U472">
            <v>0</v>
          </cell>
          <cell r="V472">
            <v>1</v>
          </cell>
          <cell r="W472">
            <v>34</v>
          </cell>
          <cell r="X472">
            <v>1</v>
          </cell>
          <cell r="Y472">
            <v>0</v>
          </cell>
          <cell r="Z472">
            <v>2</v>
          </cell>
        </row>
        <row r="473">
          <cell r="C473" t="str">
            <v>白老町総数</v>
          </cell>
          <cell r="D473">
            <v>78</v>
          </cell>
          <cell r="E473">
            <v>0</v>
          </cell>
          <cell r="F473">
            <v>0</v>
          </cell>
          <cell r="G473">
            <v>1</v>
          </cell>
          <cell r="H473">
            <v>1</v>
          </cell>
          <cell r="I473">
            <v>1</v>
          </cell>
          <cell r="J473">
            <v>39</v>
          </cell>
          <cell r="K473">
            <v>28</v>
          </cell>
          <cell r="L473">
            <v>6</v>
          </cell>
          <cell r="M473">
            <v>2</v>
          </cell>
          <cell r="N473">
            <v>0</v>
          </cell>
          <cell r="O473">
            <v>0</v>
          </cell>
          <cell r="P473">
            <v>3</v>
          </cell>
          <cell r="Q473">
            <v>0</v>
          </cell>
          <cell r="R473">
            <v>78</v>
          </cell>
          <cell r="S473">
            <v>0</v>
          </cell>
          <cell r="T473">
            <v>1</v>
          </cell>
          <cell r="U473">
            <v>1</v>
          </cell>
          <cell r="V473">
            <v>1</v>
          </cell>
          <cell r="W473">
            <v>73</v>
          </cell>
          <cell r="X473">
            <v>2</v>
          </cell>
          <cell r="Y473">
            <v>0</v>
          </cell>
          <cell r="Z473">
            <v>3</v>
          </cell>
        </row>
        <row r="474">
          <cell r="C474" t="str">
            <v>厚真町男</v>
          </cell>
          <cell r="D474">
            <v>16</v>
          </cell>
          <cell r="J474">
            <v>8</v>
          </cell>
          <cell r="K474">
            <v>6</v>
          </cell>
          <cell r="L474">
            <v>1</v>
          </cell>
          <cell r="M474">
            <v>1</v>
          </cell>
          <cell r="N474">
            <v>0</v>
          </cell>
          <cell r="P474">
            <v>0</v>
          </cell>
          <cell r="R474">
            <v>16</v>
          </cell>
          <cell r="S474">
            <v>0</v>
          </cell>
          <cell r="T474">
            <v>0</v>
          </cell>
          <cell r="U474">
            <v>0</v>
          </cell>
          <cell r="V474">
            <v>0</v>
          </cell>
          <cell r="W474">
            <v>15</v>
          </cell>
          <cell r="X474">
            <v>1</v>
          </cell>
          <cell r="Y474">
            <v>0</v>
          </cell>
          <cell r="Z474">
            <v>0</v>
          </cell>
        </row>
        <row r="475">
          <cell r="C475" t="str">
            <v>厚真町女</v>
          </cell>
          <cell r="D475">
            <v>9</v>
          </cell>
          <cell r="J475">
            <v>3</v>
          </cell>
          <cell r="K475">
            <v>5</v>
          </cell>
          <cell r="L475">
            <v>1</v>
          </cell>
          <cell r="M475">
            <v>0</v>
          </cell>
          <cell r="N475">
            <v>0</v>
          </cell>
          <cell r="P475">
            <v>0</v>
          </cell>
          <cell r="R475">
            <v>9</v>
          </cell>
          <cell r="S475">
            <v>0</v>
          </cell>
          <cell r="T475">
            <v>0</v>
          </cell>
          <cell r="U475">
            <v>0</v>
          </cell>
          <cell r="V475">
            <v>0</v>
          </cell>
          <cell r="W475">
            <v>9</v>
          </cell>
          <cell r="X475">
            <v>0</v>
          </cell>
          <cell r="Y475">
            <v>0</v>
          </cell>
          <cell r="Z475">
            <v>0</v>
          </cell>
        </row>
        <row r="476">
          <cell r="C476" t="str">
            <v>厚真町総数</v>
          </cell>
          <cell r="D476">
            <v>25</v>
          </cell>
          <cell r="E476">
            <v>0</v>
          </cell>
          <cell r="F476">
            <v>0</v>
          </cell>
          <cell r="G476">
            <v>0</v>
          </cell>
          <cell r="H476">
            <v>0</v>
          </cell>
          <cell r="I476">
            <v>0</v>
          </cell>
          <cell r="J476">
            <v>11</v>
          </cell>
          <cell r="K476">
            <v>11</v>
          </cell>
          <cell r="L476">
            <v>2</v>
          </cell>
          <cell r="M476">
            <v>1</v>
          </cell>
          <cell r="N476">
            <v>0</v>
          </cell>
          <cell r="O476">
            <v>0</v>
          </cell>
          <cell r="P476">
            <v>0</v>
          </cell>
          <cell r="Q476">
            <v>0</v>
          </cell>
          <cell r="R476">
            <v>25</v>
          </cell>
          <cell r="S476">
            <v>0</v>
          </cell>
          <cell r="T476">
            <v>0</v>
          </cell>
          <cell r="U476">
            <v>0</v>
          </cell>
          <cell r="V476">
            <v>0</v>
          </cell>
          <cell r="W476">
            <v>24</v>
          </cell>
          <cell r="X476">
            <v>1</v>
          </cell>
          <cell r="Y476">
            <v>0</v>
          </cell>
          <cell r="Z476">
            <v>0</v>
          </cell>
        </row>
        <row r="477">
          <cell r="C477" t="str">
            <v>洞爺湖町男</v>
          </cell>
          <cell r="D477">
            <v>23</v>
          </cell>
          <cell r="J477">
            <v>10</v>
          </cell>
          <cell r="K477">
            <v>11</v>
          </cell>
          <cell r="L477">
            <v>1</v>
          </cell>
          <cell r="M477">
            <v>1</v>
          </cell>
          <cell r="N477">
            <v>0</v>
          </cell>
          <cell r="P477">
            <v>0</v>
          </cell>
          <cell r="R477">
            <v>23</v>
          </cell>
          <cell r="S477">
            <v>0</v>
          </cell>
          <cell r="T477">
            <v>0</v>
          </cell>
          <cell r="U477">
            <v>0</v>
          </cell>
          <cell r="V477">
            <v>0</v>
          </cell>
          <cell r="W477">
            <v>22</v>
          </cell>
          <cell r="X477">
            <v>1</v>
          </cell>
          <cell r="Y477">
            <v>0</v>
          </cell>
          <cell r="Z477">
            <v>0</v>
          </cell>
        </row>
        <row r="478">
          <cell r="C478" t="str">
            <v>洞爺湖町女</v>
          </cell>
          <cell r="D478">
            <v>26</v>
          </cell>
          <cell r="I478">
            <v>5</v>
          </cell>
          <cell r="J478">
            <v>11</v>
          </cell>
          <cell r="K478">
            <v>8</v>
          </cell>
          <cell r="L478">
            <v>2</v>
          </cell>
          <cell r="M478">
            <v>0</v>
          </cell>
          <cell r="N478">
            <v>0</v>
          </cell>
          <cell r="P478">
            <v>5</v>
          </cell>
          <cell r="R478">
            <v>26</v>
          </cell>
          <cell r="S478">
            <v>0</v>
          </cell>
          <cell r="T478">
            <v>0</v>
          </cell>
          <cell r="U478">
            <v>0</v>
          </cell>
          <cell r="V478">
            <v>5</v>
          </cell>
          <cell r="W478">
            <v>21</v>
          </cell>
          <cell r="X478">
            <v>0</v>
          </cell>
          <cell r="Y478">
            <v>0</v>
          </cell>
          <cell r="Z478">
            <v>5</v>
          </cell>
        </row>
        <row r="479">
          <cell r="C479" t="str">
            <v>洞爺湖町総数</v>
          </cell>
          <cell r="D479">
            <v>49</v>
          </cell>
          <cell r="E479">
            <v>0</v>
          </cell>
          <cell r="F479">
            <v>0</v>
          </cell>
          <cell r="G479">
            <v>0</v>
          </cell>
          <cell r="H479">
            <v>0</v>
          </cell>
          <cell r="I479">
            <v>5</v>
          </cell>
          <cell r="J479">
            <v>21</v>
          </cell>
          <cell r="K479">
            <v>19</v>
          </cell>
          <cell r="L479">
            <v>3</v>
          </cell>
          <cell r="M479">
            <v>1</v>
          </cell>
          <cell r="N479">
            <v>0</v>
          </cell>
          <cell r="O479">
            <v>0</v>
          </cell>
          <cell r="P479">
            <v>5</v>
          </cell>
          <cell r="Q479">
            <v>0</v>
          </cell>
          <cell r="R479">
            <v>49</v>
          </cell>
          <cell r="S479">
            <v>0</v>
          </cell>
          <cell r="T479">
            <v>0</v>
          </cell>
          <cell r="U479">
            <v>0</v>
          </cell>
          <cell r="V479">
            <v>5</v>
          </cell>
          <cell r="W479">
            <v>43</v>
          </cell>
          <cell r="X479">
            <v>1</v>
          </cell>
          <cell r="Y479">
            <v>0</v>
          </cell>
          <cell r="Z479">
            <v>5</v>
          </cell>
        </row>
        <row r="480">
          <cell r="C480" t="str">
            <v>安平町男</v>
          </cell>
          <cell r="D480">
            <v>26</v>
          </cell>
          <cell r="I480">
            <v>1</v>
          </cell>
          <cell r="J480">
            <v>8</v>
          </cell>
          <cell r="K480">
            <v>13</v>
          </cell>
          <cell r="L480">
            <v>4</v>
          </cell>
          <cell r="M480">
            <v>0</v>
          </cell>
          <cell r="N480">
            <v>0</v>
          </cell>
          <cell r="P480">
            <v>1</v>
          </cell>
          <cell r="R480">
            <v>26</v>
          </cell>
          <cell r="S480">
            <v>0</v>
          </cell>
          <cell r="T480">
            <v>0</v>
          </cell>
          <cell r="U480">
            <v>0</v>
          </cell>
          <cell r="V480">
            <v>1</v>
          </cell>
          <cell r="W480">
            <v>25</v>
          </cell>
          <cell r="X480">
            <v>0</v>
          </cell>
          <cell r="Y480">
            <v>0</v>
          </cell>
          <cell r="Z480">
            <v>1</v>
          </cell>
        </row>
        <row r="481">
          <cell r="C481" t="str">
            <v>安平町女</v>
          </cell>
          <cell r="D481">
            <v>28</v>
          </cell>
          <cell r="I481">
            <v>3</v>
          </cell>
          <cell r="J481">
            <v>14</v>
          </cell>
          <cell r="K481">
            <v>9</v>
          </cell>
          <cell r="L481">
            <v>2</v>
          </cell>
          <cell r="M481">
            <v>0</v>
          </cell>
          <cell r="N481">
            <v>0</v>
          </cell>
          <cell r="P481">
            <v>3</v>
          </cell>
          <cell r="R481">
            <v>28</v>
          </cell>
          <cell r="S481">
            <v>0</v>
          </cell>
          <cell r="T481">
            <v>0</v>
          </cell>
          <cell r="U481">
            <v>0</v>
          </cell>
          <cell r="V481">
            <v>3</v>
          </cell>
          <cell r="W481">
            <v>25</v>
          </cell>
          <cell r="X481">
            <v>0</v>
          </cell>
          <cell r="Y481">
            <v>0</v>
          </cell>
          <cell r="Z481">
            <v>3</v>
          </cell>
        </row>
        <row r="482">
          <cell r="C482" t="str">
            <v>安平町総数</v>
          </cell>
          <cell r="D482">
            <v>54</v>
          </cell>
          <cell r="E482">
            <v>0</v>
          </cell>
          <cell r="F482">
            <v>0</v>
          </cell>
          <cell r="G482">
            <v>0</v>
          </cell>
          <cell r="H482">
            <v>0</v>
          </cell>
          <cell r="I482">
            <v>4</v>
          </cell>
          <cell r="J482">
            <v>22</v>
          </cell>
          <cell r="K482">
            <v>22</v>
          </cell>
          <cell r="L482">
            <v>6</v>
          </cell>
          <cell r="M482">
            <v>0</v>
          </cell>
          <cell r="N482">
            <v>0</v>
          </cell>
          <cell r="O482">
            <v>0</v>
          </cell>
          <cell r="P482">
            <v>4</v>
          </cell>
          <cell r="Q482">
            <v>0</v>
          </cell>
          <cell r="R482">
            <v>54</v>
          </cell>
          <cell r="S482">
            <v>0</v>
          </cell>
          <cell r="T482">
            <v>0</v>
          </cell>
          <cell r="U482">
            <v>0</v>
          </cell>
          <cell r="V482">
            <v>4</v>
          </cell>
          <cell r="W482">
            <v>50</v>
          </cell>
          <cell r="X482">
            <v>0</v>
          </cell>
          <cell r="Y482">
            <v>0</v>
          </cell>
          <cell r="Z482">
            <v>4</v>
          </cell>
        </row>
        <row r="483">
          <cell r="C483" t="str">
            <v>むかわ町男</v>
          </cell>
          <cell r="D483">
            <v>27</v>
          </cell>
          <cell r="J483">
            <v>13</v>
          </cell>
          <cell r="K483">
            <v>11</v>
          </cell>
          <cell r="L483">
            <v>3</v>
          </cell>
          <cell r="M483">
            <v>0</v>
          </cell>
          <cell r="N483">
            <v>0</v>
          </cell>
          <cell r="P483">
            <v>0</v>
          </cell>
          <cell r="R483">
            <v>27</v>
          </cell>
          <cell r="S483">
            <v>0</v>
          </cell>
          <cell r="T483">
            <v>0</v>
          </cell>
          <cell r="U483">
            <v>0</v>
          </cell>
          <cell r="V483">
            <v>0</v>
          </cell>
          <cell r="W483">
            <v>27</v>
          </cell>
          <cell r="X483">
            <v>0</v>
          </cell>
          <cell r="Y483">
            <v>0</v>
          </cell>
          <cell r="Z483">
            <v>0</v>
          </cell>
        </row>
        <row r="484">
          <cell r="C484" t="str">
            <v>むかわ町女</v>
          </cell>
          <cell r="D484">
            <v>29</v>
          </cell>
          <cell r="H484">
            <v>3</v>
          </cell>
          <cell r="I484">
            <v>1</v>
          </cell>
          <cell r="J484">
            <v>10</v>
          </cell>
          <cell r="K484">
            <v>10</v>
          </cell>
          <cell r="L484">
            <v>4</v>
          </cell>
          <cell r="M484">
            <v>1</v>
          </cell>
          <cell r="N484">
            <v>0</v>
          </cell>
          <cell r="P484">
            <v>4</v>
          </cell>
          <cell r="R484">
            <v>29</v>
          </cell>
          <cell r="S484">
            <v>0</v>
          </cell>
          <cell r="T484">
            <v>0</v>
          </cell>
          <cell r="U484">
            <v>3</v>
          </cell>
          <cell r="V484">
            <v>1</v>
          </cell>
          <cell r="W484">
            <v>24</v>
          </cell>
          <cell r="X484">
            <v>1</v>
          </cell>
          <cell r="Y484">
            <v>0</v>
          </cell>
          <cell r="Z484">
            <v>4</v>
          </cell>
        </row>
        <row r="485">
          <cell r="C485" t="str">
            <v>むかわ町総数</v>
          </cell>
          <cell r="D485">
            <v>56</v>
          </cell>
          <cell r="E485">
            <v>0</v>
          </cell>
          <cell r="F485">
            <v>0</v>
          </cell>
          <cell r="G485">
            <v>0</v>
          </cell>
          <cell r="H485">
            <v>3</v>
          </cell>
          <cell r="I485">
            <v>1</v>
          </cell>
          <cell r="J485">
            <v>23</v>
          </cell>
          <cell r="K485">
            <v>21</v>
          </cell>
          <cell r="L485">
            <v>7</v>
          </cell>
          <cell r="M485">
            <v>1</v>
          </cell>
          <cell r="N485">
            <v>0</v>
          </cell>
          <cell r="O485">
            <v>0</v>
          </cell>
          <cell r="P485">
            <v>4</v>
          </cell>
          <cell r="Q485">
            <v>0</v>
          </cell>
          <cell r="R485">
            <v>56</v>
          </cell>
          <cell r="S485">
            <v>0</v>
          </cell>
          <cell r="T485">
            <v>0</v>
          </cell>
          <cell r="U485">
            <v>3</v>
          </cell>
          <cell r="V485">
            <v>1</v>
          </cell>
          <cell r="W485">
            <v>51</v>
          </cell>
          <cell r="X485">
            <v>1</v>
          </cell>
          <cell r="Y485">
            <v>0</v>
          </cell>
          <cell r="Z485">
            <v>4</v>
          </cell>
        </row>
        <row r="486">
          <cell r="C486" t="str">
            <v>日高町男</v>
          </cell>
          <cell r="D486">
            <v>60</v>
          </cell>
          <cell r="I486">
            <v>2</v>
          </cell>
          <cell r="J486">
            <v>22</v>
          </cell>
          <cell r="K486">
            <v>25</v>
          </cell>
          <cell r="L486">
            <v>10</v>
          </cell>
          <cell r="M486">
            <v>1</v>
          </cell>
          <cell r="N486">
            <v>0</v>
          </cell>
          <cell r="P486">
            <v>2</v>
          </cell>
          <cell r="R486">
            <v>60</v>
          </cell>
          <cell r="S486">
            <v>0</v>
          </cell>
          <cell r="T486">
            <v>0</v>
          </cell>
          <cell r="U486">
            <v>0</v>
          </cell>
          <cell r="V486">
            <v>2</v>
          </cell>
          <cell r="W486">
            <v>57</v>
          </cell>
          <cell r="X486">
            <v>1</v>
          </cell>
          <cell r="Y486">
            <v>0</v>
          </cell>
          <cell r="Z486">
            <v>2</v>
          </cell>
        </row>
        <row r="487">
          <cell r="C487" t="str">
            <v>日高町女</v>
          </cell>
          <cell r="D487">
            <v>56</v>
          </cell>
          <cell r="I487">
            <v>2</v>
          </cell>
          <cell r="J487">
            <v>23</v>
          </cell>
          <cell r="K487">
            <v>28</v>
          </cell>
          <cell r="L487">
            <v>2</v>
          </cell>
          <cell r="M487">
            <v>1</v>
          </cell>
          <cell r="N487">
            <v>0</v>
          </cell>
          <cell r="P487">
            <v>2</v>
          </cell>
          <cell r="R487">
            <v>56</v>
          </cell>
          <cell r="S487">
            <v>0</v>
          </cell>
          <cell r="T487">
            <v>0</v>
          </cell>
          <cell r="U487">
            <v>0</v>
          </cell>
          <cell r="V487">
            <v>2</v>
          </cell>
          <cell r="W487">
            <v>53</v>
          </cell>
          <cell r="X487">
            <v>1</v>
          </cell>
          <cell r="Y487">
            <v>0</v>
          </cell>
          <cell r="Z487">
            <v>2</v>
          </cell>
        </row>
        <row r="488">
          <cell r="C488" t="str">
            <v>日高町総数</v>
          </cell>
          <cell r="D488">
            <v>116</v>
          </cell>
          <cell r="E488">
            <v>0</v>
          </cell>
          <cell r="F488">
            <v>0</v>
          </cell>
          <cell r="G488">
            <v>0</v>
          </cell>
          <cell r="H488">
            <v>0</v>
          </cell>
          <cell r="I488">
            <v>4</v>
          </cell>
          <cell r="J488">
            <v>45</v>
          </cell>
          <cell r="K488">
            <v>53</v>
          </cell>
          <cell r="L488">
            <v>12</v>
          </cell>
          <cell r="M488">
            <v>2</v>
          </cell>
          <cell r="N488">
            <v>0</v>
          </cell>
          <cell r="O488">
            <v>0</v>
          </cell>
          <cell r="P488">
            <v>4</v>
          </cell>
          <cell r="Q488">
            <v>0</v>
          </cell>
          <cell r="R488">
            <v>116</v>
          </cell>
          <cell r="S488">
            <v>0</v>
          </cell>
          <cell r="T488">
            <v>0</v>
          </cell>
          <cell r="U488">
            <v>0</v>
          </cell>
          <cell r="V488">
            <v>4</v>
          </cell>
          <cell r="W488">
            <v>110</v>
          </cell>
          <cell r="X488">
            <v>2</v>
          </cell>
          <cell r="Y488">
            <v>0</v>
          </cell>
          <cell r="Z488">
            <v>4</v>
          </cell>
        </row>
        <row r="489">
          <cell r="C489" t="str">
            <v>平取町男</v>
          </cell>
          <cell r="D489">
            <v>20</v>
          </cell>
          <cell r="I489">
            <v>1</v>
          </cell>
          <cell r="J489">
            <v>8</v>
          </cell>
          <cell r="K489">
            <v>8</v>
          </cell>
          <cell r="L489">
            <v>2</v>
          </cell>
          <cell r="M489">
            <v>1</v>
          </cell>
          <cell r="N489">
            <v>0</v>
          </cell>
          <cell r="P489">
            <v>1</v>
          </cell>
          <cell r="R489">
            <v>20</v>
          </cell>
          <cell r="S489">
            <v>0</v>
          </cell>
          <cell r="T489">
            <v>0</v>
          </cell>
          <cell r="U489">
            <v>0</v>
          </cell>
          <cell r="V489">
            <v>1</v>
          </cell>
          <cell r="W489">
            <v>18</v>
          </cell>
          <cell r="X489">
            <v>1</v>
          </cell>
          <cell r="Y489">
            <v>0</v>
          </cell>
          <cell r="Z489">
            <v>1</v>
          </cell>
        </row>
        <row r="490">
          <cell r="C490" t="str">
            <v>平取町女</v>
          </cell>
          <cell r="D490">
            <v>15</v>
          </cell>
          <cell r="I490">
            <v>1</v>
          </cell>
          <cell r="J490">
            <v>5</v>
          </cell>
          <cell r="K490">
            <v>7</v>
          </cell>
          <cell r="L490">
            <v>2</v>
          </cell>
          <cell r="M490">
            <v>0</v>
          </cell>
          <cell r="N490">
            <v>0</v>
          </cell>
          <cell r="P490">
            <v>1</v>
          </cell>
          <cell r="R490">
            <v>15</v>
          </cell>
          <cell r="S490">
            <v>0</v>
          </cell>
          <cell r="T490">
            <v>0</v>
          </cell>
          <cell r="U490">
            <v>0</v>
          </cell>
          <cell r="V490">
            <v>1</v>
          </cell>
          <cell r="W490">
            <v>14</v>
          </cell>
          <cell r="X490">
            <v>0</v>
          </cell>
          <cell r="Y490">
            <v>0</v>
          </cell>
          <cell r="Z490">
            <v>1</v>
          </cell>
        </row>
        <row r="491">
          <cell r="C491" t="str">
            <v>平取町総数</v>
          </cell>
          <cell r="D491">
            <v>35</v>
          </cell>
          <cell r="E491">
            <v>0</v>
          </cell>
          <cell r="F491">
            <v>0</v>
          </cell>
          <cell r="G491">
            <v>0</v>
          </cell>
          <cell r="H491">
            <v>0</v>
          </cell>
          <cell r="I491">
            <v>2</v>
          </cell>
          <cell r="J491">
            <v>13</v>
          </cell>
          <cell r="K491">
            <v>15</v>
          </cell>
          <cell r="L491">
            <v>4</v>
          </cell>
          <cell r="M491">
            <v>1</v>
          </cell>
          <cell r="N491">
            <v>0</v>
          </cell>
          <cell r="O491">
            <v>0</v>
          </cell>
          <cell r="P491">
            <v>2</v>
          </cell>
          <cell r="Q491">
            <v>0</v>
          </cell>
          <cell r="R491">
            <v>35</v>
          </cell>
          <cell r="S491">
            <v>0</v>
          </cell>
          <cell r="T491">
            <v>0</v>
          </cell>
          <cell r="U491">
            <v>0</v>
          </cell>
          <cell r="V491">
            <v>2</v>
          </cell>
          <cell r="W491">
            <v>32</v>
          </cell>
          <cell r="X491">
            <v>1</v>
          </cell>
          <cell r="Y491">
            <v>0</v>
          </cell>
          <cell r="Z491">
            <v>2</v>
          </cell>
        </row>
        <row r="492">
          <cell r="C492" t="str">
            <v>新冠町男</v>
          </cell>
          <cell r="D492">
            <v>15</v>
          </cell>
          <cell r="J492">
            <v>4</v>
          </cell>
          <cell r="K492">
            <v>8</v>
          </cell>
          <cell r="L492">
            <v>3</v>
          </cell>
          <cell r="M492">
            <v>0</v>
          </cell>
          <cell r="N492">
            <v>0</v>
          </cell>
          <cell r="P492">
            <v>0</v>
          </cell>
          <cell r="R492">
            <v>15</v>
          </cell>
          <cell r="S492">
            <v>0</v>
          </cell>
          <cell r="T492">
            <v>0</v>
          </cell>
          <cell r="U492">
            <v>0</v>
          </cell>
          <cell r="V492">
            <v>0</v>
          </cell>
          <cell r="W492">
            <v>15</v>
          </cell>
          <cell r="X492">
            <v>0</v>
          </cell>
          <cell r="Y492">
            <v>0</v>
          </cell>
          <cell r="Z492">
            <v>0</v>
          </cell>
        </row>
        <row r="493">
          <cell r="C493" t="str">
            <v>新冠町女</v>
          </cell>
          <cell r="D493">
            <v>26</v>
          </cell>
          <cell r="I493">
            <v>1</v>
          </cell>
          <cell r="J493">
            <v>13</v>
          </cell>
          <cell r="K493">
            <v>10</v>
          </cell>
          <cell r="L493">
            <v>2</v>
          </cell>
          <cell r="M493">
            <v>0</v>
          </cell>
          <cell r="N493">
            <v>0</v>
          </cell>
          <cell r="P493">
            <v>1</v>
          </cell>
          <cell r="R493">
            <v>26</v>
          </cell>
          <cell r="S493">
            <v>0</v>
          </cell>
          <cell r="T493">
            <v>0</v>
          </cell>
          <cell r="U493">
            <v>0</v>
          </cell>
          <cell r="V493">
            <v>1</v>
          </cell>
          <cell r="W493">
            <v>25</v>
          </cell>
          <cell r="X493">
            <v>0</v>
          </cell>
          <cell r="Y493">
            <v>0</v>
          </cell>
          <cell r="Z493">
            <v>1</v>
          </cell>
        </row>
        <row r="494">
          <cell r="C494" t="str">
            <v>新冠町総数</v>
          </cell>
          <cell r="D494">
            <v>41</v>
          </cell>
          <cell r="E494">
            <v>0</v>
          </cell>
          <cell r="F494">
            <v>0</v>
          </cell>
          <cell r="G494">
            <v>0</v>
          </cell>
          <cell r="H494">
            <v>0</v>
          </cell>
          <cell r="I494">
            <v>1</v>
          </cell>
          <cell r="J494">
            <v>17</v>
          </cell>
          <cell r="K494">
            <v>18</v>
          </cell>
          <cell r="L494">
            <v>5</v>
          </cell>
          <cell r="M494">
            <v>0</v>
          </cell>
          <cell r="N494">
            <v>0</v>
          </cell>
          <cell r="O494">
            <v>0</v>
          </cell>
          <cell r="P494">
            <v>1</v>
          </cell>
          <cell r="Q494">
            <v>0</v>
          </cell>
          <cell r="R494">
            <v>41</v>
          </cell>
          <cell r="S494">
            <v>0</v>
          </cell>
          <cell r="T494">
            <v>0</v>
          </cell>
          <cell r="U494">
            <v>0</v>
          </cell>
          <cell r="V494">
            <v>1</v>
          </cell>
          <cell r="W494">
            <v>40</v>
          </cell>
          <cell r="X494">
            <v>0</v>
          </cell>
          <cell r="Y494">
            <v>0</v>
          </cell>
          <cell r="Z494">
            <v>1</v>
          </cell>
        </row>
        <row r="495">
          <cell r="C495" t="str">
            <v>浦河町男</v>
          </cell>
          <cell r="D495">
            <v>42</v>
          </cell>
          <cell r="H495">
            <v>1</v>
          </cell>
          <cell r="I495">
            <v>2</v>
          </cell>
          <cell r="J495">
            <v>11</v>
          </cell>
          <cell r="K495">
            <v>24</v>
          </cell>
          <cell r="L495">
            <v>4</v>
          </cell>
          <cell r="M495">
            <v>0</v>
          </cell>
          <cell r="N495">
            <v>0</v>
          </cell>
          <cell r="P495">
            <v>3</v>
          </cell>
          <cell r="R495">
            <v>42</v>
          </cell>
          <cell r="S495">
            <v>0</v>
          </cell>
          <cell r="T495">
            <v>0</v>
          </cell>
          <cell r="U495">
            <v>1</v>
          </cell>
          <cell r="V495">
            <v>2</v>
          </cell>
          <cell r="W495">
            <v>39</v>
          </cell>
          <cell r="X495">
            <v>0</v>
          </cell>
          <cell r="Y495">
            <v>0</v>
          </cell>
          <cell r="Z495">
            <v>3</v>
          </cell>
        </row>
        <row r="496">
          <cell r="C496" t="str">
            <v>浦河町女</v>
          </cell>
          <cell r="D496">
            <v>32</v>
          </cell>
          <cell r="I496">
            <v>4</v>
          </cell>
          <cell r="J496">
            <v>17</v>
          </cell>
          <cell r="K496">
            <v>7</v>
          </cell>
          <cell r="L496">
            <v>4</v>
          </cell>
          <cell r="M496">
            <v>0</v>
          </cell>
          <cell r="N496">
            <v>0</v>
          </cell>
          <cell r="P496">
            <v>4</v>
          </cell>
          <cell r="R496">
            <v>32</v>
          </cell>
          <cell r="S496">
            <v>0</v>
          </cell>
          <cell r="T496">
            <v>0</v>
          </cell>
          <cell r="U496">
            <v>0</v>
          </cell>
          <cell r="V496">
            <v>4</v>
          </cell>
          <cell r="W496">
            <v>28</v>
          </cell>
          <cell r="X496">
            <v>0</v>
          </cell>
          <cell r="Y496">
            <v>0</v>
          </cell>
          <cell r="Z496">
            <v>4</v>
          </cell>
        </row>
        <row r="497">
          <cell r="C497" t="str">
            <v>浦河町総数</v>
          </cell>
          <cell r="D497">
            <v>74</v>
          </cell>
          <cell r="E497">
            <v>0</v>
          </cell>
          <cell r="F497">
            <v>0</v>
          </cell>
          <cell r="G497">
            <v>0</v>
          </cell>
          <cell r="H497">
            <v>1</v>
          </cell>
          <cell r="I497">
            <v>6</v>
          </cell>
          <cell r="J497">
            <v>28</v>
          </cell>
          <cell r="K497">
            <v>31</v>
          </cell>
          <cell r="L497">
            <v>8</v>
          </cell>
          <cell r="M497">
            <v>0</v>
          </cell>
          <cell r="N497">
            <v>0</v>
          </cell>
          <cell r="O497">
            <v>0</v>
          </cell>
          <cell r="P497">
            <v>7</v>
          </cell>
          <cell r="Q497">
            <v>0</v>
          </cell>
          <cell r="R497">
            <v>74</v>
          </cell>
          <cell r="S497">
            <v>0</v>
          </cell>
          <cell r="T497">
            <v>0</v>
          </cell>
          <cell r="U497">
            <v>1</v>
          </cell>
          <cell r="V497">
            <v>6</v>
          </cell>
          <cell r="W497">
            <v>67</v>
          </cell>
          <cell r="X497">
            <v>0</v>
          </cell>
          <cell r="Y497">
            <v>0</v>
          </cell>
          <cell r="Z497">
            <v>7</v>
          </cell>
        </row>
        <row r="498">
          <cell r="C498" t="str">
            <v>様似町男</v>
          </cell>
          <cell r="D498">
            <v>15</v>
          </cell>
          <cell r="I498">
            <v>3</v>
          </cell>
          <cell r="J498">
            <v>5</v>
          </cell>
          <cell r="K498">
            <v>6</v>
          </cell>
          <cell r="L498">
            <v>1</v>
          </cell>
          <cell r="M498">
            <v>0</v>
          </cell>
          <cell r="N498">
            <v>0</v>
          </cell>
          <cell r="P498">
            <v>3</v>
          </cell>
          <cell r="R498">
            <v>15</v>
          </cell>
          <cell r="S498">
            <v>0</v>
          </cell>
          <cell r="T498">
            <v>0</v>
          </cell>
          <cell r="U498">
            <v>0</v>
          </cell>
          <cell r="V498">
            <v>3</v>
          </cell>
          <cell r="W498">
            <v>12</v>
          </cell>
          <cell r="X498">
            <v>0</v>
          </cell>
          <cell r="Y498">
            <v>0</v>
          </cell>
          <cell r="Z498">
            <v>3</v>
          </cell>
        </row>
        <row r="499">
          <cell r="C499" t="str">
            <v>様似町女</v>
          </cell>
          <cell r="D499">
            <v>19</v>
          </cell>
          <cell r="I499">
            <v>2</v>
          </cell>
          <cell r="J499">
            <v>10</v>
          </cell>
          <cell r="K499">
            <v>4</v>
          </cell>
          <cell r="L499">
            <v>3</v>
          </cell>
          <cell r="M499">
            <v>0</v>
          </cell>
          <cell r="N499">
            <v>0</v>
          </cell>
          <cell r="P499">
            <v>2</v>
          </cell>
          <cell r="R499">
            <v>19</v>
          </cell>
          <cell r="S499">
            <v>0</v>
          </cell>
          <cell r="T499">
            <v>0</v>
          </cell>
          <cell r="U499">
            <v>0</v>
          </cell>
          <cell r="V499">
            <v>2</v>
          </cell>
          <cell r="W499">
            <v>17</v>
          </cell>
          <cell r="X499">
            <v>0</v>
          </cell>
          <cell r="Y499">
            <v>0</v>
          </cell>
          <cell r="Z499">
            <v>2</v>
          </cell>
        </row>
        <row r="500">
          <cell r="C500" t="str">
            <v>様似町総数</v>
          </cell>
          <cell r="D500">
            <v>34</v>
          </cell>
          <cell r="E500">
            <v>0</v>
          </cell>
          <cell r="F500">
            <v>0</v>
          </cell>
          <cell r="G500">
            <v>0</v>
          </cell>
          <cell r="H500">
            <v>0</v>
          </cell>
          <cell r="I500">
            <v>5</v>
          </cell>
          <cell r="J500">
            <v>15</v>
          </cell>
          <cell r="K500">
            <v>10</v>
          </cell>
          <cell r="L500">
            <v>4</v>
          </cell>
          <cell r="M500">
            <v>0</v>
          </cell>
          <cell r="N500">
            <v>0</v>
          </cell>
          <cell r="O500">
            <v>0</v>
          </cell>
          <cell r="P500">
            <v>5</v>
          </cell>
          <cell r="Q500">
            <v>0</v>
          </cell>
          <cell r="R500">
            <v>34</v>
          </cell>
          <cell r="S500">
            <v>0</v>
          </cell>
          <cell r="T500">
            <v>0</v>
          </cell>
          <cell r="U500">
            <v>0</v>
          </cell>
          <cell r="V500">
            <v>5</v>
          </cell>
          <cell r="W500">
            <v>29</v>
          </cell>
          <cell r="X500">
            <v>0</v>
          </cell>
          <cell r="Y500">
            <v>0</v>
          </cell>
          <cell r="Z500">
            <v>5</v>
          </cell>
        </row>
        <row r="501">
          <cell r="C501" t="str">
            <v>えりも町男</v>
          </cell>
          <cell r="D501">
            <v>25</v>
          </cell>
          <cell r="I501">
            <v>1</v>
          </cell>
          <cell r="J501">
            <v>13</v>
          </cell>
          <cell r="K501">
            <v>9</v>
          </cell>
          <cell r="L501">
            <v>2</v>
          </cell>
          <cell r="M501">
            <v>0</v>
          </cell>
          <cell r="N501">
            <v>0</v>
          </cell>
          <cell r="P501">
            <v>1</v>
          </cell>
          <cell r="R501">
            <v>25</v>
          </cell>
          <cell r="S501">
            <v>0</v>
          </cell>
          <cell r="T501">
            <v>0</v>
          </cell>
          <cell r="U501">
            <v>0</v>
          </cell>
          <cell r="V501">
            <v>1</v>
          </cell>
          <cell r="W501">
            <v>24</v>
          </cell>
          <cell r="X501">
            <v>0</v>
          </cell>
          <cell r="Y501">
            <v>0</v>
          </cell>
          <cell r="Z501">
            <v>1</v>
          </cell>
        </row>
        <row r="502">
          <cell r="C502" t="str">
            <v>えりも町女</v>
          </cell>
          <cell r="D502">
            <v>31</v>
          </cell>
          <cell r="J502">
            <v>15</v>
          </cell>
          <cell r="K502">
            <v>14</v>
          </cell>
          <cell r="L502">
            <v>2</v>
          </cell>
          <cell r="M502">
            <v>0</v>
          </cell>
          <cell r="N502">
            <v>0</v>
          </cell>
          <cell r="P502">
            <v>0</v>
          </cell>
          <cell r="R502">
            <v>31</v>
          </cell>
          <cell r="S502">
            <v>0</v>
          </cell>
          <cell r="T502">
            <v>0</v>
          </cell>
          <cell r="U502">
            <v>0</v>
          </cell>
          <cell r="V502">
            <v>0</v>
          </cell>
          <cell r="W502">
            <v>31</v>
          </cell>
          <cell r="X502">
            <v>0</v>
          </cell>
          <cell r="Y502">
            <v>0</v>
          </cell>
          <cell r="Z502">
            <v>0</v>
          </cell>
        </row>
        <row r="503">
          <cell r="C503" t="str">
            <v>えりも町総数</v>
          </cell>
          <cell r="D503">
            <v>56</v>
          </cell>
          <cell r="E503">
            <v>0</v>
          </cell>
          <cell r="F503">
            <v>0</v>
          </cell>
          <cell r="G503">
            <v>0</v>
          </cell>
          <cell r="H503">
            <v>0</v>
          </cell>
          <cell r="I503">
            <v>1</v>
          </cell>
          <cell r="J503">
            <v>28</v>
          </cell>
          <cell r="K503">
            <v>23</v>
          </cell>
          <cell r="L503">
            <v>4</v>
          </cell>
          <cell r="M503">
            <v>0</v>
          </cell>
          <cell r="N503">
            <v>0</v>
          </cell>
          <cell r="O503">
            <v>0</v>
          </cell>
          <cell r="P503">
            <v>1</v>
          </cell>
          <cell r="Q503">
            <v>0</v>
          </cell>
          <cell r="R503">
            <v>56</v>
          </cell>
          <cell r="S503">
            <v>0</v>
          </cell>
          <cell r="T503">
            <v>0</v>
          </cell>
          <cell r="U503">
            <v>0</v>
          </cell>
          <cell r="V503">
            <v>1</v>
          </cell>
          <cell r="W503">
            <v>55</v>
          </cell>
          <cell r="X503">
            <v>0</v>
          </cell>
          <cell r="Y503">
            <v>0</v>
          </cell>
          <cell r="Z503">
            <v>1</v>
          </cell>
        </row>
        <row r="504">
          <cell r="C504" t="str">
            <v>新ひだか町男</v>
          </cell>
          <cell r="D504">
            <v>114</v>
          </cell>
          <cell r="H504">
            <v>2</v>
          </cell>
          <cell r="I504">
            <v>8</v>
          </cell>
          <cell r="J504">
            <v>40</v>
          </cell>
          <cell r="K504">
            <v>49</v>
          </cell>
          <cell r="L504">
            <v>15</v>
          </cell>
          <cell r="M504">
            <v>0</v>
          </cell>
          <cell r="N504">
            <v>0</v>
          </cell>
          <cell r="P504">
            <v>10</v>
          </cell>
          <cell r="R504">
            <v>114</v>
          </cell>
          <cell r="S504">
            <v>0</v>
          </cell>
          <cell r="T504">
            <v>0</v>
          </cell>
          <cell r="U504">
            <v>2</v>
          </cell>
          <cell r="V504">
            <v>8</v>
          </cell>
          <cell r="W504">
            <v>104</v>
          </cell>
          <cell r="X504">
            <v>0</v>
          </cell>
          <cell r="Y504">
            <v>0</v>
          </cell>
          <cell r="Z504">
            <v>10</v>
          </cell>
        </row>
        <row r="505">
          <cell r="C505" t="str">
            <v>新ひだか町女</v>
          </cell>
          <cell r="D505">
            <v>103</v>
          </cell>
          <cell r="G505">
            <v>1</v>
          </cell>
          <cell r="I505">
            <v>14</v>
          </cell>
          <cell r="J505">
            <v>40</v>
          </cell>
          <cell r="K505">
            <v>37</v>
          </cell>
          <cell r="L505">
            <v>10</v>
          </cell>
          <cell r="M505">
            <v>1</v>
          </cell>
          <cell r="N505">
            <v>0</v>
          </cell>
          <cell r="P505">
            <v>15</v>
          </cell>
          <cell r="R505">
            <v>103</v>
          </cell>
          <cell r="S505">
            <v>0</v>
          </cell>
          <cell r="T505">
            <v>1</v>
          </cell>
          <cell r="U505">
            <v>0</v>
          </cell>
          <cell r="V505">
            <v>14</v>
          </cell>
          <cell r="W505">
            <v>87</v>
          </cell>
          <cell r="X505">
            <v>1</v>
          </cell>
          <cell r="Y505">
            <v>0</v>
          </cell>
          <cell r="Z505">
            <v>15</v>
          </cell>
        </row>
        <row r="506">
          <cell r="C506" t="str">
            <v>新ひだか町総数</v>
          </cell>
          <cell r="D506">
            <v>217</v>
          </cell>
          <cell r="E506">
            <v>0</v>
          </cell>
          <cell r="F506">
            <v>0</v>
          </cell>
          <cell r="G506">
            <v>1</v>
          </cell>
          <cell r="H506">
            <v>2</v>
          </cell>
          <cell r="I506">
            <v>22</v>
          </cell>
          <cell r="J506">
            <v>80</v>
          </cell>
          <cell r="K506">
            <v>86</v>
          </cell>
          <cell r="L506">
            <v>25</v>
          </cell>
          <cell r="M506">
            <v>1</v>
          </cell>
          <cell r="N506">
            <v>0</v>
          </cell>
          <cell r="O506">
            <v>0</v>
          </cell>
          <cell r="P506">
            <v>25</v>
          </cell>
          <cell r="Q506">
            <v>0</v>
          </cell>
          <cell r="R506">
            <v>217</v>
          </cell>
          <cell r="S506">
            <v>0</v>
          </cell>
          <cell r="T506">
            <v>1</v>
          </cell>
          <cell r="U506">
            <v>2</v>
          </cell>
          <cell r="V506">
            <v>22</v>
          </cell>
          <cell r="W506">
            <v>191</v>
          </cell>
          <cell r="X506">
            <v>1</v>
          </cell>
          <cell r="Y506">
            <v>0</v>
          </cell>
          <cell r="Z506">
            <v>25</v>
          </cell>
        </row>
        <row r="507">
          <cell r="C507" t="str">
            <v>音更町男</v>
          </cell>
          <cell r="D507">
            <v>178</v>
          </cell>
          <cell r="F507">
            <v>1</v>
          </cell>
          <cell r="H507">
            <v>6</v>
          </cell>
          <cell r="I507">
            <v>9</v>
          </cell>
          <cell r="J507">
            <v>55</v>
          </cell>
          <cell r="K507">
            <v>82</v>
          </cell>
          <cell r="L507">
            <v>23</v>
          </cell>
          <cell r="M507">
            <v>2</v>
          </cell>
          <cell r="N507">
            <v>0</v>
          </cell>
          <cell r="P507">
            <v>16</v>
          </cell>
          <cell r="R507">
            <v>178</v>
          </cell>
          <cell r="S507">
            <v>1</v>
          </cell>
          <cell r="T507">
            <v>0</v>
          </cell>
          <cell r="U507">
            <v>6</v>
          </cell>
          <cell r="V507">
            <v>9</v>
          </cell>
          <cell r="W507">
            <v>160</v>
          </cell>
          <cell r="X507">
            <v>2</v>
          </cell>
          <cell r="Y507">
            <v>0</v>
          </cell>
          <cell r="Z507">
            <v>16</v>
          </cell>
        </row>
        <row r="508">
          <cell r="C508" t="str">
            <v>音更町女</v>
          </cell>
          <cell r="D508">
            <v>205</v>
          </cell>
          <cell r="H508">
            <v>2</v>
          </cell>
          <cell r="I508">
            <v>17</v>
          </cell>
          <cell r="J508">
            <v>85</v>
          </cell>
          <cell r="K508">
            <v>86</v>
          </cell>
          <cell r="L508">
            <v>13</v>
          </cell>
          <cell r="M508">
            <v>2</v>
          </cell>
          <cell r="N508">
            <v>0</v>
          </cell>
          <cell r="P508">
            <v>19</v>
          </cell>
          <cell r="R508">
            <v>205</v>
          </cell>
          <cell r="S508">
            <v>0</v>
          </cell>
          <cell r="T508">
            <v>0</v>
          </cell>
          <cell r="U508">
            <v>2</v>
          </cell>
          <cell r="V508">
            <v>17</v>
          </cell>
          <cell r="W508">
            <v>184</v>
          </cell>
          <cell r="X508">
            <v>2</v>
          </cell>
          <cell r="Y508">
            <v>0</v>
          </cell>
          <cell r="Z508">
            <v>19</v>
          </cell>
        </row>
        <row r="509">
          <cell r="C509" t="str">
            <v>音更町総数</v>
          </cell>
          <cell r="D509">
            <v>383</v>
          </cell>
          <cell r="E509">
            <v>0</v>
          </cell>
          <cell r="F509">
            <v>1</v>
          </cell>
          <cell r="G509">
            <v>0</v>
          </cell>
          <cell r="H509">
            <v>8</v>
          </cell>
          <cell r="I509">
            <v>26</v>
          </cell>
          <cell r="J509">
            <v>140</v>
          </cell>
          <cell r="K509">
            <v>168</v>
          </cell>
          <cell r="L509">
            <v>36</v>
          </cell>
          <cell r="M509">
            <v>4</v>
          </cell>
          <cell r="N509">
            <v>0</v>
          </cell>
          <cell r="O509">
            <v>0</v>
          </cell>
          <cell r="P509">
            <v>35</v>
          </cell>
          <cell r="Q509">
            <v>0</v>
          </cell>
          <cell r="R509">
            <v>383</v>
          </cell>
          <cell r="S509">
            <v>1</v>
          </cell>
          <cell r="T509">
            <v>0</v>
          </cell>
          <cell r="U509">
            <v>8</v>
          </cell>
          <cell r="V509">
            <v>26</v>
          </cell>
          <cell r="W509">
            <v>344</v>
          </cell>
          <cell r="X509">
            <v>4</v>
          </cell>
          <cell r="Y509">
            <v>0</v>
          </cell>
          <cell r="Z509">
            <v>35</v>
          </cell>
        </row>
        <row r="510">
          <cell r="C510" t="str">
            <v>士幌町男</v>
          </cell>
          <cell r="D510">
            <v>23</v>
          </cell>
          <cell r="H510">
            <v>1</v>
          </cell>
          <cell r="I510">
            <v>1</v>
          </cell>
          <cell r="J510">
            <v>5</v>
          </cell>
          <cell r="K510">
            <v>11</v>
          </cell>
          <cell r="L510">
            <v>4</v>
          </cell>
          <cell r="M510">
            <v>1</v>
          </cell>
          <cell r="N510">
            <v>0</v>
          </cell>
          <cell r="P510">
            <v>2</v>
          </cell>
          <cell r="R510">
            <v>23</v>
          </cell>
          <cell r="S510">
            <v>0</v>
          </cell>
          <cell r="T510">
            <v>0</v>
          </cell>
          <cell r="U510">
            <v>1</v>
          </cell>
          <cell r="V510">
            <v>1</v>
          </cell>
          <cell r="W510">
            <v>20</v>
          </cell>
          <cell r="X510">
            <v>1</v>
          </cell>
          <cell r="Y510">
            <v>0</v>
          </cell>
          <cell r="Z510">
            <v>2</v>
          </cell>
        </row>
        <row r="511">
          <cell r="C511" t="str">
            <v>士幌町女</v>
          </cell>
          <cell r="D511">
            <v>21</v>
          </cell>
          <cell r="F511">
            <v>1</v>
          </cell>
          <cell r="H511">
            <v>1</v>
          </cell>
          <cell r="I511">
            <v>2</v>
          </cell>
          <cell r="J511">
            <v>7</v>
          </cell>
          <cell r="K511">
            <v>9</v>
          </cell>
          <cell r="L511">
            <v>1</v>
          </cell>
          <cell r="M511">
            <v>0</v>
          </cell>
          <cell r="N511">
            <v>0</v>
          </cell>
          <cell r="P511">
            <v>4</v>
          </cell>
          <cell r="R511">
            <v>21</v>
          </cell>
          <cell r="S511">
            <v>1</v>
          </cell>
          <cell r="T511">
            <v>0</v>
          </cell>
          <cell r="U511">
            <v>1</v>
          </cell>
          <cell r="V511">
            <v>2</v>
          </cell>
          <cell r="W511">
            <v>17</v>
          </cell>
          <cell r="X511">
            <v>0</v>
          </cell>
          <cell r="Y511">
            <v>0</v>
          </cell>
          <cell r="Z511">
            <v>4</v>
          </cell>
        </row>
        <row r="512">
          <cell r="C512" t="str">
            <v>士幌町総数</v>
          </cell>
          <cell r="D512">
            <v>44</v>
          </cell>
          <cell r="E512">
            <v>0</v>
          </cell>
          <cell r="F512">
            <v>1</v>
          </cell>
          <cell r="G512">
            <v>0</v>
          </cell>
          <cell r="H512">
            <v>2</v>
          </cell>
          <cell r="I512">
            <v>3</v>
          </cell>
          <cell r="J512">
            <v>12</v>
          </cell>
          <cell r="K512">
            <v>20</v>
          </cell>
          <cell r="L512">
            <v>5</v>
          </cell>
          <cell r="M512">
            <v>1</v>
          </cell>
          <cell r="N512">
            <v>0</v>
          </cell>
          <cell r="O512">
            <v>0</v>
          </cell>
          <cell r="P512">
            <v>6</v>
          </cell>
          <cell r="Q512">
            <v>0</v>
          </cell>
          <cell r="R512">
            <v>44</v>
          </cell>
          <cell r="S512">
            <v>1</v>
          </cell>
          <cell r="T512">
            <v>0</v>
          </cell>
          <cell r="U512">
            <v>2</v>
          </cell>
          <cell r="V512">
            <v>3</v>
          </cell>
          <cell r="W512">
            <v>37</v>
          </cell>
          <cell r="X512">
            <v>1</v>
          </cell>
          <cell r="Y512">
            <v>0</v>
          </cell>
          <cell r="Z512">
            <v>6</v>
          </cell>
        </row>
        <row r="513">
          <cell r="C513" t="str">
            <v>上士幌町男</v>
          </cell>
          <cell r="D513">
            <v>15</v>
          </cell>
          <cell r="I513">
            <v>1</v>
          </cell>
          <cell r="J513">
            <v>2</v>
          </cell>
          <cell r="K513">
            <v>10</v>
          </cell>
          <cell r="L513">
            <v>1</v>
          </cell>
          <cell r="M513">
            <v>1</v>
          </cell>
          <cell r="N513">
            <v>0</v>
          </cell>
          <cell r="P513">
            <v>1</v>
          </cell>
          <cell r="R513">
            <v>15</v>
          </cell>
          <cell r="S513">
            <v>0</v>
          </cell>
          <cell r="T513">
            <v>0</v>
          </cell>
          <cell r="U513">
            <v>0</v>
          </cell>
          <cell r="V513">
            <v>1</v>
          </cell>
          <cell r="W513">
            <v>13</v>
          </cell>
          <cell r="X513">
            <v>1</v>
          </cell>
          <cell r="Y513">
            <v>0</v>
          </cell>
          <cell r="Z513">
            <v>1</v>
          </cell>
        </row>
        <row r="514">
          <cell r="C514" t="str">
            <v>上士幌町女</v>
          </cell>
          <cell r="D514">
            <v>23</v>
          </cell>
          <cell r="J514">
            <v>11</v>
          </cell>
          <cell r="K514">
            <v>11</v>
          </cell>
          <cell r="L514">
            <v>1</v>
          </cell>
          <cell r="M514">
            <v>0</v>
          </cell>
          <cell r="N514">
            <v>0</v>
          </cell>
          <cell r="P514">
            <v>0</v>
          </cell>
          <cell r="R514">
            <v>23</v>
          </cell>
          <cell r="S514">
            <v>0</v>
          </cell>
          <cell r="T514">
            <v>0</v>
          </cell>
          <cell r="U514">
            <v>0</v>
          </cell>
          <cell r="V514">
            <v>0</v>
          </cell>
          <cell r="W514">
            <v>23</v>
          </cell>
          <cell r="X514">
            <v>0</v>
          </cell>
          <cell r="Y514">
            <v>0</v>
          </cell>
          <cell r="Z514">
            <v>0</v>
          </cell>
        </row>
        <row r="515">
          <cell r="C515" t="str">
            <v>上士幌町総数</v>
          </cell>
          <cell r="D515">
            <v>38</v>
          </cell>
          <cell r="E515">
            <v>0</v>
          </cell>
          <cell r="F515">
            <v>0</v>
          </cell>
          <cell r="G515">
            <v>0</v>
          </cell>
          <cell r="H515">
            <v>0</v>
          </cell>
          <cell r="I515">
            <v>1</v>
          </cell>
          <cell r="J515">
            <v>13</v>
          </cell>
          <cell r="K515">
            <v>21</v>
          </cell>
          <cell r="L515">
            <v>2</v>
          </cell>
          <cell r="M515">
            <v>1</v>
          </cell>
          <cell r="N515">
            <v>0</v>
          </cell>
          <cell r="O515">
            <v>0</v>
          </cell>
          <cell r="P515">
            <v>1</v>
          </cell>
          <cell r="Q515">
            <v>0</v>
          </cell>
          <cell r="R515">
            <v>38</v>
          </cell>
          <cell r="S515">
            <v>0</v>
          </cell>
          <cell r="T515">
            <v>0</v>
          </cell>
          <cell r="U515">
            <v>0</v>
          </cell>
          <cell r="V515">
            <v>1</v>
          </cell>
          <cell r="W515">
            <v>36</v>
          </cell>
          <cell r="X515">
            <v>1</v>
          </cell>
          <cell r="Y515">
            <v>0</v>
          </cell>
          <cell r="Z515">
            <v>1</v>
          </cell>
        </row>
        <row r="516">
          <cell r="C516" t="str">
            <v>鹿追町男</v>
          </cell>
          <cell r="D516">
            <v>22</v>
          </cell>
          <cell r="I516">
            <v>2</v>
          </cell>
          <cell r="J516">
            <v>8</v>
          </cell>
          <cell r="K516">
            <v>9</v>
          </cell>
          <cell r="L516">
            <v>3</v>
          </cell>
          <cell r="M516">
            <v>0</v>
          </cell>
          <cell r="N516">
            <v>0</v>
          </cell>
          <cell r="P516">
            <v>2</v>
          </cell>
          <cell r="R516">
            <v>22</v>
          </cell>
          <cell r="S516">
            <v>0</v>
          </cell>
          <cell r="T516">
            <v>0</v>
          </cell>
          <cell r="U516">
            <v>0</v>
          </cell>
          <cell r="V516">
            <v>2</v>
          </cell>
          <cell r="W516">
            <v>20</v>
          </cell>
          <cell r="X516">
            <v>0</v>
          </cell>
          <cell r="Y516">
            <v>0</v>
          </cell>
          <cell r="Z516">
            <v>2</v>
          </cell>
        </row>
        <row r="517">
          <cell r="C517" t="str">
            <v>鹿追町女</v>
          </cell>
          <cell r="D517">
            <v>26</v>
          </cell>
          <cell r="J517">
            <v>11</v>
          </cell>
          <cell r="K517">
            <v>14</v>
          </cell>
          <cell r="L517">
            <v>1</v>
          </cell>
          <cell r="M517">
            <v>0</v>
          </cell>
          <cell r="N517">
            <v>0</v>
          </cell>
          <cell r="P517">
            <v>0</v>
          </cell>
          <cell r="R517">
            <v>26</v>
          </cell>
          <cell r="S517">
            <v>0</v>
          </cell>
          <cell r="T517">
            <v>0</v>
          </cell>
          <cell r="U517">
            <v>0</v>
          </cell>
          <cell r="V517">
            <v>0</v>
          </cell>
          <cell r="W517">
            <v>26</v>
          </cell>
          <cell r="X517">
            <v>0</v>
          </cell>
          <cell r="Y517">
            <v>0</v>
          </cell>
          <cell r="Z517">
            <v>0</v>
          </cell>
        </row>
        <row r="518">
          <cell r="C518" t="str">
            <v>鹿追町総数</v>
          </cell>
          <cell r="D518">
            <v>48</v>
          </cell>
          <cell r="E518">
            <v>0</v>
          </cell>
          <cell r="F518">
            <v>0</v>
          </cell>
          <cell r="G518">
            <v>0</v>
          </cell>
          <cell r="H518">
            <v>0</v>
          </cell>
          <cell r="I518">
            <v>2</v>
          </cell>
          <cell r="J518">
            <v>19</v>
          </cell>
          <cell r="K518">
            <v>23</v>
          </cell>
          <cell r="L518">
            <v>4</v>
          </cell>
          <cell r="M518">
            <v>0</v>
          </cell>
          <cell r="N518">
            <v>0</v>
          </cell>
          <cell r="O518">
            <v>0</v>
          </cell>
          <cell r="P518">
            <v>2</v>
          </cell>
          <cell r="Q518">
            <v>0</v>
          </cell>
          <cell r="R518">
            <v>48</v>
          </cell>
          <cell r="S518">
            <v>0</v>
          </cell>
          <cell r="T518">
            <v>0</v>
          </cell>
          <cell r="U518">
            <v>0</v>
          </cell>
          <cell r="V518">
            <v>2</v>
          </cell>
          <cell r="W518">
            <v>46</v>
          </cell>
          <cell r="X518">
            <v>0</v>
          </cell>
          <cell r="Y518">
            <v>0</v>
          </cell>
          <cell r="Z518">
            <v>2</v>
          </cell>
        </row>
        <row r="519">
          <cell r="C519" t="str">
            <v>新得町男</v>
          </cell>
          <cell r="D519">
            <v>30</v>
          </cell>
          <cell r="I519">
            <v>2</v>
          </cell>
          <cell r="J519">
            <v>9</v>
          </cell>
          <cell r="K519">
            <v>16</v>
          </cell>
          <cell r="L519">
            <v>3</v>
          </cell>
          <cell r="M519">
            <v>0</v>
          </cell>
          <cell r="N519">
            <v>0</v>
          </cell>
          <cell r="P519">
            <v>2</v>
          </cell>
          <cell r="R519">
            <v>30</v>
          </cell>
          <cell r="S519">
            <v>0</v>
          </cell>
          <cell r="T519">
            <v>0</v>
          </cell>
          <cell r="U519">
            <v>0</v>
          </cell>
          <cell r="V519">
            <v>2</v>
          </cell>
          <cell r="W519">
            <v>28</v>
          </cell>
          <cell r="X519">
            <v>0</v>
          </cell>
          <cell r="Y519">
            <v>0</v>
          </cell>
          <cell r="Z519">
            <v>2</v>
          </cell>
        </row>
        <row r="520">
          <cell r="C520" t="str">
            <v>新得町女</v>
          </cell>
          <cell r="D520">
            <v>29</v>
          </cell>
          <cell r="I520">
            <v>4</v>
          </cell>
          <cell r="J520">
            <v>10</v>
          </cell>
          <cell r="K520">
            <v>11</v>
          </cell>
          <cell r="L520">
            <v>4</v>
          </cell>
          <cell r="M520">
            <v>0</v>
          </cell>
          <cell r="N520">
            <v>0</v>
          </cell>
          <cell r="P520">
            <v>4</v>
          </cell>
          <cell r="R520">
            <v>29</v>
          </cell>
          <cell r="S520">
            <v>0</v>
          </cell>
          <cell r="T520">
            <v>0</v>
          </cell>
          <cell r="U520">
            <v>0</v>
          </cell>
          <cell r="V520">
            <v>4</v>
          </cell>
          <cell r="W520">
            <v>25</v>
          </cell>
          <cell r="X520">
            <v>0</v>
          </cell>
          <cell r="Y520">
            <v>0</v>
          </cell>
          <cell r="Z520">
            <v>4</v>
          </cell>
        </row>
        <row r="521">
          <cell r="C521" t="str">
            <v>新得町総数</v>
          </cell>
          <cell r="D521">
            <v>59</v>
          </cell>
          <cell r="E521">
            <v>0</v>
          </cell>
          <cell r="F521">
            <v>0</v>
          </cell>
          <cell r="G521">
            <v>0</v>
          </cell>
          <cell r="H521">
            <v>0</v>
          </cell>
          <cell r="I521">
            <v>6</v>
          </cell>
          <cell r="J521">
            <v>19</v>
          </cell>
          <cell r="K521">
            <v>27</v>
          </cell>
          <cell r="L521">
            <v>7</v>
          </cell>
          <cell r="M521">
            <v>0</v>
          </cell>
          <cell r="N521">
            <v>0</v>
          </cell>
          <cell r="O521">
            <v>0</v>
          </cell>
          <cell r="P521">
            <v>6</v>
          </cell>
          <cell r="Q521">
            <v>0</v>
          </cell>
          <cell r="R521">
            <v>59</v>
          </cell>
          <cell r="S521">
            <v>0</v>
          </cell>
          <cell r="T521">
            <v>0</v>
          </cell>
          <cell r="U521">
            <v>0</v>
          </cell>
          <cell r="V521">
            <v>6</v>
          </cell>
          <cell r="W521">
            <v>53</v>
          </cell>
          <cell r="X521">
            <v>0</v>
          </cell>
          <cell r="Y521">
            <v>0</v>
          </cell>
          <cell r="Z521">
            <v>6</v>
          </cell>
        </row>
        <row r="522">
          <cell r="C522" t="str">
            <v>清水町男</v>
          </cell>
          <cell r="D522">
            <v>31</v>
          </cell>
          <cell r="J522">
            <v>12</v>
          </cell>
          <cell r="K522">
            <v>11</v>
          </cell>
          <cell r="L522">
            <v>8</v>
          </cell>
          <cell r="M522">
            <v>0</v>
          </cell>
          <cell r="N522">
            <v>0</v>
          </cell>
          <cell r="P522">
            <v>0</v>
          </cell>
          <cell r="R522">
            <v>31</v>
          </cell>
          <cell r="S522">
            <v>0</v>
          </cell>
          <cell r="T522">
            <v>0</v>
          </cell>
          <cell r="U522">
            <v>0</v>
          </cell>
          <cell r="V522">
            <v>0</v>
          </cell>
          <cell r="W522">
            <v>31</v>
          </cell>
          <cell r="X522">
            <v>0</v>
          </cell>
          <cell r="Y522">
            <v>0</v>
          </cell>
          <cell r="Z522">
            <v>0</v>
          </cell>
        </row>
        <row r="523">
          <cell r="C523" t="str">
            <v>清水町女</v>
          </cell>
          <cell r="D523">
            <v>34</v>
          </cell>
          <cell r="J523">
            <v>12</v>
          </cell>
          <cell r="K523">
            <v>20</v>
          </cell>
          <cell r="L523">
            <v>2</v>
          </cell>
          <cell r="M523">
            <v>0</v>
          </cell>
          <cell r="N523">
            <v>0</v>
          </cell>
          <cell r="P523">
            <v>0</v>
          </cell>
          <cell r="R523">
            <v>34</v>
          </cell>
          <cell r="S523">
            <v>0</v>
          </cell>
          <cell r="T523">
            <v>0</v>
          </cell>
          <cell r="U523">
            <v>0</v>
          </cell>
          <cell r="V523">
            <v>0</v>
          </cell>
          <cell r="W523">
            <v>34</v>
          </cell>
          <cell r="X523">
            <v>0</v>
          </cell>
          <cell r="Y523">
            <v>0</v>
          </cell>
          <cell r="Z523">
            <v>0</v>
          </cell>
        </row>
        <row r="524">
          <cell r="C524" t="str">
            <v>清水町総数</v>
          </cell>
          <cell r="D524">
            <v>65</v>
          </cell>
          <cell r="E524">
            <v>0</v>
          </cell>
          <cell r="F524">
            <v>0</v>
          </cell>
          <cell r="G524">
            <v>0</v>
          </cell>
          <cell r="H524">
            <v>0</v>
          </cell>
          <cell r="I524">
            <v>0</v>
          </cell>
          <cell r="J524">
            <v>24</v>
          </cell>
          <cell r="K524">
            <v>31</v>
          </cell>
          <cell r="L524">
            <v>10</v>
          </cell>
          <cell r="M524">
            <v>0</v>
          </cell>
          <cell r="N524">
            <v>0</v>
          </cell>
          <cell r="O524">
            <v>0</v>
          </cell>
          <cell r="P524">
            <v>0</v>
          </cell>
          <cell r="Q524">
            <v>0</v>
          </cell>
          <cell r="R524">
            <v>65</v>
          </cell>
          <cell r="S524">
            <v>0</v>
          </cell>
          <cell r="T524">
            <v>0</v>
          </cell>
          <cell r="U524">
            <v>0</v>
          </cell>
          <cell r="V524">
            <v>0</v>
          </cell>
          <cell r="W524">
            <v>65</v>
          </cell>
          <cell r="X524">
            <v>0</v>
          </cell>
          <cell r="Y524">
            <v>0</v>
          </cell>
          <cell r="Z524">
            <v>0</v>
          </cell>
        </row>
        <row r="525">
          <cell r="C525" t="str">
            <v>芽室町男</v>
          </cell>
          <cell r="D525">
            <v>84</v>
          </cell>
          <cell r="G525">
            <v>1</v>
          </cell>
          <cell r="H525">
            <v>1</v>
          </cell>
          <cell r="I525">
            <v>3</v>
          </cell>
          <cell r="J525">
            <v>29</v>
          </cell>
          <cell r="K525">
            <v>32</v>
          </cell>
          <cell r="L525">
            <v>16</v>
          </cell>
          <cell r="M525">
            <v>2</v>
          </cell>
          <cell r="N525">
            <v>0</v>
          </cell>
          <cell r="P525">
            <v>5</v>
          </cell>
          <cell r="R525">
            <v>84</v>
          </cell>
          <cell r="S525">
            <v>0</v>
          </cell>
          <cell r="T525">
            <v>1</v>
          </cell>
          <cell r="U525">
            <v>1</v>
          </cell>
          <cell r="V525">
            <v>3</v>
          </cell>
          <cell r="W525">
            <v>77</v>
          </cell>
          <cell r="X525">
            <v>2</v>
          </cell>
          <cell r="Y525">
            <v>0</v>
          </cell>
          <cell r="Z525">
            <v>5</v>
          </cell>
        </row>
        <row r="526">
          <cell r="C526" t="str">
            <v>芽室町女</v>
          </cell>
          <cell r="D526">
            <v>76</v>
          </cell>
          <cell r="I526">
            <v>5</v>
          </cell>
          <cell r="J526">
            <v>29</v>
          </cell>
          <cell r="K526">
            <v>33</v>
          </cell>
          <cell r="L526">
            <v>9</v>
          </cell>
          <cell r="M526">
            <v>0</v>
          </cell>
          <cell r="N526">
            <v>0</v>
          </cell>
          <cell r="P526">
            <v>5</v>
          </cell>
          <cell r="R526">
            <v>76</v>
          </cell>
          <cell r="S526">
            <v>0</v>
          </cell>
          <cell r="T526">
            <v>0</v>
          </cell>
          <cell r="U526">
            <v>0</v>
          </cell>
          <cell r="V526">
            <v>5</v>
          </cell>
          <cell r="W526">
            <v>71</v>
          </cell>
          <cell r="X526">
            <v>0</v>
          </cell>
          <cell r="Y526">
            <v>0</v>
          </cell>
          <cell r="Z526">
            <v>5</v>
          </cell>
        </row>
        <row r="527">
          <cell r="C527" t="str">
            <v>芽室町総数</v>
          </cell>
          <cell r="D527">
            <v>160</v>
          </cell>
          <cell r="E527">
            <v>0</v>
          </cell>
          <cell r="F527">
            <v>0</v>
          </cell>
          <cell r="G527">
            <v>1</v>
          </cell>
          <cell r="H527">
            <v>1</v>
          </cell>
          <cell r="I527">
            <v>8</v>
          </cell>
          <cell r="J527">
            <v>58</v>
          </cell>
          <cell r="K527">
            <v>65</v>
          </cell>
          <cell r="L527">
            <v>25</v>
          </cell>
          <cell r="M527">
            <v>2</v>
          </cell>
          <cell r="N527">
            <v>0</v>
          </cell>
          <cell r="O527">
            <v>0</v>
          </cell>
          <cell r="P527">
            <v>10</v>
          </cell>
          <cell r="Q527">
            <v>0</v>
          </cell>
          <cell r="R527">
            <v>160</v>
          </cell>
          <cell r="S527">
            <v>0</v>
          </cell>
          <cell r="T527">
            <v>1</v>
          </cell>
          <cell r="U527">
            <v>1</v>
          </cell>
          <cell r="V527">
            <v>8</v>
          </cell>
          <cell r="W527">
            <v>148</v>
          </cell>
          <cell r="X527">
            <v>2</v>
          </cell>
          <cell r="Y527">
            <v>0</v>
          </cell>
          <cell r="Z527">
            <v>10</v>
          </cell>
        </row>
        <row r="528">
          <cell r="C528" t="str">
            <v>中札内村男</v>
          </cell>
          <cell r="D528">
            <v>17</v>
          </cell>
          <cell r="I528">
            <v>3</v>
          </cell>
          <cell r="J528">
            <v>1</v>
          </cell>
          <cell r="K528">
            <v>9</v>
          </cell>
          <cell r="L528">
            <v>3</v>
          </cell>
          <cell r="M528">
            <v>1</v>
          </cell>
          <cell r="N528">
            <v>0</v>
          </cell>
          <cell r="P528">
            <v>3</v>
          </cell>
          <cell r="R528">
            <v>17</v>
          </cell>
          <cell r="S528">
            <v>0</v>
          </cell>
          <cell r="T528">
            <v>0</v>
          </cell>
          <cell r="U528">
            <v>0</v>
          </cell>
          <cell r="V528">
            <v>3</v>
          </cell>
          <cell r="W528">
            <v>13</v>
          </cell>
          <cell r="X528">
            <v>1</v>
          </cell>
          <cell r="Y528">
            <v>0</v>
          </cell>
          <cell r="Z528">
            <v>3</v>
          </cell>
        </row>
        <row r="529">
          <cell r="C529" t="str">
            <v>中札内村女</v>
          </cell>
          <cell r="D529">
            <v>22</v>
          </cell>
          <cell r="H529">
            <v>1</v>
          </cell>
          <cell r="I529">
            <v>2</v>
          </cell>
          <cell r="J529">
            <v>8</v>
          </cell>
          <cell r="K529">
            <v>9</v>
          </cell>
          <cell r="L529">
            <v>2</v>
          </cell>
          <cell r="M529">
            <v>0</v>
          </cell>
          <cell r="N529">
            <v>0</v>
          </cell>
          <cell r="P529">
            <v>3</v>
          </cell>
          <cell r="R529">
            <v>22</v>
          </cell>
          <cell r="S529">
            <v>0</v>
          </cell>
          <cell r="T529">
            <v>0</v>
          </cell>
          <cell r="U529">
            <v>1</v>
          </cell>
          <cell r="V529">
            <v>2</v>
          </cell>
          <cell r="W529">
            <v>19</v>
          </cell>
          <cell r="X529">
            <v>0</v>
          </cell>
          <cell r="Y529">
            <v>0</v>
          </cell>
          <cell r="Z529">
            <v>3</v>
          </cell>
        </row>
        <row r="530">
          <cell r="C530" t="str">
            <v>中札内村総数</v>
          </cell>
          <cell r="D530">
            <v>39</v>
          </cell>
          <cell r="E530">
            <v>0</v>
          </cell>
          <cell r="F530">
            <v>0</v>
          </cell>
          <cell r="G530">
            <v>0</v>
          </cell>
          <cell r="H530">
            <v>1</v>
          </cell>
          <cell r="I530">
            <v>5</v>
          </cell>
          <cell r="J530">
            <v>9</v>
          </cell>
          <cell r="K530">
            <v>18</v>
          </cell>
          <cell r="L530">
            <v>5</v>
          </cell>
          <cell r="M530">
            <v>1</v>
          </cell>
          <cell r="N530">
            <v>0</v>
          </cell>
          <cell r="O530">
            <v>0</v>
          </cell>
          <cell r="P530">
            <v>6</v>
          </cell>
          <cell r="Q530">
            <v>0</v>
          </cell>
          <cell r="R530">
            <v>39</v>
          </cell>
          <cell r="S530">
            <v>0</v>
          </cell>
          <cell r="T530">
            <v>0</v>
          </cell>
          <cell r="U530">
            <v>1</v>
          </cell>
          <cell r="V530">
            <v>5</v>
          </cell>
          <cell r="W530">
            <v>32</v>
          </cell>
          <cell r="X530">
            <v>1</v>
          </cell>
          <cell r="Y530">
            <v>0</v>
          </cell>
          <cell r="Z530">
            <v>6</v>
          </cell>
        </row>
        <row r="531">
          <cell r="C531" t="str">
            <v>更別村男</v>
          </cell>
          <cell r="D531">
            <v>15</v>
          </cell>
          <cell r="H531">
            <v>1</v>
          </cell>
          <cell r="J531">
            <v>5</v>
          </cell>
          <cell r="K531">
            <v>6</v>
          </cell>
          <cell r="L531">
            <v>3</v>
          </cell>
          <cell r="M531">
            <v>0</v>
          </cell>
          <cell r="N531">
            <v>0</v>
          </cell>
          <cell r="P531">
            <v>1</v>
          </cell>
          <cell r="R531">
            <v>15</v>
          </cell>
          <cell r="S531">
            <v>0</v>
          </cell>
          <cell r="T531">
            <v>0</v>
          </cell>
          <cell r="U531">
            <v>1</v>
          </cell>
          <cell r="V531">
            <v>0</v>
          </cell>
          <cell r="W531">
            <v>14</v>
          </cell>
          <cell r="X531">
            <v>0</v>
          </cell>
          <cell r="Y531">
            <v>0</v>
          </cell>
          <cell r="Z531">
            <v>1</v>
          </cell>
        </row>
        <row r="532">
          <cell r="C532" t="str">
            <v>更別村女</v>
          </cell>
          <cell r="D532">
            <v>10</v>
          </cell>
          <cell r="I532">
            <v>1</v>
          </cell>
          <cell r="J532">
            <v>4</v>
          </cell>
          <cell r="K532">
            <v>5</v>
          </cell>
          <cell r="L532">
            <v>0</v>
          </cell>
          <cell r="M532">
            <v>0</v>
          </cell>
          <cell r="N532">
            <v>0</v>
          </cell>
          <cell r="P532">
            <v>1</v>
          </cell>
          <cell r="R532">
            <v>10</v>
          </cell>
          <cell r="S532">
            <v>0</v>
          </cell>
          <cell r="T532">
            <v>0</v>
          </cell>
          <cell r="U532">
            <v>0</v>
          </cell>
          <cell r="V532">
            <v>1</v>
          </cell>
          <cell r="W532">
            <v>9</v>
          </cell>
          <cell r="X532">
            <v>0</v>
          </cell>
          <cell r="Y532">
            <v>0</v>
          </cell>
          <cell r="Z532">
            <v>1</v>
          </cell>
        </row>
        <row r="533">
          <cell r="C533" t="str">
            <v>更別村総数</v>
          </cell>
          <cell r="D533">
            <v>25</v>
          </cell>
          <cell r="E533">
            <v>0</v>
          </cell>
          <cell r="F533">
            <v>0</v>
          </cell>
          <cell r="G533">
            <v>0</v>
          </cell>
          <cell r="H533">
            <v>1</v>
          </cell>
          <cell r="I533">
            <v>1</v>
          </cell>
          <cell r="J533">
            <v>9</v>
          </cell>
          <cell r="K533">
            <v>11</v>
          </cell>
          <cell r="L533">
            <v>3</v>
          </cell>
          <cell r="M533">
            <v>0</v>
          </cell>
          <cell r="N533">
            <v>0</v>
          </cell>
          <cell r="O533">
            <v>0</v>
          </cell>
          <cell r="P533">
            <v>2</v>
          </cell>
          <cell r="Q533">
            <v>0</v>
          </cell>
          <cell r="R533">
            <v>25</v>
          </cell>
          <cell r="S533">
            <v>0</v>
          </cell>
          <cell r="T533">
            <v>0</v>
          </cell>
          <cell r="U533">
            <v>1</v>
          </cell>
          <cell r="V533">
            <v>1</v>
          </cell>
          <cell r="W533">
            <v>23</v>
          </cell>
          <cell r="X533">
            <v>0</v>
          </cell>
          <cell r="Y533">
            <v>0</v>
          </cell>
          <cell r="Z533">
            <v>2</v>
          </cell>
        </row>
        <row r="534">
          <cell r="C534" t="str">
            <v>大樹町男</v>
          </cell>
          <cell r="D534">
            <v>29</v>
          </cell>
          <cell r="I534">
            <v>1</v>
          </cell>
          <cell r="J534">
            <v>13</v>
          </cell>
          <cell r="K534">
            <v>13</v>
          </cell>
          <cell r="L534">
            <v>2</v>
          </cell>
          <cell r="M534">
            <v>0</v>
          </cell>
          <cell r="N534">
            <v>0</v>
          </cell>
          <cell r="P534">
            <v>1</v>
          </cell>
          <cell r="R534">
            <v>29</v>
          </cell>
          <cell r="S534">
            <v>0</v>
          </cell>
          <cell r="T534">
            <v>0</v>
          </cell>
          <cell r="U534">
            <v>0</v>
          </cell>
          <cell r="V534">
            <v>1</v>
          </cell>
          <cell r="W534">
            <v>28</v>
          </cell>
          <cell r="X534">
            <v>0</v>
          </cell>
          <cell r="Y534">
            <v>0</v>
          </cell>
          <cell r="Z534">
            <v>1</v>
          </cell>
        </row>
        <row r="535">
          <cell r="C535" t="str">
            <v>大樹町女</v>
          </cell>
          <cell r="D535">
            <v>13</v>
          </cell>
          <cell r="I535">
            <v>2</v>
          </cell>
          <cell r="J535">
            <v>7</v>
          </cell>
          <cell r="K535">
            <v>3</v>
          </cell>
          <cell r="L535">
            <v>1</v>
          </cell>
          <cell r="M535">
            <v>0</v>
          </cell>
          <cell r="N535">
            <v>0</v>
          </cell>
          <cell r="P535">
            <v>2</v>
          </cell>
          <cell r="R535">
            <v>13</v>
          </cell>
          <cell r="S535">
            <v>0</v>
          </cell>
          <cell r="T535">
            <v>0</v>
          </cell>
          <cell r="U535">
            <v>0</v>
          </cell>
          <cell r="V535">
            <v>2</v>
          </cell>
          <cell r="W535">
            <v>11</v>
          </cell>
          <cell r="X535">
            <v>0</v>
          </cell>
          <cell r="Y535">
            <v>0</v>
          </cell>
          <cell r="Z535">
            <v>2</v>
          </cell>
        </row>
        <row r="536">
          <cell r="C536" t="str">
            <v>大樹町総数</v>
          </cell>
          <cell r="D536">
            <v>42</v>
          </cell>
          <cell r="E536">
            <v>0</v>
          </cell>
          <cell r="F536">
            <v>0</v>
          </cell>
          <cell r="G536">
            <v>0</v>
          </cell>
          <cell r="H536">
            <v>0</v>
          </cell>
          <cell r="I536">
            <v>3</v>
          </cell>
          <cell r="J536">
            <v>20</v>
          </cell>
          <cell r="K536">
            <v>16</v>
          </cell>
          <cell r="L536">
            <v>3</v>
          </cell>
          <cell r="M536">
            <v>0</v>
          </cell>
          <cell r="N536">
            <v>0</v>
          </cell>
          <cell r="O536">
            <v>0</v>
          </cell>
          <cell r="P536">
            <v>3</v>
          </cell>
          <cell r="Q536">
            <v>0</v>
          </cell>
          <cell r="R536">
            <v>42</v>
          </cell>
          <cell r="S536">
            <v>0</v>
          </cell>
          <cell r="T536">
            <v>0</v>
          </cell>
          <cell r="U536">
            <v>0</v>
          </cell>
          <cell r="V536">
            <v>3</v>
          </cell>
          <cell r="W536">
            <v>39</v>
          </cell>
          <cell r="X536">
            <v>0</v>
          </cell>
          <cell r="Y536">
            <v>0</v>
          </cell>
          <cell r="Z536">
            <v>3</v>
          </cell>
        </row>
        <row r="537">
          <cell r="C537" t="str">
            <v>広尾町男</v>
          </cell>
          <cell r="D537">
            <v>18</v>
          </cell>
          <cell r="J537">
            <v>5</v>
          </cell>
          <cell r="K537">
            <v>11</v>
          </cell>
          <cell r="L537">
            <v>2</v>
          </cell>
          <cell r="M537">
            <v>0</v>
          </cell>
          <cell r="N537">
            <v>0</v>
          </cell>
          <cell r="P537">
            <v>0</v>
          </cell>
          <cell r="R537">
            <v>18</v>
          </cell>
          <cell r="S537">
            <v>0</v>
          </cell>
          <cell r="T537">
            <v>0</v>
          </cell>
          <cell r="U537">
            <v>0</v>
          </cell>
          <cell r="V537">
            <v>0</v>
          </cell>
          <cell r="W537">
            <v>18</v>
          </cell>
          <cell r="X537">
            <v>0</v>
          </cell>
          <cell r="Y537">
            <v>0</v>
          </cell>
          <cell r="Z537">
            <v>0</v>
          </cell>
        </row>
        <row r="538">
          <cell r="C538" t="str">
            <v>広尾町女</v>
          </cell>
          <cell r="D538">
            <v>19</v>
          </cell>
          <cell r="G538">
            <v>1</v>
          </cell>
          <cell r="I538">
            <v>6</v>
          </cell>
          <cell r="J538">
            <v>9</v>
          </cell>
          <cell r="K538">
            <v>3</v>
          </cell>
          <cell r="L538">
            <v>0</v>
          </cell>
          <cell r="M538">
            <v>0</v>
          </cell>
          <cell r="N538">
            <v>0</v>
          </cell>
          <cell r="P538">
            <v>7</v>
          </cell>
          <cell r="R538">
            <v>19</v>
          </cell>
          <cell r="S538">
            <v>0</v>
          </cell>
          <cell r="T538">
            <v>1</v>
          </cell>
          <cell r="U538">
            <v>0</v>
          </cell>
          <cell r="V538">
            <v>6</v>
          </cell>
          <cell r="W538">
            <v>12</v>
          </cell>
          <cell r="X538">
            <v>0</v>
          </cell>
          <cell r="Y538">
            <v>0</v>
          </cell>
          <cell r="Z538">
            <v>7</v>
          </cell>
        </row>
        <row r="539">
          <cell r="C539" t="str">
            <v>広尾町総数</v>
          </cell>
          <cell r="D539">
            <v>37</v>
          </cell>
          <cell r="E539">
            <v>0</v>
          </cell>
          <cell r="F539">
            <v>0</v>
          </cell>
          <cell r="G539">
            <v>1</v>
          </cell>
          <cell r="H539">
            <v>0</v>
          </cell>
          <cell r="I539">
            <v>6</v>
          </cell>
          <cell r="J539">
            <v>14</v>
          </cell>
          <cell r="K539">
            <v>14</v>
          </cell>
          <cell r="L539">
            <v>2</v>
          </cell>
          <cell r="M539">
            <v>0</v>
          </cell>
          <cell r="N539">
            <v>0</v>
          </cell>
          <cell r="O539">
            <v>0</v>
          </cell>
          <cell r="P539">
            <v>7</v>
          </cell>
          <cell r="Q539">
            <v>0</v>
          </cell>
          <cell r="R539">
            <v>37</v>
          </cell>
          <cell r="S539">
            <v>0</v>
          </cell>
          <cell r="T539">
            <v>1</v>
          </cell>
          <cell r="U539">
            <v>0</v>
          </cell>
          <cell r="V539">
            <v>6</v>
          </cell>
          <cell r="W539">
            <v>30</v>
          </cell>
          <cell r="X539">
            <v>0</v>
          </cell>
          <cell r="Y539">
            <v>0</v>
          </cell>
          <cell r="Z539">
            <v>7</v>
          </cell>
        </row>
        <row r="540">
          <cell r="C540" t="str">
            <v>幕別町男</v>
          </cell>
          <cell r="D540">
            <v>93</v>
          </cell>
          <cell r="I540">
            <v>8</v>
          </cell>
          <cell r="J540">
            <v>32</v>
          </cell>
          <cell r="K540">
            <v>38</v>
          </cell>
          <cell r="L540">
            <v>13</v>
          </cell>
          <cell r="M540">
            <v>1</v>
          </cell>
          <cell r="N540">
            <v>0</v>
          </cell>
          <cell r="P540">
            <v>8</v>
          </cell>
          <cell r="Q540">
            <v>1</v>
          </cell>
          <cell r="R540">
            <v>93</v>
          </cell>
          <cell r="S540">
            <v>0</v>
          </cell>
          <cell r="T540">
            <v>0</v>
          </cell>
          <cell r="U540">
            <v>0</v>
          </cell>
          <cell r="V540">
            <v>8</v>
          </cell>
          <cell r="W540">
            <v>83</v>
          </cell>
          <cell r="X540">
            <v>1</v>
          </cell>
          <cell r="Y540">
            <v>1</v>
          </cell>
          <cell r="Z540">
            <v>8</v>
          </cell>
        </row>
        <row r="541">
          <cell r="C541" t="str">
            <v>幕別町女</v>
          </cell>
          <cell r="D541">
            <v>92</v>
          </cell>
          <cell r="I541">
            <v>7</v>
          </cell>
          <cell r="J541">
            <v>32</v>
          </cell>
          <cell r="K541">
            <v>44</v>
          </cell>
          <cell r="L541">
            <v>9</v>
          </cell>
          <cell r="M541">
            <v>0</v>
          </cell>
          <cell r="N541">
            <v>0</v>
          </cell>
          <cell r="P541">
            <v>7</v>
          </cell>
          <cell r="R541">
            <v>92</v>
          </cell>
          <cell r="S541">
            <v>0</v>
          </cell>
          <cell r="T541">
            <v>0</v>
          </cell>
          <cell r="U541">
            <v>0</v>
          </cell>
          <cell r="V541">
            <v>7</v>
          </cell>
          <cell r="W541">
            <v>85</v>
          </cell>
          <cell r="X541">
            <v>0</v>
          </cell>
          <cell r="Y541">
            <v>0</v>
          </cell>
          <cell r="Z541">
            <v>7</v>
          </cell>
        </row>
        <row r="542">
          <cell r="C542" t="str">
            <v>幕別町総数</v>
          </cell>
          <cell r="D542">
            <v>185</v>
          </cell>
          <cell r="E542">
            <v>0</v>
          </cell>
          <cell r="F542">
            <v>0</v>
          </cell>
          <cell r="G542">
            <v>0</v>
          </cell>
          <cell r="H542">
            <v>0</v>
          </cell>
          <cell r="I542">
            <v>15</v>
          </cell>
          <cell r="J542">
            <v>64</v>
          </cell>
          <cell r="K542">
            <v>82</v>
          </cell>
          <cell r="L542">
            <v>22</v>
          </cell>
          <cell r="M542">
            <v>1</v>
          </cell>
          <cell r="N542">
            <v>0</v>
          </cell>
          <cell r="O542">
            <v>0</v>
          </cell>
          <cell r="P542">
            <v>15</v>
          </cell>
          <cell r="Q542">
            <v>1</v>
          </cell>
          <cell r="R542">
            <v>185</v>
          </cell>
          <cell r="S542">
            <v>0</v>
          </cell>
          <cell r="T542">
            <v>0</v>
          </cell>
          <cell r="U542">
            <v>0</v>
          </cell>
          <cell r="V542">
            <v>15</v>
          </cell>
          <cell r="W542">
            <v>168</v>
          </cell>
          <cell r="X542">
            <v>1</v>
          </cell>
          <cell r="Y542">
            <v>1</v>
          </cell>
          <cell r="Z542">
            <v>15</v>
          </cell>
        </row>
        <row r="543">
          <cell r="C543" t="str">
            <v>池田町男</v>
          </cell>
          <cell r="D543">
            <v>15</v>
          </cell>
          <cell r="J543">
            <v>7</v>
          </cell>
          <cell r="K543">
            <v>6</v>
          </cell>
          <cell r="L543">
            <v>2</v>
          </cell>
          <cell r="M543">
            <v>0</v>
          </cell>
          <cell r="N543">
            <v>0</v>
          </cell>
          <cell r="P543">
            <v>0</v>
          </cell>
          <cell r="R543">
            <v>15</v>
          </cell>
          <cell r="S543">
            <v>0</v>
          </cell>
          <cell r="T543">
            <v>0</v>
          </cell>
          <cell r="U543">
            <v>0</v>
          </cell>
          <cell r="V543">
            <v>0</v>
          </cell>
          <cell r="W543">
            <v>15</v>
          </cell>
          <cell r="X543">
            <v>0</v>
          </cell>
          <cell r="Y543">
            <v>0</v>
          </cell>
          <cell r="Z543">
            <v>0</v>
          </cell>
        </row>
        <row r="544">
          <cell r="C544" t="str">
            <v>池田町女</v>
          </cell>
          <cell r="D544">
            <v>14</v>
          </cell>
          <cell r="H544">
            <v>1</v>
          </cell>
          <cell r="I544">
            <v>1</v>
          </cell>
          <cell r="J544">
            <v>2</v>
          </cell>
          <cell r="K544">
            <v>6</v>
          </cell>
          <cell r="L544">
            <v>4</v>
          </cell>
          <cell r="M544">
            <v>0</v>
          </cell>
          <cell r="N544">
            <v>0</v>
          </cell>
          <cell r="P544">
            <v>2</v>
          </cell>
          <cell r="R544">
            <v>14</v>
          </cell>
          <cell r="S544">
            <v>0</v>
          </cell>
          <cell r="T544">
            <v>0</v>
          </cell>
          <cell r="U544">
            <v>1</v>
          </cell>
          <cell r="V544">
            <v>1</v>
          </cell>
          <cell r="W544">
            <v>12</v>
          </cell>
          <cell r="X544">
            <v>0</v>
          </cell>
          <cell r="Y544">
            <v>0</v>
          </cell>
          <cell r="Z544">
            <v>2</v>
          </cell>
        </row>
        <row r="545">
          <cell r="C545" t="str">
            <v>池田町総数</v>
          </cell>
          <cell r="D545">
            <v>29</v>
          </cell>
          <cell r="E545">
            <v>0</v>
          </cell>
          <cell r="F545">
            <v>0</v>
          </cell>
          <cell r="G545">
            <v>0</v>
          </cell>
          <cell r="H545">
            <v>1</v>
          </cell>
          <cell r="I545">
            <v>1</v>
          </cell>
          <cell r="J545">
            <v>9</v>
          </cell>
          <cell r="K545">
            <v>12</v>
          </cell>
          <cell r="L545">
            <v>6</v>
          </cell>
          <cell r="M545">
            <v>0</v>
          </cell>
          <cell r="N545">
            <v>0</v>
          </cell>
          <cell r="O545">
            <v>0</v>
          </cell>
          <cell r="P545">
            <v>2</v>
          </cell>
          <cell r="Q545">
            <v>0</v>
          </cell>
          <cell r="R545">
            <v>29</v>
          </cell>
          <cell r="S545">
            <v>0</v>
          </cell>
          <cell r="T545">
            <v>0</v>
          </cell>
          <cell r="U545">
            <v>1</v>
          </cell>
          <cell r="V545">
            <v>1</v>
          </cell>
          <cell r="W545">
            <v>27</v>
          </cell>
          <cell r="X545">
            <v>0</v>
          </cell>
          <cell r="Y545">
            <v>0</v>
          </cell>
          <cell r="Z545">
            <v>2</v>
          </cell>
        </row>
        <row r="546">
          <cell r="C546" t="str">
            <v>豊頃町男</v>
          </cell>
          <cell r="D546">
            <v>6</v>
          </cell>
          <cell r="F546">
            <v>1</v>
          </cell>
          <cell r="J546">
            <v>1</v>
          </cell>
          <cell r="K546">
            <v>4</v>
          </cell>
          <cell r="L546">
            <v>0</v>
          </cell>
          <cell r="M546">
            <v>0</v>
          </cell>
          <cell r="N546">
            <v>0</v>
          </cell>
          <cell r="P546">
            <v>1</v>
          </cell>
          <cell r="R546">
            <v>6</v>
          </cell>
          <cell r="S546">
            <v>1</v>
          </cell>
          <cell r="T546">
            <v>0</v>
          </cell>
          <cell r="U546">
            <v>0</v>
          </cell>
          <cell r="V546">
            <v>0</v>
          </cell>
          <cell r="W546">
            <v>5</v>
          </cell>
          <cell r="X546">
            <v>0</v>
          </cell>
          <cell r="Y546">
            <v>0</v>
          </cell>
          <cell r="Z546">
            <v>1</v>
          </cell>
        </row>
        <row r="547">
          <cell r="C547" t="str">
            <v>豊頃町女</v>
          </cell>
          <cell r="D547">
            <v>4</v>
          </cell>
          <cell r="K547">
            <v>3</v>
          </cell>
          <cell r="L547">
            <v>1</v>
          </cell>
          <cell r="M547">
            <v>0</v>
          </cell>
          <cell r="N547">
            <v>0</v>
          </cell>
          <cell r="P547">
            <v>0</v>
          </cell>
          <cell r="R547">
            <v>4</v>
          </cell>
          <cell r="S547">
            <v>0</v>
          </cell>
          <cell r="T547">
            <v>0</v>
          </cell>
          <cell r="U547">
            <v>0</v>
          </cell>
          <cell r="V547">
            <v>0</v>
          </cell>
          <cell r="W547">
            <v>4</v>
          </cell>
          <cell r="X547">
            <v>0</v>
          </cell>
          <cell r="Y547">
            <v>0</v>
          </cell>
          <cell r="Z547">
            <v>0</v>
          </cell>
        </row>
        <row r="548">
          <cell r="C548" t="str">
            <v>豊頃町総数</v>
          </cell>
          <cell r="D548">
            <v>10</v>
          </cell>
          <cell r="E548">
            <v>0</v>
          </cell>
          <cell r="F548">
            <v>1</v>
          </cell>
          <cell r="G548">
            <v>0</v>
          </cell>
          <cell r="H548">
            <v>0</v>
          </cell>
          <cell r="I548">
            <v>0</v>
          </cell>
          <cell r="J548">
            <v>1</v>
          </cell>
          <cell r="K548">
            <v>7</v>
          </cell>
          <cell r="L548">
            <v>1</v>
          </cell>
          <cell r="M548">
            <v>0</v>
          </cell>
          <cell r="N548">
            <v>0</v>
          </cell>
          <cell r="O548">
            <v>0</v>
          </cell>
          <cell r="P548">
            <v>1</v>
          </cell>
          <cell r="Q548">
            <v>0</v>
          </cell>
          <cell r="R548">
            <v>10</v>
          </cell>
          <cell r="S548">
            <v>1</v>
          </cell>
          <cell r="T548">
            <v>0</v>
          </cell>
          <cell r="U548">
            <v>0</v>
          </cell>
          <cell r="V548">
            <v>0</v>
          </cell>
          <cell r="W548">
            <v>9</v>
          </cell>
          <cell r="X548">
            <v>0</v>
          </cell>
          <cell r="Y548">
            <v>0</v>
          </cell>
          <cell r="Z548">
            <v>1</v>
          </cell>
        </row>
        <row r="549">
          <cell r="C549" t="str">
            <v>本別町男</v>
          </cell>
          <cell r="D549">
            <v>28</v>
          </cell>
          <cell r="F549">
            <v>1</v>
          </cell>
          <cell r="I549">
            <v>2</v>
          </cell>
          <cell r="J549">
            <v>8</v>
          </cell>
          <cell r="K549">
            <v>13</v>
          </cell>
          <cell r="L549">
            <v>4</v>
          </cell>
          <cell r="M549">
            <v>0</v>
          </cell>
          <cell r="N549">
            <v>0</v>
          </cell>
          <cell r="P549">
            <v>3</v>
          </cell>
          <cell r="R549">
            <v>28</v>
          </cell>
          <cell r="S549">
            <v>1</v>
          </cell>
          <cell r="T549">
            <v>0</v>
          </cell>
          <cell r="U549">
            <v>0</v>
          </cell>
          <cell r="V549">
            <v>2</v>
          </cell>
          <cell r="W549">
            <v>25</v>
          </cell>
          <cell r="X549">
            <v>0</v>
          </cell>
          <cell r="Y549">
            <v>0</v>
          </cell>
          <cell r="Z549">
            <v>3</v>
          </cell>
        </row>
        <row r="550">
          <cell r="C550" t="str">
            <v>本別町女</v>
          </cell>
          <cell r="D550">
            <v>33</v>
          </cell>
          <cell r="G550">
            <v>1</v>
          </cell>
          <cell r="H550">
            <v>2</v>
          </cell>
          <cell r="I550">
            <v>3</v>
          </cell>
          <cell r="J550">
            <v>16</v>
          </cell>
          <cell r="K550">
            <v>10</v>
          </cell>
          <cell r="L550">
            <v>1</v>
          </cell>
          <cell r="M550">
            <v>0</v>
          </cell>
          <cell r="N550">
            <v>0</v>
          </cell>
          <cell r="P550">
            <v>6</v>
          </cell>
          <cell r="R550">
            <v>33</v>
          </cell>
          <cell r="S550">
            <v>0</v>
          </cell>
          <cell r="T550">
            <v>1</v>
          </cell>
          <cell r="U550">
            <v>2</v>
          </cell>
          <cell r="V550">
            <v>3</v>
          </cell>
          <cell r="W550">
            <v>27</v>
          </cell>
          <cell r="X550">
            <v>0</v>
          </cell>
          <cell r="Y550">
            <v>0</v>
          </cell>
          <cell r="Z550">
            <v>6</v>
          </cell>
        </row>
        <row r="551">
          <cell r="C551" t="str">
            <v>本別町総数</v>
          </cell>
          <cell r="D551">
            <v>61</v>
          </cell>
          <cell r="E551">
            <v>0</v>
          </cell>
          <cell r="F551">
            <v>1</v>
          </cell>
          <cell r="G551">
            <v>1</v>
          </cell>
          <cell r="H551">
            <v>2</v>
          </cell>
          <cell r="I551">
            <v>5</v>
          </cell>
          <cell r="J551">
            <v>24</v>
          </cell>
          <cell r="K551">
            <v>23</v>
          </cell>
          <cell r="L551">
            <v>5</v>
          </cell>
          <cell r="M551">
            <v>0</v>
          </cell>
          <cell r="N551">
            <v>0</v>
          </cell>
          <cell r="O551">
            <v>0</v>
          </cell>
          <cell r="P551">
            <v>9</v>
          </cell>
          <cell r="Q551">
            <v>0</v>
          </cell>
          <cell r="R551">
            <v>61</v>
          </cell>
          <cell r="S551">
            <v>1</v>
          </cell>
          <cell r="T551">
            <v>1</v>
          </cell>
          <cell r="U551">
            <v>2</v>
          </cell>
          <cell r="V551">
            <v>5</v>
          </cell>
          <cell r="W551">
            <v>52</v>
          </cell>
          <cell r="X551">
            <v>0</v>
          </cell>
          <cell r="Y551">
            <v>0</v>
          </cell>
          <cell r="Z551">
            <v>9</v>
          </cell>
        </row>
        <row r="552">
          <cell r="C552" t="str">
            <v>足寄町男</v>
          </cell>
          <cell r="D552">
            <v>21</v>
          </cell>
          <cell r="H552">
            <v>1</v>
          </cell>
          <cell r="I552">
            <v>1</v>
          </cell>
          <cell r="J552">
            <v>7</v>
          </cell>
          <cell r="K552">
            <v>8</v>
          </cell>
          <cell r="L552">
            <v>4</v>
          </cell>
          <cell r="M552">
            <v>0</v>
          </cell>
          <cell r="N552">
            <v>0</v>
          </cell>
          <cell r="P552">
            <v>2</v>
          </cell>
          <cell r="R552">
            <v>21</v>
          </cell>
          <cell r="S552">
            <v>0</v>
          </cell>
          <cell r="T552">
            <v>0</v>
          </cell>
          <cell r="U552">
            <v>1</v>
          </cell>
          <cell r="V552">
            <v>1</v>
          </cell>
          <cell r="W552">
            <v>19</v>
          </cell>
          <cell r="X552">
            <v>0</v>
          </cell>
          <cell r="Y552">
            <v>0</v>
          </cell>
          <cell r="Z552">
            <v>2</v>
          </cell>
        </row>
        <row r="553">
          <cell r="C553" t="str">
            <v>足寄町女</v>
          </cell>
          <cell r="D553">
            <v>27</v>
          </cell>
          <cell r="I553">
            <v>2</v>
          </cell>
          <cell r="J553">
            <v>8</v>
          </cell>
          <cell r="K553">
            <v>11</v>
          </cell>
          <cell r="L553">
            <v>6</v>
          </cell>
          <cell r="M553">
            <v>0</v>
          </cell>
          <cell r="N553">
            <v>0</v>
          </cell>
          <cell r="P553">
            <v>2</v>
          </cell>
          <cell r="R553">
            <v>27</v>
          </cell>
          <cell r="S553">
            <v>0</v>
          </cell>
          <cell r="T553">
            <v>0</v>
          </cell>
          <cell r="U553">
            <v>0</v>
          </cell>
          <cell r="V553">
            <v>2</v>
          </cell>
          <cell r="W553">
            <v>25</v>
          </cell>
          <cell r="X553">
            <v>0</v>
          </cell>
          <cell r="Y553">
            <v>0</v>
          </cell>
          <cell r="Z553">
            <v>2</v>
          </cell>
        </row>
        <row r="554">
          <cell r="C554" t="str">
            <v>足寄町総数</v>
          </cell>
          <cell r="D554">
            <v>48</v>
          </cell>
          <cell r="E554">
            <v>0</v>
          </cell>
          <cell r="F554">
            <v>0</v>
          </cell>
          <cell r="G554">
            <v>0</v>
          </cell>
          <cell r="H554">
            <v>1</v>
          </cell>
          <cell r="I554">
            <v>3</v>
          </cell>
          <cell r="J554">
            <v>15</v>
          </cell>
          <cell r="K554">
            <v>19</v>
          </cell>
          <cell r="L554">
            <v>10</v>
          </cell>
          <cell r="M554">
            <v>0</v>
          </cell>
          <cell r="N554">
            <v>0</v>
          </cell>
          <cell r="O554">
            <v>0</v>
          </cell>
          <cell r="P554">
            <v>4</v>
          </cell>
          <cell r="Q554">
            <v>0</v>
          </cell>
          <cell r="R554">
            <v>48</v>
          </cell>
          <cell r="S554">
            <v>0</v>
          </cell>
          <cell r="T554">
            <v>0</v>
          </cell>
          <cell r="U554">
            <v>1</v>
          </cell>
          <cell r="V554">
            <v>3</v>
          </cell>
          <cell r="W554">
            <v>44</v>
          </cell>
          <cell r="X554">
            <v>0</v>
          </cell>
          <cell r="Y554">
            <v>0</v>
          </cell>
          <cell r="Z554">
            <v>4</v>
          </cell>
        </row>
        <row r="555">
          <cell r="C555" t="str">
            <v>陸別町男</v>
          </cell>
          <cell r="D555">
            <v>5</v>
          </cell>
          <cell r="I555">
            <v>1</v>
          </cell>
          <cell r="J555">
            <v>2</v>
          </cell>
          <cell r="K555">
            <v>2</v>
          </cell>
          <cell r="L555">
            <v>0</v>
          </cell>
          <cell r="M555">
            <v>0</v>
          </cell>
          <cell r="N555">
            <v>0</v>
          </cell>
          <cell r="P555">
            <v>1</v>
          </cell>
          <cell r="R555">
            <v>5</v>
          </cell>
          <cell r="S555">
            <v>0</v>
          </cell>
          <cell r="T555">
            <v>0</v>
          </cell>
          <cell r="U555">
            <v>0</v>
          </cell>
          <cell r="V555">
            <v>1</v>
          </cell>
          <cell r="W555">
            <v>4</v>
          </cell>
          <cell r="X555">
            <v>0</v>
          </cell>
          <cell r="Y555">
            <v>0</v>
          </cell>
          <cell r="Z555">
            <v>1</v>
          </cell>
        </row>
        <row r="556">
          <cell r="C556" t="str">
            <v>陸別町女</v>
          </cell>
          <cell r="D556">
            <v>7</v>
          </cell>
          <cell r="I556">
            <v>1</v>
          </cell>
          <cell r="J556">
            <v>4</v>
          </cell>
          <cell r="K556">
            <v>2</v>
          </cell>
          <cell r="L556">
            <v>0</v>
          </cell>
          <cell r="M556">
            <v>0</v>
          </cell>
          <cell r="N556">
            <v>0</v>
          </cell>
          <cell r="P556">
            <v>1</v>
          </cell>
          <cell r="R556">
            <v>7</v>
          </cell>
          <cell r="S556">
            <v>0</v>
          </cell>
          <cell r="T556">
            <v>0</v>
          </cell>
          <cell r="U556">
            <v>0</v>
          </cell>
          <cell r="V556">
            <v>1</v>
          </cell>
          <cell r="W556">
            <v>6</v>
          </cell>
          <cell r="X556">
            <v>0</v>
          </cell>
          <cell r="Y556">
            <v>0</v>
          </cell>
          <cell r="Z556">
            <v>1</v>
          </cell>
        </row>
        <row r="557">
          <cell r="C557" t="str">
            <v>陸別町総数</v>
          </cell>
          <cell r="D557">
            <v>12</v>
          </cell>
          <cell r="E557">
            <v>0</v>
          </cell>
          <cell r="F557">
            <v>0</v>
          </cell>
          <cell r="G557">
            <v>0</v>
          </cell>
          <cell r="H557">
            <v>0</v>
          </cell>
          <cell r="I557">
            <v>2</v>
          </cell>
          <cell r="J557">
            <v>6</v>
          </cell>
          <cell r="K557">
            <v>4</v>
          </cell>
          <cell r="L557">
            <v>0</v>
          </cell>
          <cell r="M557">
            <v>0</v>
          </cell>
          <cell r="N557">
            <v>0</v>
          </cell>
          <cell r="O557">
            <v>0</v>
          </cell>
          <cell r="P557">
            <v>2</v>
          </cell>
          <cell r="Q557">
            <v>0</v>
          </cell>
          <cell r="R557">
            <v>12</v>
          </cell>
          <cell r="S557">
            <v>0</v>
          </cell>
          <cell r="T557">
            <v>0</v>
          </cell>
          <cell r="U557">
            <v>0</v>
          </cell>
          <cell r="V557">
            <v>2</v>
          </cell>
          <cell r="W557">
            <v>10</v>
          </cell>
          <cell r="X557">
            <v>0</v>
          </cell>
          <cell r="Y557">
            <v>0</v>
          </cell>
          <cell r="Z557">
            <v>2</v>
          </cell>
        </row>
        <row r="558">
          <cell r="C558" t="str">
            <v>浦幌町男</v>
          </cell>
          <cell r="D558">
            <v>31</v>
          </cell>
          <cell r="J558">
            <v>10</v>
          </cell>
          <cell r="K558">
            <v>14</v>
          </cell>
          <cell r="L558">
            <v>7</v>
          </cell>
          <cell r="M558">
            <v>0</v>
          </cell>
          <cell r="N558">
            <v>0</v>
          </cell>
          <cell r="P558">
            <v>0</v>
          </cell>
          <cell r="R558">
            <v>31</v>
          </cell>
          <cell r="S558">
            <v>0</v>
          </cell>
          <cell r="T558">
            <v>0</v>
          </cell>
          <cell r="U558">
            <v>0</v>
          </cell>
          <cell r="V558">
            <v>0</v>
          </cell>
          <cell r="W558">
            <v>31</v>
          </cell>
          <cell r="X558">
            <v>0</v>
          </cell>
          <cell r="Y558">
            <v>0</v>
          </cell>
          <cell r="Z558">
            <v>0</v>
          </cell>
        </row>
        <row r="559">
          <cell r="C559" t="str">
            <v>浦幌町女</v>
          </cell>
          <cell r="D559">
            <v>18</v>
          </cell>
          <cell r="J559">
            <v>11</v>
          </cell>
          <cell r="K559">
            <v>7</v>
          </cell>
          <cell r="L559">
            <v>0</v>
          </cell>
          <cell r="M559">
            <v>0</v>
          </cell>
          <cell r="N559">
            <v>0</v>
          </cell>
          <cell r="P559">
            <v>0</v>
          </cell>
          <cell r="R559">
            <v>18</v>
          </cell>
          <cell r="S559">
            <v>0</v>
          </cell>
          <cell r="T559">
            <v>0</v>
          </cell>
          <cell r="U559">
            <v>0</v>
          </cell>
          <cell r="V559">
            <v>0</v>
          </cell>
          <cell r="W559">
            <v>18</v>
          </cell>
          <cell r="X559">
            <v>0</v>
          </cell>
          <cell r="Y559">
            <v>0</v>
          </cell>
          <cell r="Z559">
            <v>0</v>
          </cell>
        </row>
        <row r="560">
          <cell r="C560" t="str">
            <v>浦幌町総数</v>
          </cell>
          <cell r="D560">
            <v>49</v>
          </cell>
          <cell r="E560">
            <v>0</v>
          </cell>
          <cell r="F560">
            <v>0</v>
          </cell>
          <cell r="G560">
            <v>0</v>
          </cell>
          <cell r="H560">
            <v>0</v>
          </cell>
          <cell r="I560">
            <v>0</v>
          </cell>
          <cell r="J560">
            <v>21</v>
          </cell>
          <cell r="K560">
            <v>21</v>
          </cell>
          <cell r="L560">
            <v>7</v>
          </cell>
          <cell r="M560">
            <v>0</v>
          </cell>
          <cell r="N560">
            <v>0</v>
          </cell>
          <cell r="O560">
            <v>0</v>
          </cell>
          <cell r="P560">
            <v>0</v>
          </cell>
          <cell r="Q560">
            <v>0</v>
          </cell>
          <cell r="R560">
            <v>49</v>
          </cell>
          <cell r="S560">
            <v>0</v>
          </cell>
          <cell r="T560">
            <v>0</v>
          </cell>
          <cell r="U560">
            <v>0</v>
          </cell>
          <cell r="V560">
            <v>0</v>
          </cell>
          <cell r="W560">
            <v>49</v>
          </cell>
          <cell r="X560">
            <v>0</v>
          </cell>
          <cell r="Y560">
            <v>0</v>
          </cell>
          <cell r="Z560">
            <v>0</v>
          </cell>
        </row>
        <row r="561">
          <cell r="C561" t="str">
            <v>釧路町男</v>
          </cell>
          <cell r="D561">
            <v>73</v>
          </cell>
          <cell r="H561">
            <v>1</v>
          </cell>
          <cell r="I561">
            <v>3</v>
          </cell>
          <cell r="J561">
            <v>27</v>
          </cell>
          <cell r="K561">
            <v>34</v>
          </cell>
          <cell r="L561">
            <v>8</v>
          </cell>
          <cell r="M561">
            <v>0</v>
          </cell>
          <cell r="N561">
            <v>0</v>
          </cell>
          <cell r="P561">
            <v>4</v>
          </cell>
          <cell r="R561">
            <v>73</v>
          </cell>
          <cell r="S561">
            <v>0</v>
          </cell>
          <cell r="T561">
            <v>0</v>
          </cell>
          <cell r="U561">
            <v>1</v>
          </cell>
          <cell r="V561">
            <v>3</v>
          </cell>
          <cell r="W561">
            <v>69</v>
          </cell>
          <cell r="X561">
            <v>0</v>
          </cell>
          <cell r="Y561">
            <v>0</v>
          </cell>
          <cell r="Z561">
            <v>4</v>
          </cell>
        </row>
        <row r="562">
          <cell r="C562" t="str">
            <v>釧路町女</v>
          </cell>
          <cell r="D562">
            <v>79</v>
          </cell>
          <cell r="H562">
            <v>2</v>
          </cell>
          <cell r="I562">
            <v>7</v>
          </cell>
          <cell r="J562">
            <v>34</v>
          </cell>
          <cell r="K562">
            <v>31</v>
          </cell>
          <cell r="L562">
            <v>5</v>
          </cell>
          <cell r="M562">
            <v>0</v>
          </cell>
          <cell r="N562">
            <v>0</v>
          </cell>
          <cell r="P562">
            <v>9</v>
          </cell>
          <cell r="R562">
            <v>79</v>
          </cell>
          <cell r="S562">
            <v>0</v>
          </cell>
          <cell r="T562">
            <v>0</v>
          </cell>
          <cell r="U562">
            <v>2</v>
          </cell>
          <cell r="V562">
            <v>7</v>
          </cell>
          <cell r="W562">
            <v>70</v>
          </cell>
          <cell r="X562">
            <v>0</v>
          </cell>
          <cell r="Y562">
            <v>0</v>
          </cell>
          <cell r="Z562">
            <v>9</v>
          </cell>
        </row>
        <row r="563">
          <cell r="C563" t="str">
            <v>釧路町総数</v>
          </cell>
          <cell r="D563">
            <v>152</v>
          </cell>
          <cell r="E563">
            <v>0</v>
          </cell>
          <cell r="F563">
            <v>0</v>
          </cell>
          <cell r="G563">
            <v>0</v>
          </cell>
          <cell r="H563">
            <v>3</v>
          </cell>
          <cell r="I563">
            <v>10</v>
          </cell>
          <cell r="J563">
            <v>61</v>
          </cell>
          <cell r="K563">
            <v>65</v>
          </cell>
          <cell r="L563">
            <v>13</v>
          </cell>
          <cell r="M563">
            <v>0</v>
          </cell>
          <cell r="N563">
            <v>0</v>
          </cell>
          <cell r="O563">
            <v>0</v>
          </cell>
          <cell r="P563">
            <v>13</v>
          </cell>
          <cell r="Q563">
            <v>0</v>
          </cell>
          <cell r="R563">
            <v>152</v>
          </cell>
          <cell r="S563">
            <v>0</v>
          </cell>
          <cell r="T563">
            <v>0</v>
          </cell>
          <cell r="U563">
            <v>3</v>
          </cell>
          <cell r="V563">
            <v>10</v>
          </cell>
          <cell r="W563">
            <v>139</v>
          </cell>
          <cell r="X563">
            <v>0</v>
          </cell>
          <cell r="Y563">
            <v>0</v>
          </cell>
          <cell r="Z563">
            <v>13</v>
          </cell>
        </row>
        <row r="564">
          <cell r="C564" t="str">
            <v>厚岸町男</v>
          </cell>
          <cell r="D564">
            <v>35</v>
          </cell>
          <cell r="G564">
            <v>2</v>
          </cell>
          <cell r="I564">
            <v>3</v>
          </cell>
          <cell r="J564">
            <v>12</v>
          </cell>
          <cell r="K564">
            <v>15</v>
          </cell>
          <cell r="L564">
            <v>3</v>
          </cell>
          <cell r="M564">
            <v>0</v>
          </cell>
          <cell r="N564">
            <v>0</v>
          </cell>
          <cell r="P564">
            <v>5</v>
          </cell>
          <cell r="R564">
            <v>35</v>
          </cell>
          <cell r="S564">
            <v>0</v>
          </cell>
          <cell r="T564">
            <v>2</v>
          </cell>
          <cell r="U564">
            <v>0</v>
          </cell>
          <cell r="V564">
            <v>3</v>
          </cell>
          <cell r="W564">
            <v>30</v>
          </cell>
          <cell r="X564">
            <v>0</v>
          </cell>
          <cell r="Y564">
            <v>0</v>
          </cell>
          <cell r="Z564">
            <v>5</v>
          </cell>
        </row>
        <row r="565">
          <cell r="C565" t="str">
            <v>厚岸町女</v>
          </cell>
          <cell r="D565">
            <v>29</v>
          </cell>
          <cell r="H565">
            <v>1</v>
          </cell>
          <cell r="I565">
            <v>2</v>
          </cell>
          <cell r="J565">
            <v>10</v>
          </cell>
          <cell r="K565">
            <v>15</v>
          </cell>
          <cell r="L565">
            <v>1</v>
          </cell>
          <cell r="M565">
            <v>0</v>
          </cell>
          <cell r="N565">
            <v>0</v>
          </cell>
          <cell r="P565">
            <v>3</v>
          </cell>
          <cell r="R565">
            <v>29</v>
          </cell>
          <cell r="S565">
            <v>0</v>
          </cell>
          <cell r="T565">
            <v>0</v>
          </cell>
          <cell r="U565">
            <v>1</v>
          </cell>
          <cell r="V565">
            <v>2</v>
          </cell>
          <cell r="W565">
            <v>26</v>
          </cell>
          <cell r="X565">
            <v>0</v>
          </cell>
          <cell r="Y565">
            <v>0</v>
          </cell>
          <cell r="Z565">
            <v>3</v>
          </cell>
        </row>
        <row r="566">
          <cell r="C566" t="str">
            <v>厚岸町総数</v>
          </cell>
          <cell r="D566">
            <v>64</v>
          </cell>
          <cell r="E566">
            <v>0</v>
          </cell>
          <cell r="F566">
            <v>0</v>
          </cell>
          <cell r="G566">
            <v>2</v>
          </cell>
          <cell r="H566">
            <v>1</v>
          </cell>
          <cell r="I566">
            <v>5</v>
          </cell>
          <cell r="J566">
            <v>22</v>
          </cell>
          <cell r="K566">
            <v>30</v>
          </cell>
          <cell r="L566">
            <v>4</v>
          </cell>
          <cell r="M566">
            <v>0</v>
          </cell>
          <cell r="N566">
            <v>0</v>
          </cell>
          <cell r="O566">
            <v>0</v>
          </cell>
          <cell r="P566">
            <v>8</v>
          </cell>
          <cell r="Q566">
            <v>0</v>
          </cell>
          <cell r="R566">
            <v>64</v>
          </cell>
          <cell r="S566">
            <v>0</v>
          </cell>
          <cell r="T566">
            <v>2</v>
          </cell>
          <cell r="U566">
            <v>1</v>
          </cell>
          <cell r="V566">
            <v>5</v>
          </cell>
          <cell r="W566">
            <v>56</v>
          </cell>
          <cell r="X566">
            <v>0</v>
          </cell>
          <cell r="Y566">
            <v>0</v>
          </cell>
          <cell r="Z566">
            <v>8</v>
          </cell>
        </row>
        <row r="567">
          <cell r="C567" t="str">
            <v>浜中町男</v>
          </cell>
          <cell r="D567">
            <v>28</v>
          </cell>
          <cell r="G567">
            <v>1</v>
          </cell>
          <cell r="I567">
            <v>1</v>
          </cell>
          <cell r="J567">
            <v>10</v>
          </cell>
          <cell r="K567">
            <v>15</v>
          </cell>
          <cell r="L567">
            <v>1</v>
          </cell>
          <cell r="M567">
            <v>0</v>
          </cell>
          <cell r="N567">
            <v>0</v>
          </cell>
          <cell r="P567">
            <v>2</v>
          </cell>
          <cell r="R567">
            <v>28</v>
          </cell>
          <cell r="S567">
            <v>0</v>
          </cell>
          <cell r="T567">
            <v>1</v>
          </cell>
          <cell r="U567">
            <v>0</v>
          </cell>
          <cell r="V567">
            <v>1</v>
          </cell>
          <cell r="W567">
            <v>26</v>
          </cell>
          <cell r="X567">
            <v>0</v>
          </cell>
          <cell r="Y567">
            <v>0</v>
          </cell>
          <cell r="Z567">
            <v>2</v>
          </cell>
        </row>
        <row r="568">
          <cell r="C568" t="str">
            <v>浜中町女</v>
          </cell>
          <cell r="D568">
            <v>31</v>
          </cell>
          <cell r="I568">
            <v>4</v>
          </cell>
          <cell r="J568">
            <v>12</v>
          </cell>
          <cell r="K568">
            <v>14</v>
          </cell>
          <cell r="L568">
            <v>1</v>
          </cell>
          <cell r="M568">
            <v>0</v>
          </cell>
          <cell r="N568">
            <v>0</v>
          </cell>
          <cell r="P568">
            <v>4</v>
          </cell>
          <cell r="R568">
            <v>31</v>
          </cell>
          <cell r="S568">
            <v>0</v>
          </cell>
          <cell r="T568">
            <v>0</v>
          </cell>
          <cell r="U568">
            <v>0</v>
          </cell>
          <cell r="V568">
            <v>4</v>
          </cell>
          <cell r="W568">
            <v>27</v>
          </cell>
          <cell r="X568">
            <v>0</v>
          </cell>
          <cell r="Y568">
            <v>0</v>
          </cell>
          <cell r="Z568">
            <v>4</v>
          </cell>
        </row>
        <row r="569">
          <cell r="C569" t="str">
            <v>浜中町総数</v>
          </cell>
          <cell r="D569">
            <v>59</v>
          </cell>
          <cell r="E569">
            <v>0</v>
          </cell>
          <cell r="F569">
            <v>0</v>
          </cell>
          <cell r="G569">
            <v>1</v>
          </cell>
          <cell r="H569">
            <v>0</v>
          </cell>
          <cell r="I569">
            <v>5</v>
          </cell>
          <cell r="J569">
            <v>22</v>
          </cell>
          <cell r="K569">
            <v>29</v>
          </cell>
          <cell r="L569">
            <v>2</v>
          </cell>
          <cell r="M569">
            <v>0</v>
          </cell>
          <cell r="N569">
            <v>0</v>
          </cell>
          <cell r="O569">
            <v>0</v>
          </cell>
          <cell r="P569">
            <v>6</v>
          </cell>
          <cell r="Q569">
            <v>0</v>
          </cell>
          <cell r="R569">
            <v>59</v>
          </cell>
          <cell r="S569">
            <v>0</v>
          </cell>
          <cell r="T569">
            <v>1</v>
          </cell>
          <cell r="U569">
            <v>0</v>
          </cell>
          <cell r="V569">
            <v>5</v>
          </cell>
          <cell r="W569">
            <v>53</v>
          </cell>
          <cell r="X569">
            <v>0</v>
          </cell>
          <cell r="Y569">
            <v>0</v>
          </cell>
          <cell r="Z569">
            <v>6</v>
          </cell>
        </row>
        <row r="570">
          <cell r="C570" t="str">
            <v>標茶町男</v>
          </cell>
          <cell r="D570">
            <v>34</v>
          </cell>
          <cell r="G570">
            <v>1</v>
          </cell>
          <cell r="I570">
            <v>2</v>
          </cell>
          <cell r="J570">
            <v>8</v>
          </cell>
          <cell r="K570">
            <v>16</v>
          </cell>
          <cell r="L570">
            <v>6</v>
          </cell>
          <cell r="M570">
            <v>1</v>
          </cell>
          <cell r="N570">
            <v>0</v>
          </cell>
          <cell r="P570">
            <v>3</v>
          </cell>
          <cell r="R570">
            <v>34</v>
          </cell>
          <cell r="S570">
            <v>0</v>
          </cell>
          <cell r="T570">
            <v>1</v>
          </cell>
          <cell r="U570">
            <v>0</v>
          </cell>
          <cell r="V570">
            <v>2</v>
          </cell>
          <cell r="W570">
            <v>30</v>
          </cell>
          <cell r="X570">
            <v>1</v>
          </cell>
          <cell r="Y570">
            <v>0</v>
          </cell>
          <cell r="Z570">
            <v>3</v>
          </cell>
        </row>
        <row r="571">
          <cell r="C571" t="str">
            <v>標茶町女</v>
          </cell>
          <cell r="D571">
            <v>31</v>
          </cell>
          <cell r="G571">
            <v>1</v>
          </cell>
          <cell r="I571">
            <v>1</v>
          </cell>
          <cell r="J571">
            <v>13</v>
          </cell>
          <cell r="K571">
            <v>15</v>
          </cell>
          <cell r="L571">
            <v>1</v>
          </cell>
          <cell r="M571">
            <v>0</v>
          </cell>
          <cell r="N571">
            <v>0</v>
          </cell>
          <cell r="P571">
            <v>2</v>
          </cell>
          <cell r="R571">
            <v>31</v>
          </cell>
          <cell r="S571">
            <v>0</v>
          </cell>
          <cell r="T571">
            <v>1</v>
          </cell>
          <cell r="U571">
            <v>0</v>
          </cell>
          <cell r="V571">
            <v>1</v>
          </cell>
          <cell r="W571">
            <v>29</v>
          </cell>
          <cell r="X571">
            <v>0</v>
          </cell>
          <cell r="Y571">
            <v>0</v>
          </cell>
          <cell r="Z571">
            <v>2</v>
          </cell>
        </row>
        <row r="572">
          <cell r="C572" t="str">
            <v>標茶町総数</v>
          </cell>
          <cell r="D572">
            <v>65</v>
          </cell>
          <cell r="E572">
            <v>0</v>
          </cell>
          <cell r="F572">
            <v>0</v>
          </cell>
          <cell r="G572">
            <v>2</v>
          </cell>
          <cell r="H572">
            <v>0</v>
          </cell>
          <cell r="I572">
            <v>3</v>
          </cell>
          <cell r="J572">
            <v>21</v>
          </cell>
          <cell r="K572">
            <v>31</v>
          </cell>
          <cell r="L572">
            <v>7</v>
          </cell>
          <cell r="M572">
            <v>1</v>
          </cell>
          <cell r="N572">
            <v>0</v>
          </cell>
          <cell r="O572">
            <v>0</v>
          </cell>
          <cell r="P572">
            <v>5</v>
          </cell>
          <cell r="Q572">
            <v>0</v>
          </cell>
          <cell r="R572">
            <v>65</v>
          </cell>
          <cell r="S572">
            <v>0</v>
          </cell>
          <cell r="T572">
            <v>2</v>
          </cell>
          <cell r="U572">
            <v>0</v>
          </cell>
          <cell r="V572">
            <v>3</v>
          </cell>
          <cell r="W572">
            <v>59</v>
          </cell>
          <cell r="X572">
            <v>1</v>
          </cell>
          <cell r="Y572">
            <v>0</v>
          </cell>
          <cell r="Z572">
            <v>5</v>
          </cell>
        </row>
        <row r="573">
          <cell r="C573" t="str">
            <v>弟子屈町男</v>
          </cell>
          <cell r="D573">
            <v>24</v>
          </cell>
          <cell r="I573">
            <v>1</v>
          </cell>
          <cell r="J573">
            <v>16</v>
          </cell>
          <cell r="K573">
            <v>5</v>
          </cell>
          <cell r="L573">
            <v>2</v>
          </cell>
          <cell r="M573">
            <v>0</v>
          </cell>
          <cell r="N573">
            <v>0</v>
          </cell>
          <cell r="P573">
            <v>1</v>
          </cell>
          <cell r="R573">
            <v>24</v>
          </cell>
          <cell r="S573">
            <v>0</v>
          </cell>
          <cell r="T573">
            <v>0</v>
          </cell>
          <cell r="U573">
            <v>0</v>
          </cell>
          <cell r="V573">
            <v>1</v>
          </cell>
          <cell r="W573">
            <v>23</v>
          </cell>
          <cell r="X573">
            <v>0</v>
          </cell>
          <cell r="Y573">
            <v>0</v>
          </cell>
          <cell r="Z573">
            <v>1</v>
          </cell>
        </row>
        <row r="574">
          <cell r="C574" t="str">
            <v>弟子屈町女</v>
          </cell>
          <cell r="D574">
            <v>22</v>
          </cell>
          <cell r="I574">
            <v>3</v>
          </cell>
          <cell r="J574">
            <v>7</v>
          </cell>
          <cell r="K574">
            <v>10</v>
          </cell>
          <cell r="L574">
            <v>1</v>
          </cell>
          <cell r="M574">
            <v>1</v>
          </cell>
          <cell r="N574">
            <v>0</v>
          </cell>
          <cell r="P574">
            <v>3</v>
          </cell>
          <cell r="R574">
            <v>22</v>
          </cell>
          <cell r="S574">
            <v>0</v>
          </cell>
          <cell r="T574">
            <v>0</v>
          </cell>
          <cell r="U574">
            <v>0</v>
          </cell>
          <cell r="V574">
            <v>3</v>
          </cell>
          <cell r="W574">
            <v>18</v>
          </cell>
          <cell r="X574">
            <v>1</v>
          </cell>
          <cell r="Y574">
            <v>0</v>
          </cell>
          <cell r="Z574">
            <v>3</v>
          </cell>
        </row>
        <row r="575">
          <cell r="C575" t="str">
            <v>弟子屈町総数</v>
          </cell>
          <cell r="D575">
            <v>46</v>
          </cell>
          <cell r="E575">
            <v>0</v>
          </cell>
          <cell r="F575">
            <v>0</v>
          </cell>
          <cell r="G575">
            <v>0</v>
          </cell>
          <cell r="H575">
            <v>0</v>
          </cell>
          <cell r="I575">
            <v>4</v>
          </cell>
          <cell r="J575">
            <v>23</v>
          </cell>
          <cell r="K575">
            <v>15</v>
          </cell>
          <cell r="L575">
            <v>3</v>
          </cell>
          <cell r="M575">
            <v>1</v>
          </cell>
          <cell r="N575">
            <v>0</v>
          </cell>
          <cell r="O575">
            <v>0</v>
          </cell>
          <cell r="P575">
            <v>4</v>
          </cell>
          <cell r="Q575">
            <v>0</v>
          </cell>
          <cell r="R575">
            <v>46</v>
          </cell>
          <cell r="S575">
            <v>0</v>
          </cell>
          <cell r="T575">
            <v>0</v>
          </cell>
          <cell r="U575">
            <v>0</v>
          </cell>
          <cell r="V575">
            <v>4</v>
          </cell>
          <cell r="W575">
            <v>41</v>
          </cell>
          <cell r="X575">
            <v>1</v>
          </cell>
          <cell r="Y575">
            <v>0</v>
          </cell>
          <cell r="Z575">
            <v>4</v>
          </cell>
        </row>
        <row r="576">
          <cell r="C576" t="str">
            <v>鶴居村男</v>
          </cell>
          <cell r="D576">
            <v>3</v>
          </cell>
          <cell r="I576">
            <v>1</v>
          </cell>
          <cell r="K576">
            <v>0</v>
          </cell>
          <cell r="L576">
            <v>2</v>
          </cell>
          <cell r="M576">
            <v>0</v>
          </cell>
          <cell r="N576">
            <v>0</v>
          </cell>
          <cell r="P576">
            <v>1</v>
          </cell>
          <cell r="R576">
            <v>3</v>
          </cell>
          <cell r="S576">
            <v>0</v>
          </cell>
          <cell r="T576">
            <v>0</v>
          </cell>
          <cell r="U576">
            <v>0</v>
          </cell>
          <cell r="V576">
            <v>1</v>
          </cell>
          <cell r="W576">
            <v>2</v>
          </cell>
          <cell r="X576">
            <v>0</v>
          </cell>
          <cell r="Y576">
            <v>0</v>
          </cell>
          <cell r="Z576">
            <v>1</v>
          </cell>
        </row>
        <row r="577">
          <cell r="C577" t="str">
            <v>鶴居村女</v>
          </cell>
          <cell r="D577">
            <v>2</v>
          </cell>
          <cell r="J577">
            <v>1</v>
          </cell>
          <cell r="K577">
            <v>1</v>
          </cell>
          <cell r="L577">
            <v>0</v>
          </cell>
          <cell r="M577">
            <v>0</v>
          </cell>
          <cell r="N577">
            <v>0</v>
          </cell>
          <cell r="P577">
            <v>0</v>
          </cell>
          <cell r="R577">
            <v>2</v>
          </cell>
          <cell r="S577">
            <v>0</v>
          </cell>
          <cell r="T577">
            <v>0</v>
          </cell>
          <cell r="U577">
            <v>0</v>
          </cell>
          <cell r="V577">
            <v>0</v>
          </cell>
          <cell r="W577">
            <v>2</v>
          </cell>
          <cell r="X577">
            <v>0</v>
          </cell>
          <cell r="Y577">
            <v>0</v>
          </cell>
          <cell r="Z577">
            <v>0</v>
          </cell>
        </row>
        <row r="578">
          <cell r="C578" t="str">
            <v>鶴居村総数</v>
          </cell>
          <cell r="D578">
            <v>5</v>
          </cell>
          <cell r="E578">
            <v>0</v>
          </cell>
          <cell r="F578">
            <v>0</v>
          </cell>
          <cell r="G578">
            <v>0</v>
          </cell>
          <cell r="H578">
            <v>0</v>
          </cell>
          <cell r="I578">
            <v>1</v>
          </cell>
          <cell r="J578">
            <v>1</v>
          </cell>
          <cell r="K578">
            <v>1</v>
          </cell>
          <cell r="L578">
            <v>2</v>
          </cell>
          <cell r="M578">
            <v>0</v>
          </cell>
          <cell r="N578">
            <v>0</v>
          </cell>
          <cell r="O578">
            <v>0</v>
          </cell>
          <cell r="P578">
            <v>1</v>
          </cell>
          <cell r="Q578">
            <v>0</v>
          </cell>
          <cell r="R578">
            <v>5</v>
          </cell>
          <cell r="S578">
            <v>0</v>
          </cell>
          <cell r="T578">
            <v>0</v>
          </cell>
          <cell r="U578">
            <v>0</v>
          </cell>
          <cell r="V578">
            <v>1</v>
          </cell>
          <cell r="W578">
            <v>4</v>
          </cell>
          <cell r="X578">
            <v>0</v>
          </cell>
          <cell r="Y578">
            <v>0</v>
          </cell>
          <cell r="Z578">
            <v>1</v>
          </cell>
        </row>
        <row r="579">
          <cell r="C579" t="str">
            <v>白糠町男</v>
          </cell>
          <cell r="D579">
            <v>21</v>
          </cell>
          <cell r="I579">
            <v>1</v>
          </cell>
          <cell r="J579">
            <v>4</v>
          </cell>
          <cell r="K579">
            <v>12</v>
          </cell>
          <cell r="L579">
            <v>4</v>
          </cell>
          <cell r="M579">
            <v>0</v>
          </cell>
          <cell r="N579">
            <v>0</v>
          </cell>
          <cell r="P579">
            <v>1</v>
          </cell>
          <cell r="R579">
            <v>21</v>
          </cell>
          <cell r="S579">
            <v>0</v>
          </cell>
          <cell r="T579">
            <v>0</v>
          </cell>
          <cell r="U579">
            <v>0</v>
          </cell>
          <cell r="V579">
            <v>1</v>
          </cell>
          <cell r="W579">
            <v>20</v>
          </cell>
          <cell r="X579">
            <v>0</v>
          </cell>
          <cell r="Y579">
            <v>0</v>
          </cell>
          <cell r="Z579">
            <v>1</v>
          </cell>
        </row>
        <row r="580">
          <cell r="C580" t="str">
            <v>白糠町女</v>
          </cell>
          <cell r="D580">
            <v>16</v>
          </cell>
          <cell r="H580">
            <v>1</v>
          </cell>
          <cell r="J580">
            <v>6</v>
          </cell>
          <cell r="K580">
            <v>8</v>
          </cell>
          <cell r="L580">
            <v>0</v>
          </cell>
          <cell r="M580">
            <v>1</v>
          </cell>
          <cell r="N580">
            <v>0</v>
          </cell>
          <cell r="P580">
            <v>1</v>
          </cell>
          <cell r="R580">
            <v>16</v>
          </cell>
          <cell r="S580">
            <v>0</v>
          </cell>
          <cell r="T580">
            <v>0</v>
          </cell>
          <cell r="U580">
            <v>1</v>
          </cell>
          <cell r="V580">
            <v>0</v>
          </cell>
          <cell r="W580">
            <v>14</v>
          </cell>
          <cell r="X580">
            <v>1</v>
          </cell>
          <cell r="Y580">
            <v>0</v>
          </cell>
          <cell r="Z580">
            <v>1</v>
          </cell>
        </row>
        <row r="581">
          <cell r="C581" t="str">
            <v>白糠町総数</v>
          </cell>
          <cell r="D581">
            <v>37</v>
          </cell>
          <cell r="E581">
            <v>0</v>
          </cell>
          <cell r="F581">
            <v>0</v>
          </cell>
          <cell r="G581">
            <v>0</v>
          </cell>
          <cell r="H581">
            <v>1</v>
          </cell>
          <cell r="I581">
            <v>1</v>
          </cell>
          <cell r="J581">
            <v>10</v>
          </cell>
          <cell r="K581">
            <v>20</v>
          </cell>
          <cell r="L581">
            <v>4</v>
          </cell>
          <cell r="M581">
            <v>1</v>
          </cell>
          <cell r="N581">
            <v>0</v>
          </cell>
          <cell r="O581">
            <v>0</v>
          </cell>
          <cell r="P581">
            <v>2</v>
          </cell>
          <cell r="Q581">
            <v>0</v>
          </cell>
          <cell r="R581">
            <v>37</v>
          </cell>
          <cell r="S581">
            <v>0</v>
          </cell>
          <cell r="T581">
            <v>0</v>
          </cell>
          <cell r="U581">
            <v>1</v>
          </cell>
          <cell r="V581">
            <v>1</v>
          </cell>
          <cell r="W581">
            <v>34</v>
          </cell>
          <cell r="X581">
            <v>1</v>
          </cell>
          <cell r="Y581">
            <v>0</v>
          </cell>
          <cell r="Z581">
            <v>2</v>
          </cell>
        </row>
        <row r="582">
          <cell r="C582" t="str">
            <v>別海町男</v>
          </cell>
          <cell r="D582">
            <v>91</v>
          </cell>
          <cell r="G582">
            <v>1</v>
          </cell>
          <cell r="H582">
            <v>2</v>
          </cell>
          <cell r="I582">
            <v>6</v>
          </cell>
          <cell r="J582">
            <v>35</v>
          </cell>
          <cell r="K582">
            <v>36</v>
          </cell>
          <cell r="L582">
            <v>10</v>
          </cell>
          <cell r="M582">
            <v>1</v>
          </cell>
          <cell r="N582">
            <v>0</v>
          </cell>
          <cell r="P582">
            <v>9</v>
          </cell>
          <cell r="R582">
            <v>91</v>
          </cell>
          <cell r="S582">
            <v>0</v>
          </cell>
          <cell r="T582">
            <v>1</v>
          </cell>
          <cell r="U582">
            <v>2</v>
          </cell>
          <cell r="V582">
            <v>6</v>
          </cell>
          <cell r="W582">
            <v>81</v>
          </cell>
          <cell r="X582">
            <v>1</v>
          </cell>
          <cell r="Y582">
            <v>0</v>
          </cell>
          <cell r="Z582">
            <v>9</v>
          </cell>
        </row>
        <row r="583">
          <cell r="C583" t="str">
            <v>別海町女</v>
          </cell>
          <cell r="D583">
            <v>78</v>
          </cell>
          <cell r="H583">
            <v>1</v>
          </cell>
          <cell r="I583">
            <v>3</v>
          </cell>
          <cell r="J583">
            <v>35</v>
          </cell>
          <cell r="K583">
            <v>34</v>
          </cell>
          <cell r="L583">
            <v>5</v>
          </cell>
          <cell r="M583">
            <v>0</v>
          </cell>
          <cell r="N583">
            <v>0</v>
          </cell>
          <cell r="P583">
            <v>4</v>
          </cell>
          <cell r="R583">
            <v>78</v>
          </cell>
          <cell r="S583">
            <v>0</v>
          </cell>
          <cell r="T583">
            <v>0</v>
          </cell>
          <cell r="U583">
            <v>1</v>
          </cell>
          <cell r="V583">
            <v>3</v>
          </cell>
          <cell r="W583">
            <v>74</v>
          </cell>
          <cell r="X583">
            <v>0</v>
          </cell>
          <cell r="Y583">
            <v>0</v>
          </cell>
          <cell r="Z583">
            <v>4</v>
          </cell>
        </row>
        <row r="584">
          <cell r="C584" t="str">
            <v>別海町総数</v>
          </cell>
          <cell r="D584">
            <v>169</v>
          </cell>
          <cell r="E584">
            <v>0</v>
          </cell>
          <cell r="F584">
            <v>0</v>
          </cell>
          <cell r="G584">
            <v>1</v>
          </cell>
          <cell r="H584">
            <v>3</v>
          </cell>
          <cell r="I584">
            <v>9</v>
          </cell>
          <cell r="J584">
            <v>70</v>
          </cell>
          <cell r="K584">
            <v>70</v>
          </cell>
          <cell r="L584">
            <v>15</v>
          </cell>
          <cell r="M584">
            <v>1</v>
          </cell>
          <cell r="N584">
            <v>0</v>
          </cell>
          <cell r="O584">
            <v>0</v>
          </cell>
          <cell r="P584">
            <v>13</v>
          </cell>
          <cell r="Q584">
            <v>0</v>
          </cell>
          <cell r="R584">
            <v>169</v>
          </cell>
          <cell r="S584">
            <v>0</v>
          </cell>
          <cell r="T584">
            <v>1</v>
          </cell>
          <cell r="U584">
            <v>3</v>
          </cell>
          <cell r="V584">
            <v>9</v>
          </cell>
          <cell r="W584">
            <v>155</v>
          </cell>
          <cell r="X584">
            <v>1</v>
          </cell>
          <cell r="Y584">
            <v>0</v>
          </cell>
          <cell r="Z584">
            <v>13</v>
          </cell>
        </row>
        <row r="585">
          <cell r="C585" t="str">
            <v>中標津町男</v>
          </cell>
          <cell r="D585">
            <v>130</v>
          </cell>
          <cell r="F585">
            <v>2</v>
          </cell>
          <cell r="G585">
            <v>2</v>
          </cell>
          <cell r="H585">
            <v>1</v>
          </cell>
          <cell r="I585">
            <v>13</v>
          </cell>
          <cell r="J585">
            <v>36</v>
          </cell>
          <cell r="K585">
            <v>58</v>
          </cell>
          <cell r="L585">
            <v>16</v>
          </cell>
          <cell r="M585">
            <v>2</v>
          </cell>
          <cell r="N585">
            <v>0</v>
          </cell>
          <cell r="P585">
            <v>18</v>
          </cell>
          <cell r="R585">
            <v>130</v>
          </cell>
          <cell r="S585">
            <v>2</v>
          </cell>
          <cell r="T585">
            <v>2</v>
          </cell>
          <cell r="U585">
            <v>1</v>
          </cell>
          <cell r="V585">
            <v>13</v>
          </cell>
          <cell r="W585">
            <v>110</v>
          </cell>
          <cell r="X585">
            <v>2</v>
          </cell>
          <cell r="Y585">
            <v>0</v>
          </cell>
          <cell r="Z585">
            <v>18</v>
          </cell>
        </row>
        <row r="586">
          <cell r="C586" t="str">
            <v>中標津町女</v>
          </cell>
          <cell r="D586">
            <v>140</v>
          </cell>
          <cell r="H586">
            <v>2</v>
          </cell>
          <cell r="I586">
            <v>12</v>
          </cell>
          <cell r="J586">
            <v>54</v>
          </cell>
          <cell r="K586">
            <v>55</v>
          </cell>
          <cell r="L586">
            <v>16</v>
          </cell>
          <cell r="M586">
            <v>1</v>
          </cell>
          <cell r="N586">
            <v>0</v>
          </cell>
          <cell r="P586">
            <v>14</v>
          </cell>
          <cell r="R586">
            <v>140</v>
          </cell>
          <cell r="S586">
            <v>0</v>
          </cell>
          <cell r="T586">
            <v>0</v>
          </cell>
          <cell r="U586">
            <v>2</v>
          </cell>
          <cell r="V586">
            <v>12</v>
          </cell>
          <cell r="W586">
            <v>125</v>
          </cell>
          <cell r="X586">
            <v>1</v>
          </cell>
          <cell r="Y586">
            <v>0</v>
          </cell>
          <cell r="Z586">
            <v>14</v>
          </cell>
        </row>
        <row r="587">
          <cell r="C587" t="str">
            <v>中標津町総数</v>
          </cell>
          <cell r="D587">
            <v>270</v>
          </cell>
          <cell r="E587">
            <v>0</v>
          </cell>
          <cell r="F587">
            <v>2</v>
          </cell>
          <cell r="G587">
            <v>2</v>
          </cell>
          <cell r="H587">
            <v>3</v>
          </cell>
          <cell r="I587">
            <v>25</v>
          </cell>
          <cell r="J587">
            <v>90</v>
          </cell>
          <cell r="K587">
            <v>113</v>
          </cell>
          <cell r="L587">
            <v>32</v>
          </cell>
          <cell r="M587">
            <v>3</v>
          </cell>
          <cell r="N587">
            <v>0</v>
          </cell>
          <cell r="O587">
            <v>0</v>
          </cell>
          <cell r="P587">
            <v>32</v>
          </cell>
          <cell r="Q587">
            <v>0</v>
          </cell>
          <cell r="R587">
            <v>270</v>
          </cell>
          <cell r="S587">
            <v>2</v>
          </cell>
          <cell r="T587">
            <v>2</v>
          </cell>
          <cell r="U587">
            <v>3</v>
          </cell>
          <cell r="V587">
            <v>25</v>
          </cell>
          <cell r="W587">
            <v>235</v>
          </cell>
          <cell r="X587">
            <v>3</v>
          </cell>
          <cell r="Y587">
            <v>0</v>
          </cell>
          <cell r="Z587">
            <v>32</v>
          </cell>
        </row>
        <row r="588">
          <cell r="C588" t="str">
            <v>標津町男</v>
          </cell>
          <cell r="D588">
            <v>20</v>
          </cell>
          <cell r="J588">
            <v>6</v>
          </cell>
          <cell r="K588">
            <v>11</v>
          </cell>
          <cell r="L588">
            <v>3</v>
          </cell>
          <cell r="M588">
            <v>0</v>
          </cell>
          <cell r="N588">
            <v>0</v>
          </cell>
          <cell r="P588">
            <v>0</v>
          </cell>
          <cell r="R588">
            <v>20</v>
          </cell>
          <cell r="S588">
            <v>0</v>
          </cell>
          <cell r="T588">
            <v>0</v>
          </cell>
          <cell r="U588">
            <v>0</v>
          </cell>
          <cell r="V588">
            <v>0</v>
          </cell>
          <cell r="W588">
            <v>20</v>
          </cell>
          <cell r="X588">
            <v>0</v>
          </cell>
          <cell r="Y588">
            <v>0</v>
          </cell>
          <cell r="Z588">
            <v>0</v>
          </cell>
        </row>
        <row r="589">
          <cell r="C589" t="str">
            <v>標津町女</v>
          </cell>
          <cell r="D589">
            <v>20</v>
          </cell>
          <cell r="J589">
            <v>7</v>
          </cell>
          <cell r="K589">
            <v>11</v>
          </cell>
          <cell r="L589">
            <v>2</v>
          </cell>
          <cell r="M589">
            <v>0</v>
          </cell>
          <cell r="N589">
            <v>0</v>
          </cell>
          <cell r="P589">
            <v>0</v>
          </cell>
          <cell r="R589">
            <v>20</v>
          </cell>
          <cell r="S589">
            <v>0</v>
          </cell>
          <cell r="T589">
            <v>0</v>
          </cell>
          <cell r="U589">
            <v>0</v>
          </cell>
          <cell r="V589">
            <v>0</v>
          </cell>
          <cell r="W589">
            <v>20</v>
          </cell>
          <cell r="X589">
            <v>0</v>
          </cell>
          <cell r="Y589">
            <v>0</v>
          </cell>
          <cell r="Z589">
            <v>0</v>
          </cell>
        </row>
        <row r="590">
          <cell r="C590" t="str">
            <v>標津町総数</v>
          </cell>
          <cell r="D590">
            <v>40</v>
          </cell>
          <cell r="E590">
            <v>0</v>
          </cell>
          <cell r="F590">
            <v>0</v>
          </cell>
          <cell r="G590">
            <v>0</v>
          </cell>
          <cell r="H590">
            <v>0</v>
          </cell>
          <cell r="I590">
            <v>0</v>
          </cell>
          <cell r="J590">
            <v>13</v>
          </cell>
          <cell r="K590">
            <v>22</v>
          </cell>
          <cell r="L590">
            <v>5</v>
          </cell>
          <cell r="M590">
            <v>0</v>
          </cell>
          <cell r="N590">
            <v>0</v>
          </cell>
          <cell r="O590">
            <v>0</v>
          </cell>
          <cell r="P590">
            <v>0</v>
          </cell>
          <cell r="Q590">
            <v>0</v>
          </cell>
          <cell r="R590">
            <v>40</v>
          </cell>
          <cell r="S590">
            <v>0</v>
          </cell>
          <cell r="T590">
            <v>0</v>
          </cell>
          <cell r="U590">
            <v>0</v>
          </cell>
          <cell r="V590">
            <v>0</v>
          </cell>
          <cell r="W590">
            <v>40</v>
          </cell>
          <cell r="X590">
            <v>0</v>
          </cell>
          <cell r="Y590">
            <v>0</v>
          </cell>
          <cell r="Z590">
            <v>0</v>
          </cell>
        </row>
        <row r="591">
          <cell r="C591" t="str">
            <v>羅臼町男</v>
          </cell>
          <cell r="D591">
            <v>25</v>
          </cell>
          <cell r="H591">
            <v>1</v>
          </cell>
          <cell r="J591">
            <v>6</v>
          </cell>
          <cell r="K591">
            <v>14</v>
          </cell>
          <cell r="L591">
            <v>4</v>
          </cell>
          <cell r="M591">
            <v>0</v>
          </cell>
          <cell r="N591">
            <v>0</v>
          </cell>
          <cell r="P591">
            <v>1</v>
          </cell>
          <cell r="R591">
            <v>25</v>
          </cell>
          <cell r="S591">
            <v>0</v>
          </cell>
          <cell r="T591">
            <v>0</v>
          </cell>
          <cell r="U591">
            <v>1</v>
          </cell>
          <cell r="V591">
            <v>0</v>
          </cell>
          <cell r="W591">
            <v>24</v>
          </cell>
          <cell r="X591">
            <v>0</v>
          </cell>
          <cell r="Y591">
            <v>0</v>
          </cell>
          <cell r="Z591">
            <v>1</v>
          </cell>
        </row>
        <row r="592">
          <cell r="C592" t="str">
            <v>羅臼町女</v>
          </cell>
          <cell r="D592">
            <v>29</v>
          </cell>
          <cell r="I592">
            <v>3</v>
          </cell>
          <cell r="J592">
            <v>12</v>
          </cell>
          <cell r="K592">
            <v>9</v>
          </cell>
          <cell r="L592">
            <v>5</v>
          </cell>
          <cell r="M592">
            <v>0</v>
          </cell>
          <cell r="N592">
            <v>0</v>
          </cell>
          <cell r="P592">
            <v>3</v>
          </cell>
          <cell r="R592">
            <v>29</v>
          </cell>
          <cell r="S592">
            <v>0</v>
          </cell>
          <cell r="T592">
            <v>0</v>
          </cell>
          <cell r="U592">
            <v>0</v>
          </cell>
          <cell r="V592">
            <v>3</v>
          </cell>
          <cell r="W592">
            <v>26</v>
          </cell>
          <cell r="X592">
            <v>0</v>
          </cell>
          <cell r="Y592">
            <v>0</v>
          </cell>
          <cell r="Z592">
            <v>3</v>
          </cell>
        </row>
        <row r="593">
          <cell r="C593" t="str">
            <v>羅臼町総数</v>
          </cell>
          <cell r="D593">
            <v>54</v>
          </cell>
          <cell r="E593">
            <v>0</v>
          </cell>
          <cell r="F593">
            <v>0</v>
          </cell>
          <cell r="G593">
            <v>0</v>
          </cell>
          <cell r="H593">
            <v>1</v>
          </cell>
          <cell r="I593">
            <v>3</v>
          </cell>
          <cell r="J593">
            <v>18</v>
          </cell>
          <cell r="K593">
            <v>23</v>
          </cell>
          <cell r="L593">
            <v>9</v>
          </cell>
          <cell r="M593">
            <v>0</v>
          </cell>
          <cell r="N593">
            <v>0</v>
          </cell>
          <cell r="O593">
            <v>0</v>
          </cell>
          <cell r="P593">
            <v>4</v>
          </cell>
          <cell r="Q593">
            <v>0</v>
          </cell>
          <cell r="R593">
            <v>54</v>
          </cell>
          <cell r="S593">
            <v>0</v>
          </cell>
          <cell r="T593">
            <v>0</v>
          </cell>
          <cell r="U593">
            <v>1</v>
          </cell>
          <cell r="V593">
            <v>3</v>
          </cell>
          <cell r="W593">
            <v>50</v>
          </cell>
          <cell r="X593">
            <v>0</v>
          </cell>
          <cell r="Y593">
            <v>0</v>
          </cell>
          <cell r="Z593">
            <v>4</v>
          </cell>
        </row>
        <row r="594">
          <cell r="C594" t="str">
            <v>札幌市男</v>
          </cell>
          <cell r="D594">
            <v>7415</v>
          </cell>
          <cell r="E594">
            <v>0</v>
          </cell>
          <cell r="F594">
            <v>21</v>
          </cell>
          <cell r="G594">
            <v>30</v>
          </cell>
          <cell r="H594">
            <v>80</v>
          </cell>
          <cell r="I594">
            <v>501</v>
          </cell>
          <cell r="J594">
            <v>2564</v>
          </cell>
          <cell r="K594">
            <v>3198</v>
          </cell>
          <cell r="L594">
            <v>927</v>
          </cell>
          <cell r="M594">
            <v>93</v>
          </cell>
          <cell r="N594">
            <v>0</v>
          </cell>
          <cell r="O594">
            <v>0</v>
          </cell>
          <cell r="P594">
            <v>632</v>
          </cell>
          <cell r="Q594">
            <v>1</v>
          </cell>
          <cell r="R594">
            <v>7415</v>
          </cell>
          <cell r="S594">
            <v>21</v>
          </cell>
          <cell r="T594">
            <v>30</v>
          </cell>
          <cell r="U594">
            <v>80</v>
          </cell>
          <cell r="V594">
            <v>501</v>
          </cell>
          <cell r="W594">
            <v>6689</v>
          </cell>
          <cell r="X594">
            <v>93</v>
          </cell>
          <cell r="Y594">
            <v>1</v>
          </cell>
          <cell r="Z594">
            <v>632</v>
          </cell>
        </row>
        <row r="595">
          <cell r="C595" t="str">
            <v>札幌市女</v>
          </cell>
          <cell r="D595">
            <v>7072</v>
          </cell>
          <cell r="E595">
            <v>0</v>
          </cell>
          <cell r="F595">
            <v>24</v>
          </cell>
          <cell r="G595">
            <v>26</v>
          </cell>
          <cell r="H595">
            <v>97</v>
          </cell>
          <cell r="I595">
            <v>600</v>
          </cell>
          <cell r="J595">
            <v>3035</v>
          </cell>
          <cell r="K595">
            <v>2691</v>
          </cell>
          <cell r="L595">
            <v>557</v>
          </cell>
          <cell r="M595">
            <v>40</v>
          </cell>
          <cell r="N595">
            <v>1</v>
          </cell>
          <cell r="O595">
            <v>0</v>
          </cell>
          <cell r="P595">
            <v>747</v>
          </cell>
          <cell r="Q595">
            <v>1</v>
          </cell>
          <cell r="R595">
            <v>7072</v>
          </cell>
          <cell r="S595">
            <v>24</v>
          </cell>
          <cell r="T595">
            <v>26</v>
          </cell>
          <cell r="U595">
            <v>97</v>
          </cell>
          <cell r="V595">
            <v>600</v>
          </cell>
          <cell r="W595">
            <v>6283</v>
          </cell>
          <cell r="X595">
            <v>41</v>
          </cell>
          <cell r="Y595">
            <v>1</v>
          </cell>
          <cell r="Z595">
            <v>747</v>
          </cell>
        </row>
        <row r="596">
          <cell r="C596" t="str">
            <v>札幌市総数</v>
          </cell>
          <cell r="D596">
            <v>14487</v>
          </cell>
          <cell r="E596">
            <v>0</v>
          </cell>
          <cell r="F596">
            <v>45</v>
          </cell>
          <cell r="G596">
            <v>56</v>
          </cell>
          <cell r="H596">
            <v>177</v>
          </cell>
          <cell r="I596">
            <v>1101</v>
          </cell>
          <cell r="J596">
            <v>5599</v>
          </cell>
          <cell r="K596">
            <v>5889</v>
          </cell>
          <cell r="L596">
            <v>1484</v>
          </cell>
          <cell r="M596">
            <v>133</v>
          </cell>
          <cell r="N596">
            <v>1</v>
          </cell>
          <cell r="O596">
            <v>0</v>
          </cell>
          <cell r="P596">
            <v>1379</v>
          </cell>
          <cell r="Q596">
            <v>2</v>
          </cell>
          <cell r="R596">
            <v>14487</v>
          </cell>
          <cell r="S596">
            <v>45</v>
          </cell>
          <cell r="T596">
            <v>56</v>
          </cell>
          <cell r="U596">
            <v>177</v>
          </cell>
          <cell r="V596">
            <v>1101</v>
          </cell>
          <cell r="W596">
            <v>12972</v>
          </cell>
          <cell r="X596">
            <v>134</v>
          </cell>
          <cell r="Y596">
            <v>2</v>
          </cell>
          <cell r="Z596">
            <v>1379</v>
          </cell>
        </row>
        <row r="597">
          <cell r="C597" t="str">
            <v>札幌市保健所男</v>
          </cell>
          <cell r="R597">
            <v>7415</v>
          </cell>
          <cell r="S597">
            <v>21</v>
          </cell>
          <cell r="T597">
            <v>30</v>
          </cell>
          <cell r="U597">
            <v>80</v>
          </cell>
          <cell r="V597">
            <v>501</v>
          </cell>
          <cell r="W597">
            <v>6689</v>
          </cell>
          <cell r="X597">
            <v>93</v>
          </cell>
          <cell r="Y597">
            <v>1</v>
          </cell>
          <cell r="Z597">
            <v>632</v>
          </cell>
        </row>
        <row r="598">
          <cell r="C598" t="str">
            <v>札幌市保健所女</v>
          </cell>
          <cell r="R598">
            <v>7072</v>
          </cell>
          <cell r="S598">
            <v>24</v>
          </cell>
          <cell r="T598">
            <v>26</v>
          </cell>
          <cell r="U598">
            <v>97</v>
          </cell>
          <cell r="V598">
            <v>600</v>
          </cell>
          <cell r="W598">
            <v>6283</v>
          </cell>
          <cell r="X598">
            <v>41</v>
          </cell>
          <cell r="Y598">
            <v>1</v>
          </cell>
          <cell r="Z598">
            <v>747</v>
          </cell>
        </row>
        <row r="599">
          <cell r="C599" t="str">
            <v>札幌市保健所総数</v>
          </cell>
          <cell r="R599">
            <v>14487</v>
          </cell>
          <cell r="S599">
            <v>45</v>
          </cell>
          <cell r="T599">
            <v>56</v>
          </cell>
          <cell r="U599">
            <v>177</v>
          </cell>
          <cell r="V599">
            <v>1101</v>
          </cell>
          <cell r="W599">
            <v>12972</v>
          </cell>
          <cell r="X599">
            <v>134</v>
          </cell>
          <cell r="Y599">
            <v>2</v>
          </cell>
          <cell r="Z599">
            <v>1379</v>
          </cell>
        </row>
        <row r="600">
          <cell r="C600" t="str">
            <v>小樽市保健所男</v>
          </cell>
          <cell r="R600">
            <v>325</v>
          </cell>
          <cell r="S600">
            <v>0</v>
          </cell>
          <cell r="T600">
            <v>2</v>
          </cell>
          <cell r="U600">
            <v>5</v>
          </cell>
          <cell r="V600">
            <v>18</v>
          </cell>
          <cell r="W600">
            <v>297</v>
          </cell>
          <cell r="X600">
            <v>3</v>
          </cell>
          <cell r="Y600">
            <v>0</v>
          </cell>
          <cell r="Z600">
            <v>25</v>
          </cell>
        </row>
        <row r="601">
          <cell r="C601" t="str">
            <v>小樽市保健所女</v>
          </cell>
          <cell r="R601">
            <v>321</v>
          </cell>
          <cell r="S601">
            <v>3</v>
          </cell>
          <cell r="T601">
            <v>2</v>
          </cell>
          <cell r="U601">
            <v>3</v>
          </cell>
          <cell r="V601">
            <v>27</v>
          </cell>
          <cell r="W601">
            <v>286</v>
          </cell>
          <cell r="X601">
            <v>0</v>
          </cell>
          <cell r="Y601">
            <v>0</v>
          </cell>
          <cell r="Z601">
            <v>35</v>
          </cell>
        </row>
        <row r="602">
          <cell r="C602" t="str">
            <v>小樽市保健所総数</v>
          </cell>
          <cell r="R602">
            <v>646</v>
          </cell>
          <cell r="S602">
            <v>3</v>
          </cell>
          <cell r="T602">
            <v>4</v>
          </cell>
          <cell r="U602">
            <v>8</v>
          </cell>
          <cell r="V602">
            <v>45</v>
          </cell>
          <cell r="W602">
            <v>583</v>
          </cell>
          <cell r="X602">
            <v>3</v>
          </cell>
          <cell r="Y602">
            <v>0</v>
          </cell>
          <cell r="Z602">
            <v>60</v>
          </cell>
        </row>
        <row r="603">
          <cell r="C603" t="str">
            <v>市立函館保健所男</v>
          </cell>
          <cell r="R603">
            <v>849</v>
          </cell>
          <cell r="S603">
            <v>3</v>
          </cell>
          <cell r="T603">
            <v>2</v>
          </cell>
          <cell r="U603">
            <v>7</v>
          </cell>
          <cell r="V603">
            <v>64</v>
          </cell>
          <cell r="W603">
            <v>759</v>
          </cell>
          <cell r="X603">
            <v>14</v>
          </cell>
          <cell r="Y603">
            <v>0</v>
          </cell>
          <cell r="Z603">
            <v>76</v>
          </cell>
        </row>
        <row r="604">
          <cell r="C604" t="str">
            <v>市立函館保健所女</v>
          </cell>
          <cell r="R604">
            <v>848</v>
          </cell>
          <cell r="S604">
            <v>2</v>
          </cell>
          <cell r="T604">
            <v>3</v>
          </cell>
          <cell r="U604">
            <v>9</v>
          </cell>
          <cell r="V604">
            <v>78</v>
          </cell>
          <cell r="W604">
            <v>748</v>
          </cell>
          <cell r="X604">
            <v>8</v>
          </cell>
          <cell r="Y604">
            <v>0</v>
          </cell>
          <cell r="Z604">
            <v>92</v>
          </cell>
        </row>
        <row r="605">
          <cell r="C605" t="str">
            <v>市立函館保健所総数</v>
          </cell>
          <cell r="R605">
            <v>1697</v>
          </cell>
          <cell r="S605">
            <v>5</v>
          </cell>
          <cell r="T605">
            <v>5</v>
          </cell>
          <cell r="U605">
            <v>16</v>
          </cell>
          <cell r="V605">
            <v>142</v>
          </cell>
          <cell r="W605">
            <v>1507</v>
          </cell>
          <cell r="X605">
            <v>22</v>
          </cell>
          <cell r="Y605">
            <v>0</v>
          </cell>
          <cell r="Z605">
            <v>168</v>
          </cell>
        </row>
        <row r="606">
          <cell r="C606" t="str">
            <v>旭川市保健所男</v>
          </cell>
          <cell r="R606">
            <v>1230</v>
          </cell>
          <cell r="S606">
            <v>4</v>
          </cell>
          <cell r="T606">
            <v>10</v>
          </cell>
          <cell r="U606">
            <v>18</v>
          </cell>
          <cell r="V606">
            <v>84</v>
          </cell>
          <cell r="W606">
            <v>1101</v>
          </cell>
          <cell r="X606">
            <v>12</v>
          </cell>
          <cell r="Y606">
            <v>1</v>
          </cell>
          <cell r="Z606">
            <v>116</v>
          </cell>
        </row>
        <row r="607">
          <cell r="C607" t="str">
            <v>旭川市保健所女</v>
          </cell>
          <cell r="R607">
            <v>1219</v>
          </cell>
          <cell r="S607">
            <v>4</v>
          </cell>
          <cell r="T607">
            <v>6</v>
          </cell>
          <cell r="U607">
            <v>15</v>
          </cell>
          <cell r="V607">
            <v>108</v>
          </cell>
          <cell r="W607">
            <v>1079</v>
          </cell>
          <cell r="X607">
            <v>7</v>
          </cell>
          <cell r="Y607">
            <v>0</v>
          </cell>
          <cell r="Z607">
            <v>133</v>
          </cell>
        </row>
        <row r="608">
          <cell r="C608" t="str">
            <v>旭川市保健所総数</v>
          </cell>
          <cell r="R608">
            <v>2449</v>
          </cell>
          <cell r="S608">
            <v>8</v>
          </cell>
          <cell r="T608">
            <v>16</v>
          </cell>
          <cell r="U608">
            <v>33</v>
          </cell>
          <cell r="V608">
            <v>192</v>
          </cell>
          <cell r="W608">
            <v>2180</v>
          </cell>
          <cell r="X608">
            <v>19</v>
          </cell>
          <cell r="Y608">
            <v>1</v>
          </cell>
          <cell r="Z608">
            <v>249</v>
          </cell>
        </row>
        <row r="609">
          <cell r="C609" t="str">
            <v>江別保健所男</v>
          </cell>
          <cell r="R609">
            <v>592</v>
          </cell>
          <cell r="S609">
            <v>1</v>
          </cell>
          <cell r="T609">
            <v>1</v>
          </cell>
          <cell r="U609">
            <v>14</v>
          </cell>
          <cell r="V609">
            <v>34</v>
          </cell>
          <cell r="W609">
            <v>531</v>
          </cell>
          <cell r="X609">
            <v>11</v>
          </cell>
          <cell r="Y609">
            <v>0</v>
          </cell>
          <cell r="Z609">
            <v>50</v>
          </cell>
        </row>
        <row r="610">
          <cell r="C610" t="str">
            <v>江別保健所女</v>
          </cell>
          <cell r="R610">
            <v>550</v>
          </cell>
          <cell r="S610">
            <v>0</v>
          </cell>
          <cell r="T610">
            <v>4</v>
          </cell>
          <cell r="U610">
            <v>8</v>
          </cell>
          <cell r="V610">
            <v>42</v>
          </cell>
          <cell r="W610">
            <v>489</v>
          </cell>
          <cell r="X610">
            <v>7</v>
          </cell>
          <cell r="Y610">
            <v>0</v>
          </cell>
          <cell r="Z610">
            <v>54</v>
          </cell>
        </row>
        <row r="611">
          <cell r="C611" t="str">
            <v>江別保健所総数</v>
          </cell>
          <cell r="R611">
            <v>1142</v>
          </cell>
          <cell r="S611">
            <v>1</v>
          </cell>
          <cell r="T611">
            <v>5</v>
          </cell>
          <cell r="U611">
            <v>22</v>
          </cell>
          <cell r="V611">
            <v>76</v>
          </cell>
          <cell r="W611">
            <v>1020</v>
          </cell>
          <cell r="X611">
            <v>18</v>
          </cell>
          <cell r="Y611">
            <v>0</v>
          </cell>
          <cell r="Z611">
            <v>104</v>
          </cell>
        </row>
        <row r="612">
          <cell r="C612" t="str">
            <v>千歳保健所男</v>
          </cell>
          <cell r="R612">
            <v>876</v>
          </cell>
          <cell r="S612">
            <v>2</v>
          </cell>
          <cell r="T612">
            <v>9</v>
          </cell>
          <cell r="U612">
            <v>13</v>
          </cell>
          <cell r="V612">
            <v>51</v>
          </cell>
          <cell r="W612">
            <v>794</v>
          </cell>
          <cell r="X612">
            <v>7</v>
          </cell>
          <cell r="Y612">
            <v>0</v>
          </cell>
          <cell r="Z612">
            <v>75</v>
          </cell>
        </row>
        <row r="613">
          <cell r="C613" t="str">
            <v>千歳保健所女</v>
          </cell>
          <cell r="R613">
            <v>875</v>
          </cell>
          <cell r="S613">
            <v>1</v>
          </cell>
          <cell r="T613">
            <v>6</v>
          </cell>
          <cell r="U613">
            <v>10</v>
          </cell>
          <cell r="V613">
            <v>74</v>
          </cell>
          <cell r="W613">
            <v>781</v>
          </cell>
          <cell r="X613">
            <v>3</v>
          </cell>
          <cell r="Y613">
            <v>0</v>
          </cell>
          <cell r="Z613">
            <v>91</v>
          </cell>
        </row>
        <row r="614">
          <cell r="C614" t="str">
            <v>千歳保健所総数</v>
          </cell>
          <cell r="R614">
            <v>1751</v>
          </cell>
          <cell r="S614">
            <v>3</v>
          </cell>
          <cell r="T614">
            <v>15</v>
          </cell>
          <cell r="U614">
            <v>23</v>
          </cell>
          <cell r="V614">
            <v>125</v>
          </cell>
          <cell r="W614">
            <v>1575</v>
          </cell>
          <cell r="X614">
            <v>10</v>
          </cell>
          <cell r="Y614">
            <v>0</v>
          </cell>
          <cell r="Z614">
            <v>166</v>
          </cell>
        </row>
        <row r="615">
          <cell r="C615" t="str">
            <v>岩見沢保健所男</v>
          </cell>
          <cell r="R615">
            <v>531</v>
          </cell>
          <cell r="S615">
            <v>2</v>
          </cell>
          <cell r="T615">
            <v>2</v>
          </cell>
          <cell r="U615">
            <v>4</v>
          </cell>
          <cell r="V615">
            <v>34</v>
          </cell>
          <cell r="W615">
            <v>483</v>
          </cell>
          <cell r="X615">
            <v>6</v>
          </cell>
          <cell r="Y615">
            <v>0</v>
          </cell>
          <cell r="Z615">
            <v>42</v>
          </cell>
        </row>
        <row r="616">
          <cell r="C616" t="str">
            <v>岩見沢保健所女</v>
          </cell>
          <cell r="R616">
            <v>458</v>
          </cell>
          <cell r="S616">
            <v>2</v>
          </cell>
          <cell r="T616">
            <v>2</v>
          </cell>
          <cell r="U616">
            <v>7</v>
          </cell>
          <cell r="V616">
            <v>49</v>
          </cell>
          <cell r="W616">
            <v>395</v>
          </cell>
          <cell r="X616">
            <v>3</v>
          </cell>
          <cell r="Y616">
            <v>0</v>
          </cell>
          <cell r="Z616">
            <v>60</v>
          </cell>
        </row>
        <row r="617">
          <cell r="C617" t="str">
            <v>岩見沢保健所総数</v>
          </cell>
          <cell r="R617">
            <v>989</v>
          </cell>
          <cell r="S617">
            <v>4</v>
          </cell>
          <cell r="T617">
            <v>4</v>
          </cell>
          <cell r="U617">
            <v>11</v>
          </cell>
          <cell r="V617">
            <v>83</v>
          </cell>
          <cell r="W617">
            <v>878</v>
          </cell>
          <cell r="X617">
            <v>9</v>
          </cell>
          <cell r="Y617">
            <v>0</v>
          </cell>
          <cell r="Z617">
            <v>102</v>
          </cell>
        </row>
        <row r="618">
          <cell r="C618" t="str">
            <v>滝川保健所男</v>
          </cell>
          <cell r="R618">
            <v>293</v>
          </cell>
          <cell r="S618">
            <v>1</v>
          </cell>
          <cell r="T618">
            <v>3</v>
          </cell>
          <cell r="U618">
            <v>3</v>
          </cell>
          <cell r="V618">
            <v>18</v>
          </cell>
          <cell r="W618">
            <v>266</v>
          </cell>
          <cell r="X618">
            <v>2</v>
          </cell>
          <cell r="Y618">
            <v>0</v>
          </cell>
          <cell r="Z618">
            <v>25</v>
          </cell>
        </row>
        <row r="619">
          <cell r="C619" t="str">
            <v>滝川保健所女</v>
          </cell>
          <cell r="R619">
            <v>283</v>
          </cell>
          <cell r="S619">
            <v>1</v>
          </cell>
          <cell r="T619">
            <v>0</v>
          </cell>
          <cell r="U619">
            <v>3</v>
          </cell>
          <cell r="V619">
            <v>36</v>
          </cell>
          <cell r="W619">
            <v>241</v>
          </cell>
          <cell r="X619">
            <v>2</v>
          </cell>
          <cell r="Y619">
            <v>0</v>
          </cell>
          <cell r="Z619">
            <v>40</v>
          </cell>
        </row>
        <row r="620">
          <cell r="C620" t="str">
            <v>滝川保健所総数</v>
          </cell>
          <cell r="R620">
            <v>576</v>
          </cell>
          <cell r="S620">
            <v>2</v>
          </cell>
          <cell r="T620">
            <v>3</v>
          </cell>
          <cell r="U620">
            <v>6</v>
          </cell>
          <cell r="V620">
            <v>54</v>
          </cell>
          <cell r="W620">
            <v>507</v>
          </cell>
          <cell r="X620">
            <v>4</v>
          </cell>
          <cell r="Y620">
            <v>0</v>
          </cell>
          <cell r="Z620">
            <v>65</v>
          </cell>
        </row>
        <row r="621">
          <cell r="C621" t="str">
            <v>深川保健所男</v>
          </cell>
          <cell r="R621">
            <v>94</v>
          </cell>
          <cell r="S621">
            <v>0</v>
          </cell>
          <cell r="T621">
            <v>0</v>
          </cell>
          <cell r="U621">
            <v>2</v>
          </cell>
          <cell r="V621">
            <v>7</v>
          </cell>
          <cell r="W621">
            <v>85</v>
          </cell>
          <cell r="X621">
            <v>0</v>
          </cell>
          <cell r="Y621">
            <v>0</v>
          </cell>
          <cell r="Z621">
            <v>9</v>
          </cell>
        </row>
        <row r="622">
          <cell r="C622" t="str">
            <v>深川保健所女</v>
          </cell>
          <cell r="R622">
            <v>73</v>
          </cell>
          <cell r="S622">
            <v>0</v>
          </cell>
          <cell r="T622">
            <v>0</v>
          </cell>
          <cell r="U622">
            <v>3</v>
          </cell>
          <cell r="V622">
            <v>10</v>
          </cell>
          <cell r="W622">
            <v>59</v>
          </cell>
          <cell r="X622">
            <v>0</v>
          </cell>
          <cell r="Y622">
            <v>1</v>
          </cell>
          <cell r="Z622">
            <v>13</v>
          </cell>
        </row>
        <row r="623">
          <cell r="C623" t="str">
            <v>深川保健所総数</v>
          </cell>
          <cell r="R623">
            <v>167</v>
          </cell>
          <cell r="S623">
            <v>0</v>
          </cell>
          <cell r="T623">
            <v>0</v>
          </cell>
          <cell r="U623">
            <v>5</v>
          </cell>
          <cell r="V623">
            <v>17</v>
          </cell>
          <cell r="W623">
            <v>144</v>
          </cell>
          <cell r="X623">
            <v>0</v>
          </cell>
          <cell r="Y623">
            <v>1</v>
          </cell>
          <cell r="Z623">
            <v>22</v>
          </cell>
        </row>
        <row r="624">
          <cell r="C624" t="str">
            <v>富良野保健所男</v>
          </cell>
          <cell r="R624">
            <v>188</v>
          </cell>
          <cell r="S624">
            <v>0</v>
          </cell>
          <cell r="T624">
            <v>1</v>
          </cell>
          <cell r="U624">
            <v>2</v>
          </cell>
          <cell r="V624">
            <v>13</v>
          </cell>
          <cell r="W624">
            <v>169</v>
          </cell>
          <cell r="X624">
            <v>3</v>
          </cell>
          <cell r="Y624">
            <v>0</v>
          </cell>
          <cell r="Z624">
            <v>16</v>
          </cell>
        </row>
        <row r="625">
          <cell r="C625" t="str">
            <v>富良野保健所女</v>
          </cell>
          <cell r="R625">
            <v>166</v>
          </cell>
          <cell r="S625">
            <v>0</v>
          </cell>
          <cell r="T625">
            <v>0</v>
          </cell>
          <cell r="U625">
            <v>1</v>
          </cell>
          <cell r="V625">
            <v>16</v>
          </cell>
          <cell r="W625">
            <v>149</v>
          </cell>
          <cell r="X625">
            <v>0</v>
          </cell>
          <cell r="Y625">
            <v>0</v>
          </cell>
          <cell r="Z625">
            <v>17</v>
          </cell>
        </row>
        <row r="626">
          <cell r="C626" t="str">
            <v>富良野保健所総数</v>
          </cell>
          <cell r="R626">
            <v>354</v>
          </cell>
          <cell r="S626">
            <v>0</v>
          </cell>
          <cell r="T626">
            <v>1</v>
          </cell>
          <cell r="U626">
            <v>3</v>
          </cell>
          <cell r="V626">
            <v>29</v>
          </cell>
          <cell r="W626">
            <v>318</v>
          </cell>
          <cell r="X626">
            <v>3</v>
          </cell>
          <cell r="Y626">
            <v>0</v>
          </cell>
          <cell r="Z626">
            <v>33</v>
          </cell>
        </row>
        <row r="627">
          <cell r="C627" t="str">
            <v>名寄保健所男</v>
          </cell>
          <cell r="R627">
            <v>264</v>
          </cell>
          <cell r="S627">
            <v>1</v>
          </cell>
          <cell r="T627">
            <v>2</v>
          </cell>
          <cell r="U627">
            <v>4</v>
          </cell>
          <cell r="V627">
            <v>22</v>
          </cell>
          <cell r="W627">
            <v>233</v>
          </cell>
          <cell r="X627">
            <v>2</v>
          </cell>
          <cell r="Y627">
            <v>0</v>
          </cell>
          <cell r="Z627">
            <v>29</v>
          </cell>
        </row>
        <row r="628">
          <cell r="C628" t="str">
            <v>名寄保健所女</v>
          </cell>
          <cell r="R628">
            <v>228</v>
          </cell>
          <cell r="S628">
            <v>0</v>
          </cell>
          <cell r="T628">
            <v>1</v>
          </cell>
          <cell r="U628">
            <v>2</v>
          </cell>
          <cell r="V628">
            <v>21</v>
          </cell>
          <cell r="W628">
            <v>203</v>
          </cell>
          <cell r="X628">
            <v>1</v>
          </cell>
          <cell r="Y628">
            <v>0</v>
          </cell>
          <cell r="Z628">
            <v>24</v>
          </cell>
        </row>
        <row r="629">
          <cell r="C629" t="str">
            <v>名寄保健所総数</v>
          </cell>
          <cell r="R629">
            <v>492</v>
          </cell>
          <cell r="S629">
            <v>1</v>
          </cell>
          <cell r="T629">
            <v>3</v>
          </cell>
          <cell r="U629">
            <v>6</v>
          </cell>
          <cell r="V629">
            <v>43</v>
          </cell>
          <cell r="W629">
            <v>436</v>
          </cell>
          <cell r="X629">
            <v>3</v>
          </cell>
          <cell r="Y629">
            <v>0</v>
          </cell>
          <cell r="Z629">
            <v>53</v>
          </cell>
        </row>
        <row r="630">
          <cell r="C630" t="str">
            <v>岩内保健所男</v>
          </cell>
          <cell r="R630">
            <v>77</v>
          </cell>
          <cell r="S630">
            <v>0</v>
          </cell>
          <cell r="T630">
            <v>0</v>
          </cell>
          <cell r="U630">
            <v>2</v>
          </cell>
          <cell r="V630">
            <v>0</v>
          </cell>
          <cell r="W630">
            <v>71</v>
          </cell>
          <cell r="X630">
            <v>4</v>
          </cell>
          <cell r="Y630">
            <v>0</v>
          </cell>
          <cell r="Z630">
            <v>2</v>
          </cell>
        </row>
        <row r="631">
          <cell r="C631" t="str">
            <v>岩内保健所女</v>
          </cell>
          <cell r="R631">
            <v>88</v>
          </cell>
          <cell r="S631">
            <v>0</v>
          </cell>
          <cell r="T631">
            <v>0</v>
          </cell>
          <cell r="U631">
            <v>1</v>
          </cell>
          <cell r="V631">
            <v>6</v>
          </cell>
          <cell r="W631">
            <v>79</v>
          </cell>
          <cell r="X631">
            <v>2</v>
          </cell>
          <cell r="Y631">
            <v>0</v>
          </cell>
          <cell r="Z631">
            <v>7</v>
          </cell>
        </row>
        <row r="632">
          <cell r="C632" t="str">
            <v>岩内保健所総数</v>
          </cell>
          <cell r="R632">
            <v>165</v>
          </cell>
          <cell r="S632">
            <v>0</v>
          </cell>
          <cell r="T632">
            <v>0</v>
          </cell>
          <cell r="U632">
            <v>3</v>
          </cell>
          <cell r="V632">
            <v>6</v>
          </cell>
          <cell r="W632">
            <v>150</v>
          </cell>
          <cell r="X632">
            <v>6</v>
          </cell>
          <cell r="Y632">
            <v>0</v>
          </cell>
          <cell r="Z632">
            <v>9</v>
          </cell>
        </row>
        <row r="633">
          <cell r="C633" t="str">
            <v>倶知安保健所男</v>
          </cell>
          <cell r="R633">
            <v>292</v>
          </cell>
          <cell r="S633">
            <v>1</v>
          </cell>
          <cell r="T633">
            <v>1</v>
          </cell>
          <cell r="U633">
            <v>5</v>
          </cell>
          <cell r="V633">
            <v>16</v>
          </cell>
          <cell r="W633">
            <v>269</v>
          </cell>
          <cell r="X633">
            <v>0</v>
          </cell>
          <cell r="Y633">
            <v>0</v>
          </cell>
          <cell r="Z633">
            <v>23</v>
          </cell>
        </row>
        <row r="634">
          <cell r="C634" t="str">
            <v>倶知安保健所女</v>
          </cell>
          <cell r="R634">
            <v>260</v>
          </cell>
          <cell r="S634">
            <v>0</v>
          </cell>
          <cell r="T634">
            <v>1</v>
          </cell>
          <cell r="U634">
            <v>5</v>
          </cell>
          <cell r="V634">
            <v>21</v>
          </cell>
          <cell r="W634">
            <v>233</v>
          </cell>
          <cell r="X634">
            <v>0</v>
          </cell>
          <cell r="Y634">
            <v>0</v>
          </cell>
          <cell r="Z634">
            <v>27</v>
          </cell>
        </row>
        <row r="635">
          <cell r="C635" t="str">
            <v>倶知安保健所総数</v>
          </cell>
          <cell r="R635">
            <v>552</v>
          </cell>
          <cell r="S635">
            <v>1</v>
          </cell>
          <cell r="T635">
            <v>2</v>
          </cell>
          <cell r="U635">
            <v>10</v>
          </cell>
          <cell r="V635">
            <v>37</v>
          </cell>
          <cell r="W635">
            <v>502</v>
          </cell>
          <cell r="X635">
            <v>0</v>
          </cell>
          <cell r="Y635">
            <v>0</v>
          </cell>
          <cell r="Z635">
            <v>50</v>
          </cell>
        </row>
        <row r="636">
          <cell r="C636" t="str">
            <v>江差保健所男</v>
          </cell>
          <cell r="R636">
            <v>73</v>
          </cell>
          <cell r="S636">
            <v>0</v>
          </cell>
          <cell r="T636">
            <v>1</v>
          </cell>
          <cell r="U636">
            <v>0</v>
          </cell>
          <cell r="V636">
            <v>4</v>
          </cell>
          <cell r="W636">
            <v>66</v>
          </cell>
          <cell r="X636">
            <v>2</v>
          </cell>
          <cell r="Y636">
            <v>0</v>
          </cell>
          <cell r="Z636">
            <v>5</v>
          </cell>
        </row>
        <row r="637">
          <cell r="C637" t="str">
            <v>江差保健所女</v>
          </cell>
          <cell r="R637">
            <v>62</v>
          </cell>
          <cell r="S637">
            <v>1</v>
          </cell>
          <cell r="T637">
            <v>0</v>
          </cell>
          <cell r="U637">
            <v>2</v>
          </cell>
          <cell r="V637">
            <v>7</v>
          </cell>
          <cell r="W637">
            <v>52</v>
          </cell>
          <cell r="X637">
            <v>0</v>
          </cell>
          <cell r="Y637">
            <v>0</v>
          </cell>
          <cell r="Z637">
            <v>10</v>
          </cell>
        </row>
        <row r="638">
          <cell r="C638" t="str">
            <v>江差保健所総数</v>
          </cell>
          <cell r="R638">
            <v>135</v>
          </cell>
          <cell r="S638">
            <v>1</v>
          </cell>
          <cell r="T638">
            <v>1</v>
          </cell>
          <cell r="U638">
            <v>2</v>
          </cell>
          <cell r="V638">
            <v>11</v>
          </cell>
          <cell r="W638">
            <v>118</v>
          </cell>
          <cell r="X638">
            <v>2</v>
          </cell>
          <cell r="Y638">
            <v>0</v>
          </cell>
          <cell r="Z638">
            <v>15</v>
          </cell>
        </row>
        <row r="639">
          <cell r="C639" t="str">
            <v>渡島保健所男</v>
          </cell>
          <cell r="R639">
            <v>372</v>
          </cell>
          <cell r="S639">
            <v>0</v>
          </cell>
          <cell r="T639">
            <v>1</v>
          </cell>
          <cell r="U639">
            <v>7</v>
          </cell>
          <cell r="V639">
            <v>23</v>
          </cell>
          <cell r="W639">
            <v>335</v>
          </cell>
          <cell r="X639">
            <v>6</v>
          </cell>
          <cell r="Y639">
            <v>0</v>
          </cell>
          <cell r="Z639">
            <v>31</v>
          </cell>
        </row>
        <row r="640">
          <cell r="C640" t="str">
            <v>渡島保健所女</v>
          </cell>
          <cell r="R640">
            <v>376</v>
          </cell>
          <cell r="S640">
            <v>0</v>
          </cell>
          <cell r="T640">
            <v>3</v>
          </cell>
          <cell r="U640">
            <v>9</v>
          </cell>
          <cell r="V640">
            <v>34</v>
          </cell>
          <cell r="W640">
            <v>325</v>
          </cell>
          <cell r="X640">
            <v>5</v>
          </cell>
          <cell r="Y640">
            <v>0</v>
          </cell>
          <cell r="Z640">
            <v>46</v>
          </cell>
        </row>
        <row r="641">
          <cell r="C641" t="str">
            <v>渡島保健所総数</v>
          </cell>
          <cell r="R641">
            <v>748</v>
          </cell>
          <cell r="S641">
            <v>0</v>
          </cell>
          <cell r="T641">
            <v>4</v>
          </cell>
          <cell r="U641">
            <v>16</v>
          </cell>
          <cell r="V641">
            <v>57</v>
          </cell>
          <cell r="W641">
            <v>660</v>
          </cell>
          <cell r="X641">
            <v>11</v>
          </cell>
          <cell r="Y641">
            <v>0</v>
          </cell>
          <cell r="Z641">
            <v>77</v>
          </cell>
        </row>
        <row r="642">
          <cell r="C642" t="str">
            <v>八雲保健所男</v>
          </cell>
          <cell r="R642">
            <v>125</v>
          </cell>
          <cell r="S642">
            <v>0</v>
          </cell>
          <cell r="T642">
            <v>1</v>
          </cell>
          <cell r="U642">
            <v>2</v>
          </cell>
          <cell r="V642">
            <v>6</v>
          </cell>
          <cell r="W642">
            <v>116</v>
          </cell>
          <cell r="X642">
            <v>0</v>
          </cell>
          <cell r="Y642">
            <v>0</v>
          </cell>
          <cell r="Z642">
            <v>9</v>
          </cell>
        </row>
        <row r="643">
          <cell r="C643" t="str">
            <v>八雲保健所女</v>
          </cell>
          <cell r="R643">
            <v>131</v>
          </cell>
          <cell r="S643">
            <v>0</v>
          </cell>
          <cell r="T643">
            <v>0</v>
          </cell>
          <cell r="U643">
            <v>1</v>
          </cell>
          <cell r="V643">
            <v>9</v>
          </cell>
          <cell r="W643">
            <v>121</v>
          </cell>
          <cell r="X643">
            <v>0</v>
          </cell>
          <cell r="Y643">
            <v>0</v>
          </cell>
          <cell r="Z643">
            <v>10</v>
          </cell>
        </row>
        <row r="644">
          <cell r="C644" t="str">
            <v>八雲保健所総数</v>
          </cell>
          <cell r="R644">
            <v>256</v>
          </cell>
          <cell r="S644">
            <v>0</v>
          </cell>
          <cell r="T644">
            <v>1</v>
          </cell>
          <cell r="U644">
            <v>3</v>
          </cell>
          <cell r="V644">
            <v>15</v>
          </cell>
          <cell r="W644">
            <v>237</v>
          </cell>
          <cell r="X644">
            <v>0</v>
          </cell>
          <cell r="Y644">
            <v>0</v>
          </cell>
          <cell r="Z644">
            <v>19</v>
          </cell>
        </row>
        <row r="645">
          <cell r="C645" t="str">
            <v>室蘭保健所男</v>
          </cell>
          <cell r="R645">
            <v>634</v>
          </cell>
          <cell r="S645">
            <v>4</v>
          </cell>
          <cell r="T645">
            <v>3</v>
          </cell>
          <cell r="U645">
            <v>2</v>
          </cell>
          <cell r="V645">
            <v>50</v>
          </cell>
          <cell r="W645">
            <v>568</v>
          </cell>
          <cell r="X645">
            <v>7</v>
          </cell>
          <cell r="Y645">
            <v>0</v>
          </cell>
          <cell r="Z645">
            <v>59</v>
          </cell>
        </row>
        <row r="646">
          <cell r="C646" t="str">
            <v>室蘭保健所女</v>
          </cell>
          <cell r="R646">
            <v>668</v>
          </cell>
          <cell r="S646">
            <v>4</v>
          </cell>
          <cell r="T646">
            <v>1</v>
          </cell>
          <cell r="U646">
            <v>6</v>
          </cell>
          <cell r="V646">
            <v>73</v>
          </cell>
          <cell r="W646">
            <v>581</v>
          </cell>
          <cell r="X646">
            <v>3</v>
          </cell>
          <cell r="Y646">
            <v>0</v>
          </cell>
          <cell r="Z646">
            <v>84</v>
          </cell>
        </row>
        <row r="647">
          <cell r="C647" t="str">
            <v>室蘭保健所総数</v>
          </cell>
          <cell r="R647">
            <v>1302</v>
          </cell>
          <cell r="S647">
            <v>8</v>
          </cell>
          <cell r="T647">
            <v>4</v>
          </cell>
          <cell r="U647">
            <v>8</v>
          </cell>
          <cell r="V647">
            <v>123</v>
          </cell>
          <cell r="W647">
            <v>1149</v>
          </cell>
          <cell r="X647">
            <v>10</v>
          </cell>
          <cell r="Y647">
            <v>0</v>
          </cell>
          <cell r="Z647">
            <v>143</v>
          </cell>
        </row>
        <row r="648">
          <cell r="C648" t="str">
            <v>苫小牧保健所男</v>
          </cell>
          <cell r="R648">
            <v>906</v>
          </cell>
          <cell r="S648">
            <v>1</v>
          </cell>
          <cell r="T648">
            <v>2</v>
          </cell>
          <cell r="U648">
            <v>9</v>
          </cell>
          <cell r="V648">
            <v>53</v>
          </cell>
          <cell r="W648">
            <v>827</v>
          </cell>
          <cell r="X648">
            <v>14</v>
          </cell>
          <cell r="Y648">
            <v>0</v>
          </cell>
          <cell r="Z648">
            <v>65</v>
          </cell>
        </row>
        <row r="649">
          <cell r="C649" t="str">
            <v>苫小牧保健所女</v>
          </cell>
          <cell r="R649">
            <v>801</v>
          </cell>
          <cell r="S649">
            <v>2</v>
          </cell>
          <cell r="T649">
            <v>3</v>
          </cell>
          <cell r="U649">
            <v>14</v>
          </cell>
          <cell r="V649">
            <v>66</v>
          </cell>
          <cell r="W649">
            <v>711</v>
          </cell>
          <cell r="X649">
            <v>5</v>
          </cell>
          <cell r="Y649">
            <v>0</v>
          </cell>
          <cell r="Z649">
            <v>85</v>
          </cell>
        </row>
        <row r="650">
          <cell r="C650" t="str">
            <v>苫小牧保健所総数</v>
          </cell>
          <cell r="R650">
            <v>1707</v>
          </cell>
          <cell r="S650">
            <v>3</v>
          </cell>
          <cell r="T650">
            <v>5</v>
          </cell>
          <cell r="U650">
            <v>23</v>
          </cell>
          <cell r="V650">
            <v>119</v>
          </cell>
          <cell r="W650">
            <v>1538</v>
          </cell>
          <cell r="X650">
            <v>19</v>
          </cell>
          <cell r="Y650">
            <v>0</v>
          </cell>
          <cell r="Z650">
            <v>150</v>
          </cell>
        </row>
        <row r="651">
          <cell r="C651" t="str">
            <v>浦河保健所男</v>
          </cell>
          <cell r="R651">
            <v>82</v>
          </cell>
          <cell r="S651">
            <v>0</v>
          </cell>
          <cell r="T651">
            <v>0</v>
          </cell>
          <cell r="U651">
            <v>1</v>
          </cell>
          <cell r="V651">
            <v>6</v>
          </cell>
          <cell r="W651">
            <v>75</v>
          </cell>
          <cell r="X651">
            <v>0</v>
          </cell>
          <cell r="Y651">
            <v>0</v>
          </cell>
          <cell r="Z651">
            <v>7</v>
          </cell>
        </row>
        <row r="652">
          <cell r="C652" t="str">
            <v>浦河保健所女</v>
          </cell>
          <cell r="R652">
            <v>82</v>
          </cell>
          <cell r="S652">
            <v>0</v>
          </cell>
          <cell r="T652">
            <v>0</v>
          </cell>
          <cell r="U652">
            <v>0</v>
          </cell>
          <cell r="V652">
            <v>6</v>
          </cell>
          <cell r="W652">
            <v>76</v>
          </cell>
          <cell r="X652">
            <v>0</v>
          </cell>
          <cell r="Y652">
            <v>0</v>
          </cell>
          <cell r="Z652">
            <v>6</v>
          </cell>
        </row>
        <row r="653">
          <cell r="C653" t="str">
            <v>浦河保健所総数</v>
          </cell>
          <cell r="R653">
            <v>164</v>
          </cell>
          <cell r="S653">
            <v>0</v>
          </cell>
          <cell r="T653">
            <v>0</v>
          </cell>
          <cell r="U653">
            <v>1</v>
          </cell>
          <cell r="V653">
            <v>12</v>
          </cell>
          <cell r="W653">
            <v>151</v>
          </cell>
          <cell r="X653">
            <v>0</v>
          </cell>
          <cell r="Y653">
            <v>0</v>
          </cell>
          <cell r="Z653">
            <v>13</v>
          </cell>
        </row>
        <row r="654">
          <cell r="C654" t="str">
            <v>静内保健所男</v>
          </cell>
          <cell r="R654">
            <v>209</v>
          </cell>
          <cell r="S654">
            <v>0</v>
          </cell>
          <cell r="T654">
            <v>0</v>
          </cell>
          <cell r="U654">
            <v>2</v>
          </cell>
          <cell r="V654">
            <v>11</v>
          </cell>
          <cell r="W654">
            <v>194</v>
          </cell>
          <cell r="X654">
            <v>2</v>
          </cell>
          <cell r="Y654">
            <v>0</v>
          </cell>
          <cell r="Z654">
            <v>13</v>
          </cell>
        </row>
        <row r="655">
          <cell r="C655" t="str">
            <v>静内保健所女</v>
          </cell>
          <cell r="R655">
            <v>200</v>
          </cell>
          <cell r="S655">
            <v>0</v>
          </cell>
          <cell r="T655">
            <v>1</v>
          </cell>
          <cell r="U655">
            <v>0</v>
          </cell>
          <cell r="V655">
            <v>18</v>
          </cell>
          <cell r="W655">
            <v>179</v>
          </cell>
          <cell r="X655">
            <v>2</v>
          </cell>
          <cell r="Y655">
            <v>0</v>
          </cell>
          <cell r="Z655">
            <v>19</v>
          </cell>
        </row>
        <row r="656">
          <cell r="C656" t="str">
            <v>静内保健所総数</v>
          </cell>
          <cell r="R656">
            <v>409</v>
          </cell>
          <cell r="S656">
            <v>0</v>
          </cell>
          <cell r="T656">
            <v>1</v>
          </cell>
          <cell r="U656">
            <v>2</v>
          </cell>
          <cell r="V656">
            <v>29</v>
          </cell>
          <cell r="W656">
            <v>373</v>
          </cell>
          <cell r="X656">
            <v>4</v>
          </cell>
          <cell r="Y656">
            <v>0</v>
          </cell>
          <cell r="Z656">
            <v>32</v>
          </cell>
        </row>
        <row r="657">
          <cell r="C657" t="str">
            <v>帯広保健所男</v>
          </cell>
          <cell r="R657">
            <v>1370</v>
          </cell>
          <cell r="S657">
            <v>9</v>
          </cell>
          <cell r="T657">
            <v>5</v>
          </cell>
          <cell r="U657">
            <v>20</v>
          </cell>
          <cell r="V657">
            <v>80</v>
          </cell>
          <cell r="W657">
            <v>1241</v>
          </cell>
          <cell r="X657">
            <v>14</v>
          </cell>
          <cell r="Y657">
            <v>1</v>
          </cell>
          <cell r="Z657">
            <v>114</v>
          </cell>
        </row>
        <row r="658">
          <cell r="C658" t="str">
            <v>帯広保健所女</v>
          </cell>
          <cell r="R658">
            <v>1387</v>
          </cell>
          <cell r="S658">
            <v>3</v>
          </cell>
          <cell r="T658">
            <v>5</v>
          </cell>
          <cell r="U658">
            <v>21</v>
          </cell>
          <cell r="V658">
            <v>113</v>
          </cell>
          <cell r="W658">
            <v>1237</v>
          </cell>
          <cell r="X658">
            <v>8</v>
          </cell>
          <cell r="Y658">
            <v>0</v>
          </cell>
          <cell r="Z658">
            <v>142</v>
          </cell>
        </row>
        <row r="659">
          <cell r="C659" t="str">
            <v>帯広保健所総数</v>
          </cell>
          <cell r="R659">
            <v>2757</v>
          </cell>
          <cell r="S659">
            <v>12</v>
          </cell>
          <cell r="T659">
            <v>10</v>
          </cell>
          <cell r="U659">
            <v>41</v>
          </cell>
          <cell r="V659">
            <v>193</v>
          </cell>
          <cell r="W659">
            <v>2478</v>
          </cell>
          <cell r="X659">
            <v>22</v>
          </cell>
          <cell r="Y659">
            <v>1</v>
          </cell>
          <cell r="Z659">
            <v>256</v>
          </cell>
        </row>
        <row r="660">
          <cell r="C660" t="str">
            <v>釧路保健所男</v>
          </cell>
          <cell r="R660">
            <v>887</v>
          </cell>
          <cell r="S660">
            <v>2</v>
          </cell>
          <cell r="T660">
            <v>6</v>
          </cell>
          <cell r="U660">
            <v>7</v>
          </cell>
          <cell r="V660">
            <v>52</v>
          </cell>
          <cell r="W660">
            <v>812</v>
          </cell>
          <cell r="X660">
            <v>8</v>
          </cell>
          <cell r="Y660">
            <v>0</v>
          </cell>
          <cell r="Z660">
            <v>67</v>
          </cell>
        </row>
        <row r="661">
          <cell r="C661" t="str">
            <v>釧路保健所女</v>
          </cell>
          <cell r="R661">
            <v>780</v>
          </cell>
          <cell r="S661">
            <v>2</v>
          </cell>
          <cell r="T661">
            <v>4</v>
          </cell>
          <cell r="U661">
            <v>13</v>
          </cell>
          <cell r="V661">
            <v>68</v>
          </cell>
          <cell r="W661">
            <v>691</v>
          </cell>
          <cell r="X661">
            <v>2</v>
          </cell>
          <cell r="Y661">
            <v>0</v>
          </cell>
          <cell r="Z661">
            <v>87</v>
          </cell>
        </row>
        <row r="662">
          <cell r="C662" t="str">
            <v>釧路保健所総数</v>
          </cell>
          <cell r="R662">
            <v>1667</v>
          </cell>
          <cell r="S662">
            <v>4</v>
          </cell>
          <cell r="T662">
            <v>10</v>
          </cell>
          <cell r="U662">
            <v>20</v>
          </cell>
          <cell r="V662">
            <v>120</v>
          </cell>
          <cell r="W662">
            <v>1503</v>
          </cell>
          <cell r="X662">
            <v>10</v>
          </cell>
          <cell r="Y662">
            <v>0</v>
          </cell>
          <cell r="Z662">
            <v>154</v>
          </cell>
        </row>
        <row r="663">
          <cell r="C663" t="str">
            <v>根室保健所男</v>
          </cell>
          <cell r="R663">
            <v>92</v>
          </cell>
          <cell r="S663">
            <v>0</v>
          </cell>
          <cell r="T663">
            <v>1</v>
          </cell>
          <cell r="U663">
            <v>3</v>
          </cell>
          <cell r="V663">
            <v>4</v>
          </cell>
          <cell r="W663">
            <v>81</v>
          </cell>
          <cell r="X663">
            <v>3</v>
          </cell>
          <cell r="Y663">
            <v>0</v>
          </cell>
          <cell r="Z663">
            <v>8</v>
          </cell>
        </row>
        <row r="664">
          <cell r="C664" t="str">
            <v>根室保健所女</v>
          </cell>
          <cell r="R664">
            <v>102</v>
          </cell>
          <cell r="S664">
            <v>0</v>
          </cell>
          <cell r="T664">
            <v>0</v>
          </cell>
          <cell r="U664">
            <v>2</v>
          </cell>
          <cell r="V664">
            <v>16</v>
          </cell>
          <cell r="W664">
            <v>84</v>
          </cell>
          <cell r="X664">
            <v>0</v>
          </cell>
          <cell r="Y664">
            <v>0</v>
          </cell>
          <cell r="Z664">
            <v>18</v>
          </cell>
        </row>
        <row r="665">
          <cell r="C665" t="str">
            <v>根室保健所総数</v>
          </cell>
          <cell r="R665">
            <v>194</v>
          </cell>
          <cell r="S665">
            <v>0</v>
          </cell>
          <cell r="T665">
            <v>1</v>
          </cell>
          <cell r="U665">
            <v>5</v>
          </cell>
          <cell r="V665">
            <v>20</v>
          </cell>
          <cell r="W665">
            <v>165</v>
          </cell>
          <cell r="X665">
            <v>3</v>
          </cell>
          <cell r="Y665">
            <v>0</v>
          </cell>
          <cell r="Z665">
            <v>26</v>
          </cell>
        </row>
        <row r="666">
          <cell r="C666" t="str">
            <v>中標津保健所男</v>
          </cell>
          <cell r="R666">
            <v>266</v>
          </cell>
          <cell r="S666">
            <v>2</v>
          </cell>
          <cell r="T666">
            <v>3</v>
          </cell>
          <cell r="U666">
            <v>4</v>
          </cell>
          <cell r="V666">
            <v>19</v>
          </cell>
          <cell r="W666">
            <v>235</v>
          </cell>
          <cell r="X666">
            <v>3</v>
          </cell>
          <cell r="Y666">
            <v>0</v>
          </cell>
          <cell r="Z666">
            <v>28</v>
          </cell>
        </row>
        <row r="667">
          <cell r="C667" t="str">
            <v>中標津保健所女</v>
          </cell>
          <cell r="R667">
            <v>267</v>
          </cell>
          <cell r="S667">
            <v>0</v>
          </cell>
          <cell r="T667">
            <v>0</v>
          </cell>
          <cell r="U667">
            <v>3</v>
          </cell>
          <cell r="V667">
            <v>18</v>
          </cell>
          <cell r="W667">
            <v>245</v>
          </cell>
          <cell r="X667">
            <v>1</v>
          </cell>
          <cell r="Y667">
            <v>0</v>
          </cell>
          <cell r="Z667">
            <v>21</v>
          </cell>
        </row>
        <row r="668">
          <cell r="C668" t="str">
            <v>中標津保健所総数</v>
          </cell>
          <cell r="R668">
            <v>533</v>
          </cell>
          <cell r="S668">
            <v>2</v>
          </cell>
          <cell r="T668">
            <v>3</v>
          </cell>
          <cell r="U668">
            <v>7</v>
          </cell>
          <cell r="V668">
            <v>37</v>
          </cell>
          <cell r="W668">
            <v>480</v>
          </cell>
          <cell r="X668">
            <v>4</v>
          </cell>
          <cell r="Y668">
            <v>0</v>
          </cell>
          <cell r="Z668">
            <v>49</v>
          </cell>
        </row>
        <row r="669">
          <cell r="C669" t="str">
            <v>網走保健所男</v>
          </cell>
          <cell r="R669">
            <v>264</v>
          </cell>
          <cell r="S669">
            <v>2</v>
          </cell>
          <cell r="T669">
            <v>2</v>
          </cell>
          <cell r="U669">
            <v>3</v>
          </cell>
          <cell r="V669">
            <v>18</v>
          </cell>
          <cell r="W669">
            <v>237</v>
          </cell>
          <cell r="X669">
            <v>2</v>
          </cell>
          <cell r="Y669">
            <v>0</v>
          </cell>
          <cell r="Z669">
            <v>25</v>
          </cell>
        </row>
        <row r="670">
          <cell r="C670" t="str">
            <v>網走保健所女</v>
          </cell>
          <cell r="R670">
            <v>261</v>
          </cell>
          <cell r="S670">
            <v>0</v>
          </cell>
          <cell r="T670">
            <v>2</v>
          </cell>
          <cell r="U670">
            <v>2</v>
          </cell>
          <cell r="V670">
            <v>24</v>
          </cell>
          <cell r="W670">
            <v>231</v>
          </cell>
          <cell r="X670">
            <v>2</v>
          </cell>
          <cell r="Y670">
            <v>0</v>
          </cell>
          <cell r="Z670">
            <v>28</v>
          </cell>
        </row>
        <row r="671">
          <cell r="C671" t="str">
            <v>網走保健所総数</v>
          </cell>
          <cell r="R671">
            <v>525</v>
          </cell>
          <cell r="S671">
            <v>2</v>
          </cell>
          <cell r="T671">
            <v>4</v>
          </cell>
          <cell r="U671">
            <v>5</v>
          </cell>
          <cell r="V671">
            <v>42</v>
          </cell>
          <cell r="W671">
            <v>468</v>
          </cell>
          <cell r="X671">
            <v>4</v>
          </cell>
          <cell r="Y671">
            <v>0</v>
          </cell>
          <cell r="Z671">
            <v>53</v>
          </cell>
        </row>
        <row r="672">
          <cell r="C672" t="str">
            <v>北見保健所男</v>
          </cell>
          <cell r="R672">
            <v>595</v>
          </cell>
          <cell r="S672">
            <v>4</v>
          </cell>
          <cell r="T672">
            <v>5</v>
          </cell>
          <cell r="U672">
            <v>9</v>
          </cell>
          <cell r="V672">
            <v>49</v>
          </cell>
          <cell r="W672">
            <v>523</v>
          </cell>
          <cell r="X672">
            <v>5</v>
          </cell>
          <cell r="Y672">
            <v>0</v>
          </cell>
          <cell r="Z672">
            <v>67</v>
          </cell>
        </row>
        <row r="673">
          <cell r="C673" t="str">
            <v>北見保健所女</v>
          </cell>
          <cell r="R673">
            <v>585</v>
          </cell>
          <cell r="S673">
            <v>1</v>
          </cell>
          <cell r="T673">
            <v>4</v>
          </cell>
          <cell r="U673">
            <v>8</v>
          </cell>
          <cell r="V673">
            <v>58</v>
          </cell>
          <cell r="W673">
            <v>514</v>
          </cell>
          <cell r="X673">
            <v>0</v>
          </cell>
          <cell r="Y673">
            <v>0</v>
          </cell>
          <cell r="Z673">
            <v>71</v>
          </cell>
        </row>
        <row r="674">
          <cell r="C674" t="str">
            <v>北見保健所総数</v>
          </cell>
          <cell r="R674">
            <v>1180</v>
          </cell>
          <cell r="S674">
            <v>5</v>
          </cell>
          <cell r="T674">
            <v>9</v>
          </cell>
          <cell r="U674">
            <v>17</v>
          </cell>
          <cell r="V674">
            <v>107</v>
          </cell>
          <cell r="W674">
            <v>1037</v>
          </cell>
          <cell r="X674">
            <v>5</v>
          </cell>
          <cell r="Y674">
            <v>0</v>
          </cell>
          <cell r="Z674">
            <v>138</v>
          </cell>
        </row>
        <row r="675">
          <cell r="C675" t="str">
            <v>紋別保健所男</v>
          </cell>
          <cell r="R675">
            <v>255</v>
          </cell>
          <cell r="S675">
            <v>1</v>
          </cell>
          <cell r="T675">
            <v>0</v>
          </cell>
          <cell r="U675">
            <v>1</v>
          </cell>
          <cell r="V675">
            <v>25</v>
          </cell>
          <cell r="W675">
            <v>227</v>
          </cell>
          <cell r="X675">
            <v>1</v>
          </cell>
          <cell r="Y675">
            <v>0</v>
          </cell>
          <cell r="Z675">
            <v>27</v>
          </cell>
        </row>
        <row r="676">
          <cell r="C676" t="str">
            <v>紋別保健所女</v>
          </cell>
          <cell r="R676">
            <v>242</v>
          </cell>
          <cell r="S676">
            <v>0</v>
          </cell>
          <cell r="T676">
            <v>4</v>
          </cell>
          <cell r="U676">
            <v>4</v>
          </cell>
          <cell r="V676">
            <v>25</v>
          </cell>
          <cell r="W676">
            <v>208</v>
          </cell>
          <cell r="X676">
            <v>1</v>
          </cell>
          <cell r="Y676">
            <v>0</v>
          </cell>
          <cell r="Z676">
            <v>33</v>
          </cell>
        </row>
        <row r="677">
          <cell r="C677" t="str">
            <v>紋別保健所総数</v>
          </cell>
          <cell r="R677">
            <v>497</v>
          </cell>
          <cell r="S677">
            <v>1</v>
          </cell>
          <cell r="T677">
            <v>4</v>
          </cell>
          <cell r="U677">
            <v>5</v>
          </cell>
          <cell r="V677">
            <v>50</v>
          </cell>
          <cell r="W677">
            <v>435</v>
          </cell>
          <cell r="X677">
            <v>2</v>
          </cell>
          <cell r="Y677">
            <v>0</v>
          </cell>
          <cell r="Z677">
            <v>60</v>
          </cell>
        </row>
        <row r="678">
          <cell r="C678" t="str">
            <v>稚内保健所男</v>
          </cell>
          <cell r="R678">
            <v>272</v>
          </cell>
          <cell r="S678">
            <v>0</v>
          </cell>
          <cell r="T678">
            <v>0</v>
          </cell>
          <cell r="U678">
            <v>6</v>
          </cell>
          <cell r="V678">
            <v>18</v>
          </cell>
          <cell r="W678">
            <v>245</v>
          </cell>
          <cell r="X678">
            <v>3</v>
          </cell>
          <cell r="Y678">
            <v>0</v>
          </cell>
          <cell r="Z678">
            <v>24</v>
          </cell>
        </row>
        <row r="679">
          <cell r="C679" t="str">
            <v>稚内保健所女</v>
          </cell>
          <cell r="R679">
            <v>242</v>
          </cell>
          <cell r="S679">
            <v>1</v>
          </cell>
          <cell r="T679">
            <v>2</v>
          </cell>
          <cell r="U679">
            <v>2</v>
          </cell>
          <cell r="V679">
            <v>18</v>
          </cell>
          <cell r="W679">
            <v>219</v>
          </cell>
          <cell r="X679">
            <v>0</v>
          </cell>
          <cell r="Y679">
            <v>0</v>
          </cell>
          <cell r="Z679">
            <v>23</v>
          </cell>
        </row>
        <row r="680">
          <cell r="C680" t="str">
            <v>稚内保健所総数</v>
          </cell>
          <cell r="R680">
            <v>514</v>
          </cell>
          <cell r="S680">
            <v>1</v>
          </cell>
          <cell r="T680">
            <v>2</v>
          </cell>
          <cell r="U680">
            <v>8</v>
          </cell>
          <cell r="V680">
            <v>36</v>
          </cell>
          <cell r="W680">
            <v>464</v>
          </cell>
          <cell r="X680">
            <v>3</v>
          </cell>
          <cell r="Y680">
            <v>0</v>
          </cell>
          <cell r="Z680">
            <v>47</v>
          </cell>
        </row>
        <row r="681">
          <cell r="C681" t="str">
            <v>留萌保健所男</v>
          </cell>
          <cell r="R681">
            <v>177</v>
          </cell>
          <cell r="S681">
            <v>0</v>
          </cell>
          <cell r="T681">
            <v>0</v>
          </cell>
          <cell r="U681">
            <v>3</v>
          </cell>
          <cell r="V681">
            <v>14</v>
          </cell>
          <cell r="W681">
            <v>159</v>
          </cell>
          <cell r="X681">
            <v>1</v>
          </cell>
          <cell r="Y681">
            <v>0</v>
          </cell>
          <cell r="Z681">
            <v>17</v>
          </cell>
        </row>
        <row r="682">
          <cell r="C682" t="str">
            <v>留萌保健所女</v>
          </cell>
          <cell r="R682">
            <v>166</v>
          </cell>
          <cell r="S682">
            <v>0</v>
          </cell>
          <cell r="T682">
            <v>0</v>
          </cell>
          <cell r="U682">
            <v>2</v>
          </cell>
          <cell r="V682">
            <v>19</v>
          </cell>
          <cell r="W682">
            <v>142</v>
          </cell>
          <cell r="X682">
            <v>3</v>
          </cell>
          <cell r="Y682">
            <v>0</v>
          </cell>
          <cell r="Z682">
            <v>21</v>
          </cell>
        </row>
        <row r="683">
          <cell r="C683" t="str">
            <v>留萌保健所総数</v>
          </cell>
          <cell r="R683">
            <v>343</v>
          </cell>
          <cell r="S683">
            <v>0</v>
          </cell>
          <cell r="T683">
            <v>0</v>
          </cell>
          <cell r="U683">
            <v>5</v>
          </cell>
          <cell r="V683">
            <v>33</v>
          </cell>
          <cell r="W683">
            <v>301</v>
          </cell>
          <cell r="X683">
            <v>4</v>
          </cell>
          <cell r="Y683">
            <v>0</v>
          </cell>
          <cell r="Z683">
            <v>38</v>
          </cell>
        </row>
        <row r="684">
          <cell r="C684" t="str">
            <v>上川保健所男</v>
          </cell>
          <cell r="R684">
            <v>145</v>
          </cell>
          <cell r="S684">
            <v>2</v>
          </cell>
          <cell r="T684">
            <v>0</v>
          </cell>
          <cell r="U684">
            <v>4</v>
          </cell>
          <cell r="V684">
            <v>5</v>
          </cell>
          <cell r="W684">
            <v>133</v>
          </cell>
          <cell r="X684">
            <v>1</v>
          </cell>
          <cell r="Y684">
            <v>0</v>
          </cell>
          <cell r="Z684">
            <v>11</v>
          </cell>
        </row>
        <row r="685">
          <cell r="C685" t="str">
            <v>上川保健所女</v>
          </cell>
          <cell r="R685">
            <v>143</v>
          </cell>
          <cell r="S685">
            <v>1</v>
          </cell>
          <cell r="T685">
            <v>1</v>
          </cell>
          <cell r="U685">
            <v>2</v>
          </cell>
          <cell r="V685">
            <v>19</v>
          </cell>
          <cell r="W685">
            <v>120</v>
          </cell>
          <cell r="X685">
            <v>0</v>
          </cell>
          <cell r="Y685">
            <v>0</v>
          </cell>
          <cell r="Z685">
            <v>23</v>
          </cell>
        </row>
        <row r="686">
          <cell r="C686" t="str">
            <v>上川保健所総数</v>
          </cell>
          <cell r="R686">
            <v>288</v>
          </cell>
          <cell r="S686">
            <v>3</v>
          </cell>
          <cell r="T686">
            <v>1</v>
          </cell>
          <cell r="U686">
            <v>6</v>
          </cell>
          <cell r="V686">
            <v>24</v>
          </cell>
          <cell r="W686">
            <v>253</v>
          </cell>
          <cell r="X686">
            <v>1</v>
          </cell>
          <cell r="Y686">
            <v>0</v>
          </cell>
          <cell r="Z686">
            <v>34</v>
          </cell>
        </row>
        <row r="687">
          <cell r="C687" t="str">
            <v>南渡島2次医療圏男</v>
          </cell>
          <cell r="R687">
            <v>1221</v>
          </cell>
          <cell r="S687">
            <v>3</v>
          </cell>
          <cell r="T687">
            <v>3</v>
          </cell>
          <cell r="U687">
            <v>14</v>
          </cell>
          <cell r="V687">
            <v>87</v>
          </cell>
          <cell r="W687">
            <v>1094</v>
          </cell>
          <cell r="X687">
            <v>20</v>
          </cell>
          <cell r="Y687">
            <v>0</v>
          </cell>
          <cell r="Z687">
            <v>107</v>
          </cell>
        </row>
        <row r="688">
          <cell r="C688" t="str">
            <v>南渡島2次医療圏女</v>
          </cell>
          <cell r="R688">
            <v>1224</v>
          </cell>
          <cell r="S688">
            <v>2</v>
          </cell>
          <cell r="T688">
            <v>6</v>
          </cell>
          <cell r="U688">
            <v>18</v>
          </cell>
          <cell r="V688">
            <v>112</v>
          </cell>
          <cell r="W688">
            <v>1073</v>
          </cell>
          <cell r="X688">
            <v>13</v>
          </cell>
          <cell r="Y688">
            <v>0</v>
          </cell>
          <cell r="Z688">
            <v>138</v>
          </cell>
        </row>
        <row r="689">
          <cell r="C689" t="str">
            <v>南渡島2次医療圏総数</v>
          </cell>
          <cell r="R689">
            <v>2445</v>
          </cell>
          <cell r="S689">
            <v>5</v>
          </cell>
          <cell r="T689">
            <v>9</v>
          </cell>
          <cell r="U689">
            <v>32</v>
          </cell>
          <cell r="V689">
            <v>199</v>
          </cell>
          <cell r="W689">
            <v>2167</v>
          </cell>
          <cell r="X689">
            <v>33</v>
          </cell>
          <cell r="Y689">
            <v>0</v>
          </cell>
          <cell r="Z689">
            <v>245</v>
          </cell>
        </row>
        <row r="690">
          <cell r="C690" t="str">
            <v>南檜山2次医療圏男</v>
          </cell>
          <cell r="R690">
            <v>73</v>
          </cell>
          <cell r="S690">
            <v>0</v>
          </cell>
          <cell r="T690">
            <v>1</v>
          </cell>
          <cell r="U690">
            <v>0</v>
          </cell>
          <cell r="V690">
            <v>4</v>
          </cell>
          <cell r="W690">
            <v>66</v>
          </cell>
          <cell r="X690">
            <v>2</v>
          </cell>
          <cell r="Y690">
            <v>0</v>
          </cell>
          <cell r="Z690">
            <v>5</v>
          </cell>
        </row>
        <row r="691">
          <cell r="C691" t="str">
            <v>南檜山2次医療圏女</v>
          </cell>
          <cell r="R691">
            <v>62</v>
          </cell>
          <cell r="S691">
            <v>1</v>
          </cell>
          <cell r="T691">
            <v>0</v>
          </cell>
          <cell r="U691">
            <v>2</v>
          </cell>
          <cell r="V691">
            <v>7</v>
          </cell>
          <cell r="W691">
            <v>52</v>
          </cell>
          <cell r="X691">
            <v>0</v>
          </cell>
          <cell r="Y691">
            <v>0</v>
          </cell>
          <cell r="Z691">
            <v>10</v>
          </cell>
        </row>
        <row r="692">
          <cell r="C692" t="str">
            <v>南檜山2次医療圏総数</v>
          </cell>
          <cell r="R692">
            <v>135</v>
          </cell>
          <cell r="S692">
            <v>1</v>
          </cell>
          <cell r="T692">
            <v>1</v>
          </cell>
          <cell r="U692">
            <v>2</v>
          </cell>
          <cell r="V692">
            <v>11</v>
          </cell>
          <cell r="W692">
            <v>118</v>
          </cell>
          <cell r="X692">
            <v>2</v>
          </cell>
          <cell r="Y692">
            <v>0</v>
          </cell>
          <cell r="Z692">
            <v>15</v>
          </cell>
        </row>
        <row r="693">
          <cell r="C693" t="str">
            <v>北渡島檜山2次医療圏男</v>
          </cell>
          <cell r="R693">
            <v>125</v>
          </cell>
          <cell r="S693">
            <v>0</v>
          </cell>
          <cell r="T693">
            <v>1</v>
          </cell>
          <cell r="U693">
            <v>2</v>
          </cell>
          <cell r="V693">
            <v>6</v>
          </cell>
          <cell r="W693">
            <v>116</v>
          </cell>
          <cell r="X693">
            <v>0</v>
          </cell>
          <cell r="Y693">
            <v>0</v>
          </cell>
          <cell r="Z693">
            <v>9</v>
          </cell>
        </row>
        <row r="694">
          <cell r="C694" t="str">
            <v>北渡島檜山2次医療圏女</v>
          </cell>
          <cell r="R694">
            <v>131</v>
          </cell>
          <cell r="S694">
            <v>0</v>
          </cell>
          <cell r="T694">
            <v>0</v>
          </cell>
          <cell r="U694">
            <v>1</v>
          </cell>
          <cell r="V694">
            <v>9</v>
          </cell>
          <cell r="W694">
            <v>121</v>
          </cell>
          <cell r="X694">
            <v>0</v>
          </cell>
          <cell r="Y694">
            <v>0</v>
          </cell>
          <cell r="Z694">
            <v>10</v>
          </cell>
        </row>
        <row r="695">
          <cell r="C695" t="str">
            <v>北渡島檜山2次医療圏総数</v>
          </cell>
          <cell r="R695">
            <v>256</v>
          </cell>
          <cell r="S695">
            <v>0</v>
          </cell>
          <cell r="T695">
            <v>1</v>
          </cell>
          <cell r="U695">
            <v>3</v>
          </cell>
          <cell r="V695">
            <v>15</v>
          </cell>
          <cell r="W695">
            <v>237</v>
          </cell>
          <cell r="X695">
            <v>0</v>
          </cell>
          <cell r="Y695">
            <v>0</v>
          </cell>
          <cell r="Z695">
            <v>19</v>
          </cell>
        </row>
        <row r="696">
          <cell r="C696" t="str">
            <v>札幌2次医療圏男</v>
          </cell>
          <cell r="R696">
            <v>8883</v>
          </cell>
          <cell r="S696">
            <v>24</v>
          </cell>
          <cell r="T696">
            <v>40</v>
          </cell>
          <cell r="U696">
            <v>107</v>
          </cell>
          <cell r="V696">
            <v>586</v>
          </cell>
          <cell r="W696">
            <v>8014</v>
          </cell>
          <cell r="X696">
            <v>111</v>
          </cell>
          <cell r="Y696">
            <v>1</v>
          </cell>
          <cell r="Z696">
            <v>757</v>
          </cell>
        </row>
        <row r="697">
          <cell r="C697" t="str">
            <v>札幌2次医療圏女</v>
          </cell>
          <cell r="R697">
            <v>8497</v>
          </cell>
          <cell r="S697">
            <v>25</v>
          </cell>
          <cell r="T697">
            <v>36</v>
          </cell>
          <cell r="U697">
            <v>115</v>
          </cell>
          <cell r="V697">
            <v>716</v>
          </cell>
          <cell r="W697">
            <v>7553</v>
          </cell>
          <cell r="X697">
            <v>51</v>
          </cell>
          <cell r="Y697">
            <v>1</v>
          </cell>
          <cell r="Z697">
            <v>892</v>
          </cell>
        </row>
        <row r="698">
          <cell r="C698" t="str">
            <v>札幌2次医療圏総数</v>
          </cell>
          <cell r="R698">
            <v>17380</v>
          </cell>
          <cell r="S698">
            <v>49</v>
          </cell>
          <cell r="T698">
            <v>76</v>
          </cell>
          <cell r="U698">
            <v>222</v>
          </cell>
          <cell r="V698">
            <v>1302</v>
          </cell>
          <cell r="W698">
            <v>15567</v>
          </cell>
          <cell r="X698">
            <v>162</v>
          </cell>
          <cell r="Y698">
            <v>2</v>
          </cell>
          <cell r="Z698">
            <v>1649</v>
          </cell>
        </row>
        <row r="699">
          <cell r="C699" t="str">
            <v>後志2次医療圏男</v>
          </cell>
          <cell r="R699">
            <v>694</v>
          </cell>
          <cell r="S699">
            <v>1</v>
          </cell>
          <cell r="T699">
            <v>3</v>
          </cell>
          <cell r="U699">
            <v>12</v>
          </cell>
          <cell r="V699">
            <v>34</v>
          </cell>
          <cell r="W699">
            <v>637</v>
          </cell>
          <cell r="X699">
            <v>7</v>
          </cell>
          <cell r="Y699">
            <v>0</v>
          </cell>
          <cell r="Z699">
            <v>50</v>
          </cell>
        </row>
        <row r="700">
          <cell r="C700" t="str">
            <v>後志2次医療圏女</v>
          </cell>
          <cell r="R700">
            <v>669</v>
          </cell>
          <cell r="S700">
            <v>3</v>
          </cell>
          <cell r="T700">
            <v>3</v>
          </cell>
          <cell r="U700">
            <v>9</v>
          </cell>
          <cell r="V700">
            <v>54</v>
          </cell>
          <cell r="W700">
            <v>598</v>
          </cell>
          <cell r="X700">
            <v>2</v>
          </cell>
          <cell r="Y700">
            <v>0</v>
          </cell>
          <cell r="Z700">
            <v>69</v>
          </cell>
        </row>
        <row r="701">
          <cell r="C701" t="str">
            <v>後志2次医療圏総数</v>
          </cell>
          <cell r="R701">
            <v>1363</v>
          </cell>
          <cell r="S701">
            <v>4</v>
          </cell>
          <cell r="T701">
            <v>6</v>
          </cell>
          <cell r="U701">
            <v>21</v>
          </cell>
          <cell r="V701">
            <v>88</v>
          </cell>
          <cell r="W701">
            <v>1235</v>
          </cell>
          <cell r="X701">
            <v>9</v>
          </cell>
          <cell r="Y701">
            <v>0</v>
          </cell>
          <cell r="Z701">
            <v>119</v>
          </cell>
        </row>
        <row r="702">
          <cell r="C702" t="str">
            <v>南空知2次医療圏男</v>
          </cell>
          <cell r="R702">
            <v>531</v>
          </cell>
          <cell r="S702">
            <v>2</v>
          </cell>
          <cell r="T702">
            <v>2</v>
          </cell>
          <cell r="U702">
            <v>4</v>
          </cell>
          <cell r="V702">
            <v>34</v>
          </cell>
          <cell r="W702">
            <v>483</v>
          </cell>
          <cell r="X702">
            <v>6</v>
          </cell>
          <cell r="Y702">
            <v>0</v>
          </cell>
          <cell r="Z702">
            <v>42</v>
          </cell>
        </row>
        <row r="703">
          <cell r="C703" t="str">
            <v>南空知2次医療圏女</v>
          </cell>
          <cell r="R703">
            <v>458</v>
          </cell>
          <cell r="S703">
            <v>2</v>
          </cell>
          <cell r="T703">
            <v>2</v>
          </cell>
          <cell r="U703">
            <v>7</v>
          </cell>
          <cell r="V703">
            <v>49</v>
          </cell>
          <cell r="W703">
            <v>395</v>
          </cell>
          <cell r="X703">
            <v>3</v>
          </cell>
          <cell r="Y703">
            <v>0</v>
          </cell>
          <cell r="Z703">
            <v>60</v>
          </cell>
        </row>
        <row r="704">
          <cell r="C704" t="str">
            <v>南空知2次医療圏総数</v>
          </cell>
          <cell r="R704">
            <v>989</v>
          </cell>
          <cell r="S704">
            <v>4</v>
          </cell>
          <cell r="T704">
            <v>4</v>
          </cell>
          <cell r="U704">
            <v>11</v>
          </cell>
          <cell r="V704">
            <v>83</v>
          </cell>
          <cell r="W704">
            <v>878</v>
          </cell>
          <cell r="X704">
            <v>9</v>
          </cell>
          <cell r="Y704">
            <v>0</v>
          </cell>
          <cell r="Z704">
            <v>102</v>
          </cell>
        </row>
        <row r="705">
          <cell r="C705" t="str">
            <v>中空知2次医療圏男</v>
          </cell>
          <cell r="R705">
            <v>293</v>
          </cell>
          <cell r="S705">
            <v>1</v>
          </cell>
          <cell r="T705">
            <v>3</v>
          </cell>
          <cell r="U705">
            <v>3</v>
          </cell>
          <cell r="V705">
            <v>18</v>
          </cell>
          <cell r="W705">
            <v>266</v>
          </cell>
          <cell r="X705">
            <v>2</v>
          </cell>
          <cell r="Y705">
            <v>0</v>
          </cell>
          <cell r="Z705">
            <v>25</v>
          </cell>
        </row>
        <row r="706">
          <cell r="C706" t="str">
            <v>中空知2次医療圏女</v>
          </cell>
          <cell r="R706">
            <v>283</v>
          </cell>
          <cell r="S706">
            <v>1</v>
          </cell>
          <cell r="T706">
            <v>0</v>
          </cell>
          <cell r="U706">
            <v>3</v>
          </cell>
          <cell r="V706">
            <v>36</v>
          </cell>
          <cell r="W706">
            <v>241</v>
          </cell>
          <cell r="X706">
            <v>2</v>
          </cell>
          <cell r="Y706">
            <v>0</v>
          </cell>
          <cell r="Z706">
            <v>40</v>
          </cell>
        </row>
        <row r="707">
          <cell r="C707" t="str">
            <v>中空知2次医療圏総数</v>
          </cell>
          <cell r="R707">
            <v>576</v>
          </cell>
          <cell r="S707">
            <v>2</v>
          </cell>
          <cell r="T707">
            <v>3</v>
          </cell>
          <cell r="U707">
            <v>6</v>
          </cell>
          <cell r="V707">
            <v>54</v>
          </cell>
          <cell r="W707">
            <v>507</v>
          </cell>
          <cell r="X707">
            <v>4</v>
          </cell>
          <cell r="Y707">
            <v>0</v>
          </cell>
          <cell r="Z707">
            <v>65</v>
          </cell>
        </row>
        <row r="708">
          <cell r="C708" t="str">
            <v>北空知2次医療圏男</v>
          </cell>
          <cell r="R708">
            <v>94</v>
          </cell>
          <cell r="S708">
            <v>0</v>
          </cell>
          <cell r="T708">
            <v>0</v>
          </cell>
          <cell r="U708">
            <v>2</v>
          </cell>
          <cell r="V708">
            <v>7</v>
          </cell>
          <cell r="W708">
            <v>85</v>
          </cell>
          <cell r="X708">
            <v>0</v>
          </cell>
          <cell r="Y708">
            <v>0</v>
          </cell>
          <cell r="Z708">
            <v>9</v>
          </cell>
        </row>
        <row r="709">
          <cell r="C709" t="str">
            <v>北空知2次医療圏女</v>
          </cell>
          <cell r="R709">
            <v>73</v>
          </cell>
          <cell r="S709">
            <v>0</v>
          </cell>
          <cell r="T709">
            <v>0</v>
          </cell>
          <cell r="U709">
            <v>3</v>
          </cell>
          <cell r="V709">
            <v>10</v>
          </cell>
          <cell r="W709">
            <v>59</v>
          </cell>
          <cell r="X709">
            <v>0</v>
          </cell>
          <cell r="Y709">
            <v>1</v>
          </cell>
          <cell r="Z709">
            <v>13</v>
          </cell>
        </row>
        <row r="710">
          <cell r="C710" t="str">
            <v>北空知2次医療圏総数</v>
          </cell>
          <cell r="R710">
            <v>167</v>
          </cell>
          <cell r="S710">
            <v>0</v>
          </cell>
          <cell r="T710">
            <v>0</v>
          </cell>
          <cell r="U710">
            <v>5</v>
          </cell>
          <cell r="V710">
            <v>17</v>
          </cell>
          <cell r="W710">
            <v>144</v>
          </cell>
          <cell r="X710">
            <v>0</v>
          </cell>
          <cell r="Y710">
            <v>1</v>
          </cell>
          <cell r="Z710">
            <v>22</v>
          </cell>
        </row>
        <row r="711">
          <cell r="C711" t="str">
            <v>西胆振2次医療圏男</v>
          </cell>
          <cell r="R711">
            <v>634</v>
          </cell>
          <cell r="S711">
            <v>4</v>
          </cell>
          <cell r="T711">
            <v>3</v>
          </cell>
          <cell r="U711">
            <v>2</v>
          </cell>
          <cell r="V711">
            <v>50</v>
          </cell>
          <cell r="W711">
            <v>568</v>
          </cell>
          <cell r="X711">
            <v>7</v>
          </cell>
          <cell r="Y711">
            <v>0</v>
          </cell>
          <cell r="Z711">
            <v>59</v>
          </cell>
        </row>
        <row r="712">
          <cell r="C712" t="str">
            <v>西胆振2次医療圏女</v>
          </cell>
          <cell r="R712">
            <v>668</v>
          </cell>
          <cell r="S712">
            <v>4</v>
          </cell>
          <cell r="T712">
            <v>1</v>
          </cell>
          <cell r="U712">
            <v>6</v>
          </cell>
          <cell r="V712">
            <v>73</v>
          </cell>
          <cell r="W712">
            <v>581</v>
          </cell>
          <cell r="X712">
            <v>3</v>
          </cell>
          <cell r="Y712">
            <v>0</v>
          </cell>
          <cell r="Z712">
            <v>84</v>
          </cell>
        </row>
        <row r="713">
          <cell r="C713" t="str">
            <v>西胆振2次医療圏総数</v>
          </cell>
          <cell r="R713">
            <v>1302</v>
          </cell>
          <cell r="S713">
            <v>8</v>
          </cell>
          <cell r="T713">
            <v>4</v>
          </cell>
          <cell r="U713">
            <v>8</v>
          </cell>
          <cell r="V713">
            <v>123</v>
          </cell>
          <cell r="W713">
            <v>1149</v>
          </cell>
          <cell r="X713">
            <v>10</v>
          </cell>
          <cell r="Y713">
            <v>0</v>
          </cell>
          <cell r="Z713">
            <v>143</v>
          </cell>
        </row>
        <row r="714">
          <cell r="C714" t="str">
            <v>東胆振2次医療圏男</v>
          </cell>
          <cell r="R714">
            <v>906</v>
          </cell>
          <cell r="S714">
            <v>1</v>
          </cell>
          <cell r="T714">
            <v>2</v>
          </cell>
          <cell r="U714">
            <v>9</v>
          </cell>
          <cell r="V714">
            <v>53</v>
          </cell>
          <cell r="W714">
            <v>827</v>
          </cell>
          <cell r="X714">
            <v>14</v>
          </cell>
          <cell r="Y714">
            <v>0</v>
          </cell>
          <cell r="Z714">
            <v>65</v>
          </cell>
        </row>
        <row r="715">
          <cell r="C715" t="str">
            <v>東胆振2次医療圏女</v>
          </cell>
          <cell r="R715">
            <v>801</v>
          </cell>
          <cell r="S715">
            <v>2</v>
          </cell>
          <cell r="T715">
            <v>3</v>
          </cell>
          <cell r="U715">
            <v>14</v>
          </cell>
          <cell r="V715">
            <v>66</v>
          </cell>
          <cell r="W715">
            <v>711</v>
          </cell>
          <cell r="X715">
            <v>5</v>
          </cell>
          <cell r="Y715">
            <v>0</v>
          </cell>
          <cell r="Z715">
            <v>85</v>
          </cell>
        </row>
        <row r="716">
          <cell r="C716" t="str">
            <v>東胆振2次医療圏総数</v>
          </cell>
          <cell r="R716">
            <v>1707</v>
          </cell>
          <cell r="S716">
            <v>3</v>
          </cell>
          <cell r="T716">
            <v>5</v>
          </cell>
          <cell r="U716">
            <v>23</v>
          </cell>
          <cell r="V716">
            <v>119</v>
          </cell>
          <cell r="W716">
            <v>1538</v>
          </cell>
          <cell r="X716">
            <v>19</v>
          </cell>
          <cell r="Y716">
            <v>0</v>
          </cell>
          <cell r="Z716">
            <v>150</v>
          </cell>
        </row>
        <row r="717">
          <cell r="C717" t="str">
            <v>日高2次医療圏男</v>
          </cell>
          <cell r="R717">
            <v>291</v>
          </cell>
          <cell r="S717">
            <v>0</v>
          </cell>
          <cell r="T717">
            <v>0</v>
          </cell>
          <cell r="U717">
            <v>3</v>
          </cell>
          <cell r="V717">
            <v>17</v>
          </cell>
          <cell r="W717">
            <v>269</v>
          </cell>
          <cell r="X717">
            <v>2</v>
          </cell>
          <cell r="Y717">
            <v>0</v>
          </cell>
          <cell r="Z717">
            <v>20</v>
          </cell>
        </row>
        <row r="718">
          <cell r="C718" t="str">
            <v>日高2次医療圏女</v>
          </cell>
          <cell r="R718">
            <v>282</v>
          </cell>
          <cell r="S718">
            <v>0</v>
          </cell>
          <cell r="T718">
            <v>1</v>
          </cell>
          <cell r="U718">
            <v>0</v>
          </cell>
          <cell r="V718">
            <v>24</v>
          </cell>
          <cell r="W718">
            <v>255</v>
          </cell>
          <cell r="X718">
            <v>2</v>
          </cell>
          <cell r="Y718">
            <v>0</v>
          </cell>
          <cell r="Z718">
            <v>25</v>
          </cell>
        </row>
        <row r="719">
          <cell r="C719" t="str">
            <v>日高2次医療圏総数</v>
          </cell>
          <cell r="R719">
            <v>573</v>
          </cell>
          <cell r="S719">
            <v>0</v>
          </cell>
          <cell r="T719">
            <v>1</v>
          </cell>
          <cell r="U719">
            <v>3</v>
          </cell>
          <cell r="V719">
            <v>41</v>
          </cell>
          <cell r="W719">
            <v>524</v>
          </cell>
          <cell r="X719">
            <v>4</v>
          </cell>
          <cell r="Y719">
            <v>0</v>
          </cell>
          <cell r="Z719">
            <v>45</v>
          </cell>
        </row>
        <row r="720">
          <cell r="C720" t="str">
            <v>上川中部2次医療圏男</v>
          </cell>
          <cell r="R720">
            <v>1375</v>
          </cell>
          <cell r="S720">
            <v>6</v>
          </cell>
          <cell r="T720">
            <v>10</v>
          </cell>
          <cell r="U720">
            <v>22</v>
          </cell>
          <cell r="V720">
            <v>89</v>
          </cell>
          <cell r="W720">
            <v>1234</v>
          </cell>
          <cell r="X720">
            <v>13</v>
          </cell>
          <cell r="Y720">
            <v>1</v>
          </cell>
          <cell r="Z720">
            <v>127</v>
          </cell>
        </row>
        <row r="721">
          <cell r="C721" t="str">
            <v>上川中部2次医療圏女</v>
          </cell>
          <cell r="R721">
            <v>1362</v>
          </cell>
          <cell r="S721">
            <v>5</v>
          </cell>
          <cell r="T721">
            <v>7</v>
          </cell>
          <cell r="U721">
            <v>17</v>
          </cell>
          <cell r="V721">
            <v>127</v>
          </cell>
          <cell r="W721">
            <v>1199</v>
          </cell>
          <cell r="X721">
            <v>7</v>
          </cell>
          <cell r="Y721">
            <v>0</v>
          </cell>
          <cell r="Z721">
            <v>156</v>
          </cell>
        </row>
        <row r="722">
          <cell r="C722" t="str">
            <v>上川中部2次医療圏総数</v>
          </cell>
          <cell r="R722">
            <v>2737</v>
          </cell>
          <cell r="S722">
            <v>11</v>
          </cell>
          <cell r="T722">
            <v>17</v>
          </cell>
          <cell r="U722">
            <v>39</v>
          </cell>
          <cell r="V722">
            <v>216</v>
          </cell>
          <cell r="W722">
            <v>2433</v>
          </cell>
          <cell r="X722">
            <v>20</v>
          </cell>
          <cell r="Y722">
            <v>1</v>
          </cell>
          <cell r="Z722">
            <v>283</v>
          </cell>
        </row>
        <row r="723">
          <cell r="C723" t="str">
            <v>上川北部2次医療圏男</v>
          </cell>
          <cell r="R723">
            <v>264</v>
          </cell>
          <cell r="S723">
            <v>1</v>
          </cell>
          <cell r="T723">
            <v>2</v>
          </cell>
          <cell r="U723">
            <v>4</v>
          </cell>
          <cell r="V723">
            <v>22</v>
          </cell>
          <cell r="W723">
            <v>233</v>
          </cell>
          <cell r="X723">
            <v>2</v>
          </cell>
          <cell r="Y723">
            <v>0</v>
          </cell>
          <cell r="Z723">
            <v>29</v>
          </cell>
        </row>
        <row r="724">
          <cell r="C724" t="str">
            <v>上川北部2次医療圏女</v>
          </cell>
          <cell r="R724">
            <v>228</v>
          </cell>
          <cell r="S724">
            <v>0</v>
          </cell>
          <cell r="T724">
            <v>1</v>
          </cell>
          <cell r="U724">
            <v>2</v>
          </cell>
          <cell r="V724">
            <v>21</v>
          </cell>
          <cell r="W724">
            <v>203</v>
          </cell>
          <cell r="X724">
            <v>1</v>
          </cell>
          <cell r="Y724">
            <v>0</v>
          </cell>
          <cell r="Z724">
            <v>24</v>
          </cell>
        </row>
        <row r="725">
          <cell r="C725" t="str">
            <v>上川北部2次医療圏総数</v>
          </cell>
          <cell r="R725">
            <v>492</v>
          </cell>
          <cell r="S725">
            <v>1</v>
          </cell>
          <cell r="T725">
            <v>3</v>
          </cell>
          <cell r="U725">
            <v>6</v>
          </cell>
          <cell r="V725">
            <v>43</v>
          </cell>
          <cell r="W725">
            <v>436</v>
          </cell>
          <cell r="X725">
            <v>3</v>
          </cell>
          <cell r="Y725">
            <v>0</v>
          </cell>
          <cell r="Z725">
            <v>53</v>
          </cell>
        </row>
        <row r="726">
          <cell r="C726" t="str">
            <v>富良野2次医療圏男</v>
          </cell>
          <cell r="R726">
            <v>188</v>
          </cell>
          <cell r="S726">
            <v>0</v>
          </cell>
          <cell r="T726">
            <v>1</v>
          </cell>
          <cell r="U726">
            <v>2</v>
          </cell>
          <cell r="V726">
            <v>13</v>
          </cell>
          <cell r="W726">
            <v>169</v>
          </cell>
          <cell r="X726">
            <v>3</v>
          </cell>
          <cell r="Y726">
            <v>0</v>
          </cell>
          <cell r="Z726">
            <v>16</v>
          </cell>
        </row>
        <row r="727">
          <cell r="C727" t="str">
            <v>富良野2次医療圏女</v>
          </cell>
          <cell r="R727">
            <v>166</v>
          </cell>
          <cell r="S727">
            <v>0</v>
          </cell>
          <cell r="T727">
            <v>0</v>
          </cell>
          <cell r="U727">
            <v>1</v>
          </cell>
          <cell r="V727">
            <v>16</v>
          </cell>
          <cell r="W727">
            <v>149</v>
          </cell>
          <cell r="X727">
            <v>0</v>
          </cell>
          <cell r="Y727">
            <v>0</v>
          </cell>
          <cell r="Z727">
            <v>17</v>
          </cell>
        </row>
        <row r="728">
          <cell r="C728" t="str">
            <v>富良野2次医療圏総数</v>
          </cell>
          <cell r="R728">
            <v>354</v>
          </cell>
          <cell r="S728">
            <v>0</v>
          </cell>
          <cell r="T728">
            <v>1</v>
          </cell>
          <cell r="U728">
            <v>3</v>
          </cell>
          <cell r="V728">
            <v>29</v>
          </cell>
          <cell r="W728">
            <v>318</v>
          </cell>
          <cell r="X728">
            <v>3</v>
          </cell>
          <cell r="Y728">
            <v>0</v>
          </cell>
          <cell r="Z728">
            <v>33</v>
          </cell>
        </row>
        <row r="729">
          <cell r="C729" t="str">
            <v>留萌2次医療圏男</v>
          </cell>
          <cell r="R729">
            <v>177</v>
          </cell>
          <cell r="S729">
            <v>0</v>
          </cell>
          <cell r="T729">
            <v>0</v>
          </cell>
          <cell r="U729">
            <v>3</v>
          </cell>
          <cell r="V729">
            <v>14</v>
          </cell>
          <cell r="W729">
            <v>159</v>
          </cell>
          <cell r="X729">
            <v>1</v>
          </cell>
          <cell r="Y729">
            <v>0</v>
          </cell>
          <cell r="Z729">
            <v>17</v>
          </cell>
        </row>
        <row r="730">
          <cell r="C730" t="str">
            <v>留萌2次医療圏女</v>
          </cell>
          <cell r="R730">
            <v>166</v>
          </cell>
          <cell r="S730">
            <v>0</v>
          </cell>
          <cell r="T730">
            <v>0</v>
          </cell>
          <cell r="U730">
            <v>2</v>
          </cell>
          <cell r="V730">
            <v>19</v>
          </cell>
          <cell r="W730">
            <v>142</v>
          </cell>
          <cell r="X730">
            <v>3</v>
          </cell>
          <cell r="Y730">
            <v>0</v>
          </cell>
          <cell r="Z730">
            <v>21</v>
          </cell>
        </row>
        <row r="731">
          <cell r="C731" t="str">
            <v>留萌2次医療圏総数</v>
          </cell>
          <cell r="R731">
            <v>343</v>
          </cell>
          <cell r="S731">
            <v>0</v>
          </cell>
          <cell r="T731">
            <v>0</v>
          </cell>
          <cell r="U731">
            <v>5</v>
          </cell>
          <cell r="V731">
            <v>33</v>
          </cell>
          <cell r="W731">
            <v>301</v>
          </cell>
          <cell r="X731">
            <v>4</v>
          </cell>
          <cell r="Y731">
            <v>0</v>
          </cell>
          <cell r="Z731">
            <v>38</v>
          </cell>
        </row>
        <row r="732">
          <cell r="C732" t="str">
            <v>宗谷2次医療圏男</v>
          </cell>
          <cell r="R732">
            <v>272</v>
          </cell>
          <cell r="S732">
            <v>0</v>
          </cell>
          <cell r="T732">
            <v>0</v>
          </cell>
          <cell r="U732">
            <v>6</v>
          </cell>
          <cell r="V732">
            <v>18</v>
          </cell>
          <cell r="W732">
            <v>245</v>
          </cell>
          <cell r="X732">
            <v>3</v>
          </cell>
          <cell r="Y732">
            <v>0</v>
          </cell>
          <cell r="Z732">
            <v>24</v>
          </cell>
        </row>
        <row r="733">
          <cell r="C733" t="str">
            <v>宗谷2次医療圏女</v>
          </cell>
          <cell r="R733">
            <v>242</v>
          </cell>
          <cell r="S733">
            <v>1</v>
          </cell>
          <cell r="T733">
            <v>2</v>
          </cell>
          <cell r="U733">
            <v>2</v>
          </cell>
          <cell r="V733">
            <v>18</v>
          </cell>
          <cell r="W733">
            <v>219</v>
          </cell>
          <cell r="X733">
            <v>0</v>
          </cell>
          <cell r="Y733">
            <v>0</v>
          </cell>
          <cell r="Z733">
            <v>23</v>
          </cell>
        </row>
        <row r="734">
          <cell r="C734" t="str">
            <v>宗谷2次医療圏総数</v>
          </cell>
          <cell r="R734">
            <v>514</v>
          </cell>
          <cell r="S734">
            <v>1</v>
          </cell>
          <cell r="T734">
            <v>2</v>
          </cell>
          <cell r="U734">
            <v>8</v>
          </cell>
          <cell r="V734">
            <v>36</v>
          </cell>
          <cell r="W734">
            <v>464</v>
          </cell>
          <cell r="X734">
            <v>3</v>
          </cell>
          <cell r="Y734">
            <v>0</v>
          </cell>
          <cell r="Z734">
            <v>47</v>
          </cell>
        </row>
        <row r="735">
          <cell r="C735" t="str">
            <v>北網2次医療圏男</v>
          </cell>
          <cell r="R735">
            <v>859</v>
          </cell>
          <cell r="S735">
            <v>6</v>
          </cell>
          <cell r="T735">
            <v>7</v>
          </cell>
          <cell r="U735">
            <v>12</v>
          </cell>
          <cell r="V735">
            <v>67</v>
          </cell>
          <cell r="W735">
            <v>760</v>
          </cell>
          <cell r="X735">
            <v>7</v>
          </cell>
          <cell r="Y735">
            <v>0</v>
          </cell>
          <cell r="Z735">
            <v>92</v>
          </cell>
        </row>
        <row r="736">
          <cell r="C736" t="str">
            <v>北網2次医療圏女</v>
          </cell>
          <cell r="R736">
            <v>846</v>
          </cell>
          <cell r="S736">
            <v>1</v>
          </cell>
          <cell r="T736">
            <v>6</v>
          </cell>
          <cell r="U736">
            <v>10</v>
          </cell>
          <cell r="V736">
            <v>82</v>
          </cell>
          <cell r="W736">
            <v>745</v>
          </cell>
          <cell r="X736">
            <v>2</v>
          </cell>
          <cell r="Y736">
            <v>0</v>
          </cell>
          <cell r="Z736">
            <v>99</v>
          </cell>
        </row>
        <row r="737">
          <cell r="C737" t="str">
            <v>北網2次医療圏総数</v>
          </cell>
          <cell r="R737">
            <v>1705</v>
          </cell>
          <cell r="S737">
            <v>7</v>
          </cell>
          <cell r="T737">
            <v>13</v>
          </cell>
          <cell r="U737">
            <v>22</v>
          </cell>
          <cell r="V737">
            <v>149</v>
          </cell>
          <cell r="W737">
            <v>1505</v>
          </cell>
          <cell r="X737">
            <v>9</v>
          </cell>
          <cell r="Y737">
            <v>0</v>
          </cell>
          <cell r="Z737">
            <v>191</v>
          </cell>
        </row>
        <row r="738">
          <cell r="C738" t="str">
            <v>遠紋2次医療圏男</v>
          </cell>
          <cell r="R738">
            <v>255</v>
          </cell>
          <cell r="S738">
            <v>1</v>
          </cell>
          <cell r="T738">
            <v>0</v>
          </cell>
          <cell r="U738">
            <v>1</v>
          </cell>
          <cell r="V738">
            <v>25</v>
          </cell>
          <cell r="W738">
            <v>227</v>
          </cell>
          <cell r="X738">
            <v>1</v>
          </cell>
          <cell r="Y738">
            <v>0</v>
          </cell>
          <cell r="Z738">
            <v>27</v>
          </cell>
        </row>
        <row r="739">
          <cell r="C739" t="str">
            <v>遠紋2次医療圏女</v>
          </cell>
          <cell r="R739">
            <v>242</v>
          </cell>
          <cell r="S739">
            <v>0</v>
          </cell>
          <cell r="T739">
            <v>4</v>
          </cell>
          <cell r="U739">
            <v>4</v>
          </cell>
          <cell r="V739">
            <v>25</v>
          </cell>
          <cell r="W739">
            <v>208</v>
          </cell>
          <cell r="X739">
            <v>1</v>
          </cell>
          <cell r="Y739">
            <v>0</v>
          </cell>
          <cell r="Z739">
            <v>33</v>
          </cell>
        </row>
        <row r="740">
          <cell r="C740" t="str">
            <v>遠紋2次医療圏総数</v>
          </cell>
          <cell r="R740">
            <v>497</v>
          </cell>
          <cell r="S740">
            <v>1</v>
          </cell>
          <cell r="T740">
            <v>4</v>
          </cell>
          <cell r="U740">
            <v>5</v>
          </cell>
          <cell r="V740">
            <v>50</v>
          </cell>
          <cell r="W740">
            <v>435</v>
          </cell>
          <cell r="X740">
            <v>2</v>
          </cell>
          <cell r="Y740">
            <v>0</v>
          </cell>
          <cell r="Z740">
            <v>60</v>
          </cell>
        </row>
        <row r="741">
          <cell r="C741" t="str">
            <v>十勝2次医療圏男</v>
          </cell>
          <cell r="R741">
            <v>1370</v>
          </cell>
          <cell r="S741">
            <v>9</v>
          </cell>
          <cell r="T741">
            <v>5</v>
          </cell>
          <cell r="U741">
            <v>20</v>
          </cell>
          <cell r="V741">
            <v>80</v>
          </cell>
          <cell r="W741">
            <v>1241</v>
          </cell>
          <cell r="X741">
            <v>14</v>
          </cell>
          <cell r="Y741">
            <v>1</v>
          </cell>
          <cell r="Z741">
            <v>114</v>
          </cell>
        </row>
        <row r="742">
          <cell r="C742" t="str">
            <v>十勝2次医療圏女</v>
          </cell>
          <cell r="R742">
            <v>1387</v>
          </cell>
          <cell r="S742">
            <v>3</v>
          </cell>
          <cell r="T742">
            <v>5</v>
          </cell>
          <cell r="U742">
            <v>21</v>
          </cell>
          <cell r="V742">
            <v>113</v>
          </cell>
          <cell r="W742">
            <v>1237</v>
          </cell>
          <cell r="X742">
            <v>8</v>
          </cell>
          <cell r="Y742">
            <v>0</v>
          </cell>
          <cell r="Z742">
            <v>142</v>
          </cell>
        </row>
        <row r="743">
          <cell r="C743" t="str">
            <v>十勝2次医療圏総数</v>
          </cell>
          <cell r="R743">
            <v>2757</v>
          </cell>
          <cell r="S743">
            <v>12</v>
          </cell>
          <cell r="T743">
            <v>10</v>
          </cell>
          <cell r="U743">
            <v>41</v>
          </cell>
          <cell r="V743">
            <v>193</v>
          </cell>
          <cell r="W743">
            <v>2478</v>
          </cell>
          <cell r="X743">
            <v>22</v>
          </cell>
          <cell r="Y743">
            <v>1</v>
          </cell>
          <cell r="Z743">
            <v>256</v>
          </cell>
        </row>
        <row r="744">
          <cell r="C744" t="str">
            <v>釧路2次医療圏男</v>
          </cell>
          <cell r="R744">
            <v>887</v>
          </cell>
          <cell r="S744">
            <v>2</v>
          </cell>
          <cell r="T744">
            <v>6</v>
          </cell>
          <cell r="U744">
            <v>7</v>
          </cell>
          <cell r="V744">
            <v>52</v>
          </cell>
          <cell r="W744">
            <v>812</v>
          </cell>
          <cell r="X744">
            <v>8</v>
          </cell>
          <cell r="Y744">
            <v>0</v>
          </cell>
          <cell r="Z744">
            <v>67</v>
          </cell>
        </row>
        <row r="745">
          <cell r="C745" t="str">
            <v>釧路2次医療圏女</v>
          </cell>
          <cell r="R745">
            <v>780</v>
          </cell>
          <cell r="S745">
            <v>2</v>
          </cell>
          <cell r="T745">
            <v>4</v>
          </cell>
          <cell r="U745">
            <v>13</v>
          </cell>
          <cell r="V745">
            <v>68</v>
          </cell>
          <cell r="W745">
            <v>691</v>
          </cell>
          <cell r="X745">
            <v>2</v>
          </cell>
          <cell r="Y745">
            <v>0</v>
          </cell>
          <cell r="Z745">
            <v>87</v>
          </cell>
        </row>
        <row r="746">
          <cell r="C746" t="str">
            <v>釧路2次医療圏総数</v>
          </cell>
          <cell r="R746">
            <v>1667</v>
          </cell>
          <cell r="S746">
            <v>4</v>
          </cell>
          <cell r="T746">
            <v>10</v>
          </cell>
          <cell r="U746">
            <v>20</v>
          </cell>
          <cell r="V746">
            <v>120</v>
          </cell>
          <cell r="W746">
            <v>1503</v>
          </cell>
          <cell r="X746">
            <v>10</v>
          </cell>
          <cell r="Y746">
            <v>0</v>
          </cell>
          <cell r="Z746">
            <v>154</v>
          </cell>
        </row>
        <row r="747">
          <cell r="C747" t="str">
            <v>根室2次医療圏男</v>
          </cell>
          <cell r="R747">
            <v>358</v>
          </cell>
          <cell r="S747">
            <v>2</v>
          </cell>
          <cell r="T747">
            <v>4</v>
          </cell>
          <cell r="U747">
            <v>7</v>
          </cell>
          <cell r="V747">
            <v>23</v>
          </cell>
          <cell r="W747">
            <v>316</v>
          </cell>
          <cell r="X747">
            <v>6</v>
          </cell>
          <cell r="Y747">
            <v>0</v>
          </cell>
          <cell r="Z747">
            <v>36</v>
          </cell>
        </row>
        <row r="748">
          <cell r="C748" t="str">
            <v>根室2次医療圏女</v>
          </cell>
          <cell r="R748">
            <v>369</v>
          </cell>
          <cell r="S748">
            <v>0</v>
          </cell>
          <cell r="T748">
            <v>0</v>
          </cell>
          <cell r="U748">
            <v>5</v>
          </cell>
          <cell r="V748">
            <v>34</v>
          </cell>
          <cell r="W748">
            <v>329</v>
          </cell>
          <cell r="X748">
            <v>1</v>
          </cell>
          <cell r="Y748">
            <v>0</v>
          </cell>
          <cell r="Z748">
            <v>39</v>
          </cell>
        </row>
        <row r="749">
          <cell r="C749" t="str">
            <v>根室2次医療圏総数</v>
          </cell>
          <cell r="R749">
            <v>727</v>
          </cell>
          <cell r="S749">
            <v>2</v>
          </cell>
          <cell r="T749">
            <v>4</v>
          </cell>
          <cell r="U749">
            <v>12</v>
          </cell>
          <cell r="V749">
            <v>57</v>
          </cell>
          <cell r="W749">
            <v>645</v>
          </cell>
          <cell r="X749">
            <v>7</v>
          </cell>
          <cell r="Y749">
            <v>0</v>
          </cell>
          <cell r="Z749">
            <v>75</v>
          </cell>
        </row>
        <row r="750">
          <cell r="C750" t="str">
            <v>渡島総合振興局男</v>
          </cell>
          <cell r="R750">
            <v>1312</v>
          </cell>
          <cell r="S750">
            <v>3</v>
          </cell>
          <cell r="T750">
            <v>3</v>
          </cell>
          <cell r="U750">
            <v>16</v>
          </cell>
          <cell r="V750">
            <v>92</v>
          </cell>
          <cell r="W750">
            <v>1178</v>
          </cell>
          <cell r="X750">
            <v>20</v>
          </cell>
          <cell r="Y750">
            <v>0</v>
          </cell>
          <cell r="Z750">
            <v>114</v>
          </cell>
        </row>
        <row r="751">
          <cell r="C751" t="str">
            <v>渡島総合振興局女</v>
          </cell>
          <cell r="R751">
            <v>1321</v>
          </cell>
          <cell r="S751">
            <v>2</v>
          </cell>
          <cell r="T751">
            <v>6</v>
          </cell>
          <cell r="U751">
            <v>19</v>
          </cell>
          <cell r="V751">
            <v>120</v>
          </cell>
          <cell r="W751">
            <v>1161</v>
          </cell>
          <cell r="X751">
            <v>13</v>
          </cell>
          <cell r="Y751">
            <v>0</v>
          </cell>
          <cell r="Z751">
            <v>147</v>
          </cell>
        </row>
        <row r="752">
          <cell r="C752" t="str">
            <v>渡島総合振興局総数</v>
          </cell>
          <cell r="R752">
            <v>2633</v>
          </cell>
          <cell r="S752">
            <v>5</v>
          </cell>
          <cell r="T752">
            <v>9</v>
          </cell>
          <cell r="U752">
            <v>35</v>
          </cell>
          <cell r="V752">
            <v>212</v>
          </cell>
          <cell r="W752">
            <v>2339</v>
          </cell>
          <cell r="X752">
            <v>33</v>
          </cell>
          <cell r="Y752">
            <v>0</v>
          </cell>
          <cell r="Z752">
            <v>261</v>
          </cell>
        </row>
        <row r="753">
          <cell r="C753" t="str">
            <v>檜山振興局男</v>
          </cell>
          <cell r="R753">
            <v>107</v>
          </cell>
          <cell r="S753">
            <v>0</v>
          </cell>
          <cell r="T753">
            <v>2</v>
          </cell>
          <cell r="U753">
            <v>0</v>
          </cell>
          <cell r="V753">
            <v>5</v>
          </cell>
          <cell r="W753">
            <v>98</v>
          </cell>
          <cell r="X753">
            <v>2</v>
          </cell>
          <cell r="Y753">
            <v>0</v>
          </cell>
          <cell r="Z753">
            <v>7</v>
          </cell>
        </row>
        <row r="754">
          <cell r="C754" t="str">
            <v>檜山振興局女</v>
          </cell>
          <cell r="R754">
            <v>96</v>
          </cell>
          <cell r="S754">
            <v>1</v>
          </cell>
          <cell r="T754">
            <v>0</v>
          </cell>
          <cell r="U754">
            <v>2</v>
          </cell>
          <cell r="V754">
            <v>8</v>
          </cell>
          <cell r="W754">
            <v>85</v>
          </cell>
          <cell r="X754">
            <v>0</v>
          </cell>
          <cell r="Y754">
            <v>0</v>
          </cell>
          <cell r="Z754">
            <v>11</v>
          </cell>
        </row>
        <row r="755">
          <cell r="C755" t="str">
            <v>檜山振興局総数</v>
          </cell>
          <cell r="R755">
            <v>203</v>
          </cell>
          <cell r="S755">
            <v>1</v>
          </cell>
          <cell r="T755">
            <v>2</v>
          </cell>
          <cell r="U755">
            <v>2</v>
          </cell>
          <cell r="V755">
            <v>13</v>
          </cell>
          <cell r="W755">
            <v>183</v>
          </cell>
          <cell r="X755">
            <v>2</v>
          </cell>
          <cell r="Y755">
            <v>0</v>
          </cell>
          <cell r="Z755">
            <v>18</v>
          </cell>
        </row>
        <row r="756">
          <cell r="C756" t="str">
            <v>石狩振興局男</v>
          </cell>
          <cell r="R756">
            <v>8883</v>
          </cell>
          <cell r="S756">
            <v>24</v>
          </cell>
          <cell r="T756">
            <v>40</v>
          </cell>
          <cell r="U756">
            <v>107</v>
          </cell>
          <cell r="V756">
            <v>586</v>
          </cell>
          <cell r="W756">
            <v>8014</v>
          </cell>
          <cell r="X756">
            <v>111</v>
          </cell>
          <cell r="Y756">
            <v>1</v>
          </cell>
          <cell r="Z756">
            <v>757</v>
          </cell>
        </row>
        <row r="757">
          <cell r="C757" t="str">
            <v>石狩振興局女</v>
          </cell>
          <cell r="R757">
            <v>8497</v>
          </cell>
          <cell r="S757">
            <v>25</v>
          </cell>
          <cell r="T757">
            <v>36</v>
          </cell>
          <cell r="U757">
            <v>115</v>
          </cell>
          <cell r="V757">
            <v>716</v>
          </cell>
          <cell r="W757">
            <v>7553</v>
          </cell>
          <cell r="X757">
            <v>51</v>
          </cell>
          <cell r="Y757">
            <v>1</v>
          </cell>
          <cell r="Z757">
            <v>892</v>
          </cell>
        </row>
        <row r="758">
          <cell r="C758" t="str">
            <v>石狩振興局総数</v>
          </cell>
          <cell r="R758">
            <v>17380</v>
          </cell>
          <cell r="S758">
            <v>49</v>
          </cell>
          <cell r="T758">
            <v>76</v>
          </cell>
          <cell r="U758">
            <v>222</v>
          </cell>
          <cell r="V758">
            <v>1302</v>
          </cell>
          <cell r="W758">
            <v>15567</v>
          </cell>
          <cell r="X758">
            <v>162</v>
          </cell>
          <cell r="Y758">
            <v>2</v>
          </cell>
          <cell r="Z758">
            <v>1649</v>
          </cell>
        </row>
        <row r="759">
          <cell r="C759" t="str">
            <v>後志総合振興局男</v>
          </cell>
          <cell r="R759">
            <v>694</v>
          </cell>
          <cell r="S759">
            <v>1</v>
          </cell>
          <cell r="T759">
            <v>3</v>
          </cell>
          <cell r="U759">
            <v>12</v>
          </cell>
          <cell r="V759">
            <v>34</v>
          </cell>
          <cell r="W759">
            <v>637</v>
          </cell>
          <cell r="X759">
            <v>7</v>
          </cell>
          <cell r="Y759">
            <v>0</v>
          </cell>
          <cell r="Z759">
            <v>50</v>
          </cell>
        </row>
        <row r="760">
          <cell r="C760" t="str">
            <v>後志総合振興局女</v>
          </cell>
          <cell r="R760">
            <v>669</v>
          </cell>
          <cell r="S760">
            <v>3</v>
          </cell>
          <cell r="T760">
            <v>3</v>
          </cell>
          <cell r="U760">
            <v>9</v>
          </cell>
          <cell r="V760">
            <v>54</v>
          </cell>
          <cell r="W760">
            <v>598</v>
          </cell>
          <cell r="X760">
            <v>2</v>
          </cell>
          <cell r="Y760">
            <v>0</v>
          </cell>
          <cell r="Z760">
            <v>69</v>
          </cell>
        </row>
        <row r="761">
          <cell r="C761" t="str">
            <v>後志総合振興局総数</v>
          </cell>
          <cell r="R761">
            <v>1363</v>
          </cell>
          <cell r="S761">
            <v>4</v>
          </cell>
          <cell r="T761">
            <v>6</v>
          </cell>
          <cell r="U761">
            <v>21</v>
          </cell>
          <cell r="V761">
            <v>88</v>
          </cell>
          <cell r="W761">
            <v>1235</v>
          </cell>
          <cell r="X761">
            <v>9</v>
          </cell>
          <cell r="Y761">
            <v>0</v>
          </cell>
          <cell r="Z761">
            <v>119</v>
          </cell>
        </row>
        <row r="762">
          <cell r="C762" t="str">
            <v>空知総合振興局男</v>
          </cell>
          <cell r="R762">
            <v>918</v>
          </cell>
          <cell r="S762">
            <v>3</v>
          </cell>
          <cell r="T762">
            <v>5</v>
          </cell>
          <cell r="U762">
            <v>9</v>
          </cell>
          <cell r="V762">
            <v>59</v>
          </cell>
          <cell r="W762">
            <v>834</v>
          </cell>
          <cell r="X762">
            <v>8</v>
          </cell>
          <cell r="Y762">
            <v>0</v>
          </cell>
          <cell r="Z762">
            <v>76</v>
          </cell>
        </row>
        <row r="763">
          <cell r="C763" t="str">
            <v>空知総合振興局女</v>
          </cell>
          <cell r="R763">
            <v>814</v>
          </cell>
          <cell r="S763">
            <v>3</v>
          </cell>
          <cell r="T763">
            <v>2</v>
          </cell>
          <cell r="U763">
            <v>13</v>
          </cell>
          <cell r="V763">
            <v>95</v>
          </cell>
          <cell r="W763">
            <v>695</v>
          </cell>
          <cell r="X763">
            <v>5</v>
          </cell>
          <cell r="Y763">
            <v>1</v>
          </cell>
          <cell r="Z763">
            <v>113</v>
          </cell>
        </row>
        <row r="764">
          <cell r="C764" t="str">
            <v>空知総合振興局総数</v>
          </cell>
          <cell r="R764">
            <v>1732</v>
          </cell>
          <cell r="S764">
            <v>6</v>
          </cell>
          <cell r="T764">
            <v>7</v>
          </cell>
          <cell r="U764">
            <v>22</v>
          </cell>
          <cell r="V764">
            <v>154</v>
          </cell>
          <cell r="W764">
            <v>1529</v>
          </cell>
          <cell r="X764">
            <v>13</v>
          </cell>
          <cell r="Y764">
            <v>1</v>
          </cell>
          <cell r="Z764">
            <v>189</v>
          </cell>
        </row>
        <row r="765">
          <cell r="C765" t="str">
            <v>胆振総合振興局男</v>
          </cell>
          <cell r="R765">
            <v>1540</v>
          </cell>
          <cell r="S765">
            <v>5</v>
          </cell>
          <cell r="T765">
            <v>5</v>
          </cell>
          <cell r="U765">
            <v>11</v>
          </cell>
          <cell r="V765">
            <v>103</v>
          </cell>
          <cell r="W765">
            <v>1395</v>
          </cell>
          <cell r="X765">
            <v>21</v>
          </cell>
          <cell r="Y765">
            <v>0</v>
          </cell>
          <cell r="Z765">
            <v>124</v>
          </cell>
        </row>
        <row r="766">
          <cell r="C766" t="str">
            <v>胆振総合振興局女</v>
          </cell>
          <cell r="R766">
            <v>1469</v>
          </cell>
          <cell r="S766">
            <v>6</v>
          </cell>
          <cell r="T766">
            <v>4</v>
          </cell>
          <cell r="U766">
            <v>20</v>
          </cell>
          <cell r="V766">
            <v>139</v>
          </cell>
          <cell r="W766">
            <v>1292</v>
          </cell>
          <cell r="X766">
            <v>8</v>
          </cell>
          <cell r="Y766">
            <v>0</v>
          </cell>
          <cell r="Z766">
            <v>169</v>
          </cell>
        </row>
        <row r="767">
          <cell r="C767" t="str">
            <v>胆振総合振興局総数</v>
          </cell>
          <cell r="R767">
            <v>3009</v>
          </cell>
          <cell r="S767">
            <v>11</v>
          </cell>
          <cell r="T767">
            <v>9</v>
          </cell>
          <cell r="U767">
            <v>31</v>
          </cell>
          <cell r="V767">
            <v>242</v>
          </cell>
          <cell r="W767">
            <v>2687</v>
          </cell>
          <cell r="X767">
            <v>29</v>
          </cell>
          <cell r="Y767">
            <v>0</v>
          </cell>
          <cell r="Z767">
            <v>293</v>
          </cell>
        </row>
        <row r="768">
          <cell r="C768" t="str">
            <v>日高振興局男</v>
          </cell>
          <cell r="R768">
            <v>291</v>
          </cell>
          <cell r="S768">
            <v>0</v>
          </cell>
          <cell r="T768">
            <v>0</v>
          </cell>
          <cell r="U768">
            <v>3</v>
          </cell>
          <cell r="V768">
            <v>17</v>
          </cell>
          <cell r="W768">
            <v>269</v>
          </cell>
          <cell r="X768">
            <v>2</v>
          </cell>
          <cell r="Y768">
            <v>0</v>
          </cell>
          <cell r="Z768">
            <v>20</v>
          </cell>
        </row>
        <row r="769">
          <cell r="C769" t="str">
            <v>日高振興局女</v>
          </cell>
          <cell r="R769">
            <v>282</v>
          </cell>
          <cell r="S769">
            <v>0</v>
          </cell>
          <cell r="T769">
            <v>1</v>
          </cell>
          <cell r="U769">
            <v>0</v>
          </cell>
          <cell r="V769">
            <v>24</v>
          </cell>
          <cell r="W769">
            <v>255</v>
          </cell>
          <cell r="X769">
            <v>2</v>
          </cell>
          <cell r="Y769">
            <v>0</v>
          </cell>
          <cell r="Z769">
            <v>25</v>
          </cell>
        </row>
        <row r="770">
          <cell r="C770" t="str">
            <v>日高振興局総数</v>
          </cell>
          <cell r="R770">
            <v>573</v>
          </cell>
          <cell r="S770">
            <v>0</v>
          </cell>
          <cell r="T770">
            <v>1</v>
          </cell>
          <cell r="U770">
            <v>3</v>
          </cell>
          <cell r="V770">
            <v>41</v>
          </cell>
          <cell r="W770">
            <v>524</v>
          </cell>
          <cell r="X770">
            <v>4</v>
          </cell>
          <cell r="Y770">
            <v>0</v>
          </cell>
          <cell r="Z770">
            <v>45</v>
          </cell>
        </row>
        <row r="771">
          <cell r="C771" t="str">
            <v>上川総合振興局男</v>
          </cell>
          <cell r="R771">
            <v>1827</v>
          </cell>
          <cell r="S771">
            <v>7</v>
          </cell>
          <cell r="T771">
            <v>13</v>
          </cell>
          <cell r="U771">
            <v>28</v>
          </cell>
          <cell r="V771">
            <v>124</v>
          </cell>
          <cell r="W771">
            <v>1636</v>
          </cell>
          <cell r="X771">
            <v>18</v>
          </cell>
          <cell r="Y771">
            <v>1</v>
          </cell>
          <cell r="Z771">
            <v>172</v>
          </cell>
        </row>
        <row r="772">
          <cell r="C772" t="str">
            <v>上川総合振興局女</v>
          </cell>
          <cell r="R772">
            <v>1756</v>
          </cell>
          <cell r="S772">
            <v>5</v>
          </cell>
          <cell r="T772">
            <v>8</v>
          </cell>
          <cell r="U772">
            <v>20</v>
          </cell>
          <cell r="V772">
            <v>164</v>
          </cell>
          <cell r="W772">
            <v>1551</v>
          </cell>
          <cell r="X772">
            <v>8</v>
          </cell>
          <cell r="Y772">
            <v>0</v>
          </cell>
          <cell r="Z772">
            <v>197</v>
          </cell>
        </row>
        <row r="773">
          <cell r="C773" t="str">
            <v>上川総合振興局総数</v>
          </cell>
          <cell r="R773">
            <v>3583</v>
          </cell>
          <cell r="S773">
            <v>12</v>
          </cell>
          <cell r="T773">
            <v>21</v>
          </cell>
          <cell r="U773">
            <v>48</v>
          </cell>
          <cell r="V773">
            <v>288</v>
          </cell>
          <cell r="W773">
            <v>3187</v>
          </cell>
          <cell r="X773">
            <v>26</v>
          </cell>
          <cell r="Y773">
            <v>1</v>
          </cell>
          <cell r="Z773">
            <v>369</v>
          </cell>
        </row>
        <row r="774">
          <cell r="C774" t="str">
            <v>留萌振興局男</v>
          </cell>
          <cell r="R774">
            <v>177</v>
          </cell>
          <cell r="S774">
            <v>0</v>
          </cell>
          <cell r="T774">
            <v>0</v>
          </cell>
          <cell r="U774">
            <v>3</v>
          </cell>
          <cell r="V774">
            <v>14</v>
          </cell>
          <cell r="W774">
            <v>159</v>
          </cell>
          <cell r="X774">
            <v>1</v>
          </cell>
          <cell r="Y774">
            <v>0</v>
          </cell>
          <cell r="Z774">
            <v>17</v>
          </cell>
        </row>
        <row r="775">
          <cell r="C775" t="str">
            <v>留萌振興局女</v>
          </cell>
          <cell r="R775">
            <v>166</v>
          </cell>
          <cell r="S775">
            <v>0</v>
          </cell>
          <cell r="T775">
            <v>0</v>
          </cell>
          <cell r="U775">
            <v>2</v>
          </cell>
          <cell r="V775">
            <v>19</v>
          </cell>
          <cell r="W775">
            <v>142</v>
          </cell>
          <cell r="X775">
            <v>3</v>
          </cell>
          <cell r="Y775">
            <v>0</v>
          </cell>
          <cell r="Z775">
            <v>21</v>
          </cell>
        </row>
        <row r="776">
          <cell r="C776" t="str">
            <v>留萌振興局総数</v>
          </cell>
          <cell r="R776">
            <v>343</v>
          </cell>
          <cell r="S776">
            <v>0</v>
          </cell>
          <cell r="T776">
            <v>0</v>
          </cell>
          <cell r="U776">
            <v>5</v>
          </cell>
          <cell r="V776">
            <v>33</v>
          </cell>
          <cell r="W776">
            <v>301</v>
          </cell>
          <cell r="X776">
            <v>4</v>
          </cell>
          <cell r="Y776">
            <v>0</v>
          </cell>
          <cell r="Z776">
            <v>38</v>
          </cell>
        </row>
        <row r="777">
          <cell r="C777" t="str">
            <v>宗谷総合振興局男</v>
          </cell>
          <cell r="R777">
            <v>272</v>
          </cell>
          <cell r="S777">
            <v>0</v>
          </cell>
          <cell r="T777">
            <v>0</v>
          </cell>
          <cell r="U777">
            <v>6</v>
          </cell>
          <cell r="V777">
            <v>18</v>
          </cell>
          <cell r="W777">
            <v>245</v>
          </cell>
          <cell r="X777">
            <v>3</v>
          </cell>
          <cell r="Y777">
            <v>0</v>
          </cell>
          <cell r="Z777">
            <v>24</v>
          </cell>
        </row>
        <row r="778">
          <cell r="C778" t="str">
            <v>宗谷総合振興局女</v>
          </cell>
          <cell r="R778">
            <v>242</v>
          </cell>
          <cell r="S778">
            <v>1</v>
          </cell>
          <cell r="T778">
            <v>2</v>
          </cell>
          <cell r="U778">
            <v>2</v>
          </cell>
          <cell r="V778">
            <v>18</v>
          </cell>
          <cell r="W778">
            <v>219</v>
          </cell>
          <cell r="X778">
            <v>0</v>
          </cell>
          <cell r="Y778">
            <v>0</v>
          </cell>
          <cell r="Z778">
            <v>23</v>
          </cell>
        </row>
        <row r="779">
          <cell r="C779" t="str">
            <v>宗谷総合振興局総数</v>
          </cell>
          <cell r="R779">
            <v>514</v>
          </cell>
          <cell r="S779">
            <v>1</v>
          </cell>
          <cell r="T779">
            <v>2</v>
          </cell>
          <cell r="U779">
            <v>8</v>
          </cell>
          <cell r="V779">
            <v>36</v>
          </cell>
          <cell r="W779">
            <v>464</v>
          </cell>
          <cell r="X779">
            <v>3</v>
          </cell>
          <cell r="Y779">
            <v>0</v>
          </cell>
          <cell r="Z779">
            <v>47</v>
          </cell>
        </row>
        <row r="780">
          <cell r="C780" t="str">
            <v>オホーツク総合振興局男</v>
          </cell>
          <cell r="R780">
            <v>1114</v>
          </cell>
          <cell r="S780">
            <v>7</v>
          </cell>
          <cell r="T780">
            <v>7</v>
          </cell>
          <cell r="U780">
            <v>13</v>
          </cell>
          <cell r="V780">
            <v>92</v>
          </cell>
          <cell r="W780">
            <v>987</v>
          </cell>
          <cell r="X780">
            <v>8</v>
          </cell>
          <cell r="Y780">
            <v>0</v>
          </cell>
          <cell r="Z780">
            <v>119</v>
          </cell>
        </row>
        <row r="781">
          <cell r="C781" t="str">
            <v>オホーツク総合振興局女</v>
          </cell>
          <cell r="R781">
            <v>1088</v>
          </cell>
          <cell r="S781">
            <v>1</v>
          </cell>
          <cell r="T781">
            <v>10</v>
          </cell>
          <cell r="U781">
            <v>14</v>
          </cell>
          <cell r="V781">
            <v>107</v>
          </cell>
          <cell r="W781">
            <v>953</v>
          </cell>
          <cell r="X781">
            <v>3</v>
          </cell>
          <cell r="Y781">
            <v>0</v>
          </cell>
          <cell r="Z781">
            <v>132</v>
          </cell>
        </row>
        <row r="782">
          <cell r="C782" t="str">
            <v>オホーツク総合振興局総数</v>
          </cell>
          <cell r="R782">
            <v>2202</v>
          </cell>
          <cell r="S782">
            <v>8</v>
          </cell>
          <cell r="T782">
            <v>17</v>
          </cell>
          <cell r="U782">
            <v>27</v>
          </cell>
          <cell r="V782">
            <v>199</v>
          </cell>
          <cell r="W782">
            <v>1940</v>
          </cell>
          <cell r="X782">
            <v>11</v>
          </cell>
          <cell r="Y782">
            <v>0</v>
          </cell>
          <cell r="Z782">
            <v>251</v>
          </cell>
        </row>
        <row r="783">
          <cell r="C783" t="str">
            <v>十勝総合振興局男</v>
          </cell>
          <cell r="R783">
            <v>1370</v>
          </cell>
          <cell r="S783">
            <v>9</v>
          </cell>
          <cell r="T783">
            <v>5</v>
          </cell>
          <cell r="U783">
            <v>20</v>
          </cell>
          <cell r="V783">
            <v>80</v>
          </cell>
          <cell r="W783">
            <v>1241</v>
          </cell>
          <cell r="X783">
            <v>14</v>
          </cell>
          <cell r="Y783">
            <v>1</v>
          </cell>
          <cell r="Z783">
            <v>114</v>
          </cell>
        </row>
        <row r="784">
          <cell r="C784" t="str">
            <v>十勝総合振興局女</v>
          </cell>
          <cell r="R784">
            <v>1387</v>
          </cell>
          <cell r="S784">
            <v>3</v>
          </cell>
          <cell r="T784">
            <v>5</v>
          </cell>
          <cell r="U784">
            <v>21</v>
          </cell>
          <cell r="V784">
            <v>113</v>
          </cell>
          <cell r="W784">
            <v>1237</v>
          </cell>
          <cell r="X784">
            <v>8</v>
          </cell>
          <cell r="Y784">
            <v>0</v>
          </cell>
          <cell r="Z784">
            <v>142</v>
          </cell>
        </row>
        <row r="785">
          <cell r="C785" t="str">
            <v>十勝総合振興局総数</v>
          </cell>
          <cell r="R785">
            <v>2757</v>
          </cell>
          <cell r="S785">
            <v>12</v>
          </cell>
          <cell r="T785">
            <v>10</v>
          </cell>
          <cell r="U785">
            <v>41</v>
          </cell>
          <cell r="V785">
            <v>193</v>
          </cell>
          <cell r="W785">
            <v>2478</v>
          </cell>
          <cell r="X785">
            <v>22</v>
          </cell>
          <cell r="Y785">
            <v>1</v>
          </cell>
          <cell r="Z785">
            <v>256</v>
          </cell>
        </row>
        <row r="786">
          <cell r="C786" t="str">
            <v>釧路総合振興局男</v>
          </cell>
          <cell r="R786">
            <v>887</v>
          </cell>
          <cell r="S786">
            <v>2</v>
          </cell>
          <cell r="T786">
            <v>6</v>
          </cell>
          <cell r="U786">
            <v>7</v>
          </cell>
          <cell r="V786">
            <v>52</v>
          </cell>
          <cell r="W786">
            <v>812</v>
          </cell>
          <cell r="X786">
            <v>8</v>
          </cell>
          <cell r="Y786">
            <v>0</v>
          </cell>
          <cell r="Z786">
            <v>67</v>
          </cell>
        </row>
        <row r="787">
          <cell r="C787" t="str">
            <v>釧路総合振興局女</v>
          </cell>
          <cell r="R787">
            <v>780</v>
          </cell>
          <cell r="S787">
            <v>2</v>
          </cell>
          <cell r="T787">
            <v>4</v>
          </cell>
          <cell r="U787">
            <v>13</v>
          </cell>
          <cell r="V787">
            <v>68</v>
          </cell>
          <cell r="W787">
            <v>691</v>
          </cell>
          <cell r="X787">
            <v>2</v>
          </cell>
          <cell r="Y787">
            <v>0</v>
          </cell>
          <cell r="Z787">
            <v>87</v>
          </cell>
        </row>
        <row r="788">
          <cell r="C788" t="str">
            <v>釧路総合振興局総数</v>
          </cell>
          <cell r="R788">
            <v>1667</v>
          </cell>
          <cell r="S788">
            <v>4</v>
          </cell>
          <cell r="T788">
            <v>10</v>
          </cell>
          <cell r="U788">
            <v>20</v>
          </cell>
          <cell r="V788">
            <v>120</v>
          </cell>
          <cell r="W788">
            <v>1503</v>
          </cell>
          <cell r="X788">
            <v>10</v>
          </cell>
          <cell r="Y788">
            <v>0</v>
          </cell>
          <cell r="Z788">
            <v>154</v>
          </cell>
        </row>
        <row r="789">
          <cell r="C789" t="str">
            <v>根室振興局男</v>
          </cell>
          <cell r="R789">
            <v>358</v>
          </cell>
          <cell r="S789">
            <v>2</v>
          </cell>
          <cell r="T789">
            <v>4</v>
          </cell>
          <cell r="U789">
            <v>7</v>
          </cell>
          <cell r="V789">
            <v>23</v>
          </cell>
          <cell r="W789">
            <v>316</v>
          </cell>
          <cell r="X789">
            <v>6</v>
          </cell>
          <cell r="Y789">
            <v>0</v>
          </cell>
          <cell r="Z789">
            <v>36</v>
          </cell>
        </row>
        <row r="790">
          <cell r="C790" t="str">
            <v>根室振興局女</v>
          </cell>
          <cell r="R790">
            <v>369</v>
          </cell>
          <cell r="S790">
            <v>0</v>
          </cell>
          <cell r="T790">
            <v>0</v>
          </cell>
          <cell r="U790">
            <v>5</v>
          </cell>
          <cell r="V790">
            <v>34</v>
          </cell>
          <cell r="W790">
            <v>329</v>
          </cell>
          <cell r="X790">
            <v>1</v>
          </cell>
          <cell r="Y790">
            <v>0</v>
          </cell>
          <cell r="Z790">
            <v>39</v>
          </cell>
        </row>
        <row r="791">
          <cell r="C791" t="str">
            <v>根室振興局総数</v>
          </cell>
          <cell r="R791">
            <v>727</v>
          </cell>
          <cell r="S791">
            <v>2</v>
          </cell>
          <cell r="T791">
            <v>4</v>
          </cell>
          <cell r="U791">
            <v>12</v>
          </cell>
          <cell r="V791">
            <v>57</v>
          </cell>
          <cell r="W791">
            <v>645</v>
          </cell>
          <cell r="X791">
            <v>7</v>
          </cell>
          <cell r="Y791">
            <v>0</v>
          </cell>
          <cell r="Z791">
            <v>75</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1" Type="http://schemas.openxmlformats.org/officeDocument/2006/relationships/hyperlink" Target="http://www.mhlw.go.jp/toukei/saikin/hw/jinkou/tokusyu/hoken04/5.html" TargetMode="Externa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3"/>
  <sheetViews>
    <sheetView tabSelected="1" zoomScaleNormal="100" workbookViewId="0">
      <selection activeCell="C8" sqref="C8"/>
    </sheetView>
  </sheetViews>
  <sheetFormatPr defaultRowHeight="16.5"/>
  <cols>
    <col min="1" max="1" width="20.625" style="123" customWidth="1"/>
    <col min="2" max="2" width="6.625" style="123" hidden="1" customWidth="1"/>
    <col min="3" max="3" width="12.625" style="123" customWidth="1"/>
    <col min="4" max="4" width="10.625" style="123" customWidth="1"/>
    <col min="5" max="5" width="10.125" style="123" customWidth="1"/>
    <col min="6" max="6" width="10.625" style="123" customWidth="1"/>
    <col min="7" max="7" width="6.625" style="123" customWidth="1"/>
    <col min="8" max="8" width="10.625" style="123" customWidth="1"/>
    <col min="9" max="9" width="6.625" style="123" customWidth="1"/>
    <col min="10" max="10" width="10.625" style="123" customWidth="1"/>
    <col min="11" max="11" width="6.625" style="123" customWidth="1"/>
    <col min="12" max="12" width="10.625" style="123" customWidth="1"/>
    <col min="13" max="13" width="6.625" style="123" customWidth="1"/>
    <col min="14" max="14" width="10.625" style="123" customWidth="1"/>
    <col min="15" max="15" width="6.625" style="123" customWidth="1"/>
    <col min="16" max="16" width="10.625" style="123" customWidth="1"/>
    <col min="17" max="17" width="6.625" style="123" customWidth="1"/>
    <col min="18" max="18" width="10.625" style="123" customWidth="1"/>
    <col min="19" max="19" width="6.625" style="123" customWidth="1"/>
    <col min="20" max="20" width="10.625" style="123" customWidth="1"/>
    <col min="21" max="21" width="6.625" style="123" customWidth="1"/>
    <col min="22" max="22" width="10.625" style="123" customWidth="1"/>
    <col min="23" max="23" width="6.625" style="123" customWidth="1"/>
    <col min="24" max="24" width="10.625" style="123" customWidth="1"/>
    <col min="25" max="25" width="6.625" style="123" customWidth="1"/>
    <col min="26" max="26" width="10.625" style="123" customWidth="1"/>
    <col min="27" max="27" width="6.625" style="123" customWidth="1"/>
    <col min="28" max="28" width="10.625" style="123" customWidth="1"/>
    <col min="29" max="29" width="6.625" style="123" customWidth="1"/>
    <col min="30" max="30" width="10.625" style="123" customWidth="1"/>
    <col min="31" max="31" width="6.625" style="123" customWidth="1"/>
    <col min="32" max="16384" width="9" style="123"/>
  </cols>
  <sheetData>
    <row r="1" spans="1:31" ht="16.5" customHeight="1">
      <c r="A1" s="123" t="s">
        <v>0</v>
      </c>
      <c r="AE1" s="133" t="str">
        <f>TEXT(DATEVALUE(CONCATENATE([1]作業用1!B2, "/10/1")), "ggge年")</f>
        <v>平成24年</v>
      </c>
    </row>
    <row r="2" spans="1:31" ht="16.5" customHeight="1">
      <c r="AE2" s="133"/>
    </row>
    <row r="3" spans="1:31" ht="33" customHeight="1">
      <c r="A3" s="143"/>
      <c r="B3" s="143"/>
      <c r="C3" s="142" t="str">
        <f>CONCATENATE('4'!AE1, "          ", IF(MOD([1]作業用1!B2, 5)=0, "国調人口", "推計人口"))</f>
        <v>平成24年          推計人口</v>
      </c>
      <c r="D3" s="140" t="s">
        <v>441</v>
      </c>
      <c r="E3" s="141"/>
      <c r="F3" s="140" t="s">
        <v>440</v>
      </c>
      <c r="G3" s="141"/>
      <c r="H3" s="140" t="s">
        <v>1</v>
      </c>
      <c r="I3" s="141"/>
      <c r="J3" s="140" t="s">
        <v>2</v>
      </c>
      <c r="K3" s="141"/>
      <c r="L3" s="140" t="s">
        <v>3</v>
      </c>
      <c r="M3" s="141"/>
      <c r="N3" s="140" t="s">
        <v>4</v>
      </c>
      <c r="O3" s="141"/>
      <c r="P3" s="140" t="s">
        <v>5</v>
      </c>
      <c r="Q3" s="140"/>
      <c r="R3" s="140"/>
      <c r="S3" s="140"/>
      <c r="T3" s="140"/>
      <c r="U3" s="140"/>
      <c r="V3" s="140" t="s">
        <v>6</v>
      </c>
      <c r="W3" s="140"/>
      <c r="X3" s="140"/>
      <c r="Y3" s="140"/>
      <c r="Z3" s="140"/>
      <c r="AA3" s="140"/>
      <c r="AB3" s="140" t="s">
        <v>439</v>
      </c>
      <c r="AC3" s="141"/>
      <c r="AD3" s="140" t="s">
        <v>7</v>
      </c>
      <c r="AE3" s="141"/>
    </row>
    <row r="4" spans="1:31" s="132" customFormat="1" ht="33" customHeight="1">
      <c r="A4" s="141"/>
      <c r="B4" s="141"/>
      <c r="C4" s="141"/>
      <c r="D4" s="141"/>
      <c r="E4" s="141"/>
      <c r="F4" s="141"/>
      <c r="G4" s="141"/>
      <c r="H4" s="141"/>
      <c r="I4" s="141"/>
      <c r="J4" s="141"/>
      <c r="K4" s="141"/>
      <c r="L4" s="141"/>
      <c r="M4" s="141"/>
      <c r="N4" s="141"/>
      <c r="O4" s="141"/>
      <c r="P4" s="140" t="s">
        <v>437</v>
      </c>
      <c r="Q4" s="140"/>
      <c r="R4" s="142" t="s">
        <v>438</v>
      </c>
      <c r="S4" s="140"/>
      <c r="T4" s="140" t="s">
        <v>9</v>
      </c>
      <c r="U4" s="140"/>
      <c r="V4" s="140" t="s">
        <v>437</v>
      </c>
      <c r="W4" s="140"/>
      <c r="X4" s="140" t="s">
        <v>10</v>
      </c>
      <c r="Y4" s="140"/>
      <c r="Z4" s="140" t="s">
        <v>11</v>
      </c>
      <c r="AA4" s="140"/>
      <c r="AB4" s="141"/>
      <c r="AC4" s="141"/>
      <c r="AD4" s="141"/>
      <c r="AE4" s="141"/>
    </row>
    <row r="5" spans="1:31" s="130" customFormat="1" ht="33" customHeight="1">
      <c r="A5" s="141"/>
      <c r="B5" s="141"/>
      <c r="C5" s="141"/>
      <c r="D5" s="131" t="s">
        <v>12</v>
      </c>
      <c r="E5" s="131" t="s">
        <v>434</v>
      </c>
      <c r="F5" s="131" t="s">
        <v>12</v>
      </c>
      <c r="G5" s="131" t="s">
        <v>434</v>
      </c>
      <c r="H5" s="131" t="s">
        <v>12</v>
      </c>
      <c r="I5" s="131" t="s">
        <v>434</v>
      </c>
      <c r="J5" s="131" t="s">
        <v>12</v>
      </c>
      <c r="K5" s="131" t="s">
        <v>13</v>
      </c>
      <c r="L5" s="130" t="s">
        <v>12</v>
      </c>
      <c r="M5" s="131" t="s">
        <v>13</v>
      </c>
      <c r="N5" s="130" t="s">
        <v>12</v>
      </c>
      <c r="O5" s="131" t="s">
        <v>13</v>
      </c>
      <c r="P5" s="130" t="s">
        <v>12</v>
      </c>
      <c r="Q5" s="131" t="s">
        <v>435</v>
      </c>
      <c r="R5" s="130" t="s">
        <v>12</v>
      </c>
      <c r="S5" s="131" t="s">
        <v>435</v>
      </c>
      <c r="T5" s="130" t="s">
        <v>12</v>
      </c>
      <c r="U5" s="131" t="s">
        <v>436</v>
      </c>
      <c r="V5" s="130" t="s">
        <v>12</v>
      </c>
      <c r="W5" s="131" t="s">
        <v>435</v>
      </c>
      <c r="X5" s="130" t="s">
        <v>12</v>
      </c>
      <c r="Y5" s="131" t="s">
        <v>435</v>
      </c>
      <c r="Z5" s="130" t="s">
        <v>12</v>
      </c>
      <c r="AA5" s="131" t="s">
        <v>435</v>
      </c>
      <c r="AB5" s="130" t="s">
        <v>12</v>
      </c>
      <c r="AC5" s="131" t="s">
        <v>434</v>
      </c>
      <c r="AD5" s="130" t="s">
        <v>12</v>
      </c>
      <c r="AE5" s="131" t="s">
        <v>434</v>
      </c>
    </row>
    <row r="6" spans="1:31" ht="16.5" customHeight="1">
      <c r="A6" s="129" t="s">
        <v>14</v>
      </c>
      <c r="B6" s="129" t="str">
        <f t="shared" ref="B6:B31" si="0">RIGHT(A6, 1)</f>
        <v>国</v>
      </c>
      <c r="C6" s="127">
        <f>IF(VLOOKUP($A6, [1]作業用1!$A$24:$AQ$311, 15, FALSE)=0, "-", VLOOKUP($A6, [1]作業用1!$A$24:$AQ$311, 15, FALSE))</f>
        <v>125957000</v>
      </c>
      <c r="D6" s="127">
        <f>IF(VLOOKUP($A6, [1]作業用1!$A$24:$AQ$311, 16, FALSE)=0, "-", VLOOKUP($A6, [1]作業用1!$A$24:$AQ$311, 16, FALSE))</f>
        <v>1037231</v>
      </c>
      <c r="E6" s="128">
        <f>IF(VLOOKUP($A6, [1]作業用1!$A$24:$AQ$311, 17, FALSE)=0, "-", VLOOKUP($A6, [1]作業用1!$A$24:$AQ$311, 17, FALSE))</f>
        <v>8.2348023531840226</v>
      </c>
      <c r="F6" s="127">
        <f>IF(VLOOKUP($A6, [1]作業用1!$A$24:$AQ$311, 18, FALSE)=0, "-", VLOOKUP($A6, [1]作業用1!$A$24:$AQ$311, 18, FALSE))</f>
        <v>1256359</v>
      </c>
      <c r="G6" s="128">
        <f>IF(VLOOKUP($A6, [1]作業用1!$A$24:$AQ$311, 19, FALSE)=0, "-", VLOOKUP($A6, [1]作業用1!$A$24:$AQ$311, 19, FALSE))</f>
        <v>9.9745071730828769</v>
      </c>
      <c r="H6" s="127">
        <f>IF(VLOOKUP($A6, [1]作業用1!$A$24:$AQ$311, 20, FALSE)=0, "-", VLOOKUP($A6, [1]作業用1!$A$24:$AQ$311, 20, FALSE))</f>
        <v>-219128</v>
      </c>
      <c r="I6" s="128">
        <f>IF(VLOOKUP($A6, [1]作業用1!$A$24:$AQ$311, 21, FALSE)=0, "-", VLOOKUP($A6, [1]作業用1!$A$24:$AQ$311, 21, FALSE))</f>
        <v>-1.7397048198988545</v>
      </c>
      <c r="J6" s="127">
        <f>IF(VLOOKUP($A6, [1]作業用1!$A$24:$AQ$311, 22, FALSE)=0, "-", VLOOKUP($A6, [1]作業用1!$A$24:$AQ$311, 22, FALSE))</f>
        <v>99311</v>
      </c>
      <c r="K6" s="128">
        <f>IF(VLOOKUP($A6, [1]作業用1!$A$24:$AQ$311, 23, FALSE)=0, "-", VLOOKUP($A6, [1]作業用1!$A$24:$AQ$311, 23, FALSE))</f>
        <v>95.746270599316844</v>
      </c>
      <c r="L6" s="127">
        <f>IF(VLOOKUP($A6, [1]作業用1!$A$24:$AQ$311, 24, FALSE)=0, "-", VLOOKUP($A6, [1]作業用1!$A$24:$AQ$311, 24, FALSE))</f>
        <v>2299</v>
      </c>
      <c r="M6" s="128">
        <f>IF(VLOOKUP($A6, [1]作業用1!$A$24:$AQ$311, 25, FALSE)=0, "-", VLOOKUP($A6, [1]作業用1!$A$24:$AQ$311, 25, FALSE))</f>
        <v>2.2164782965414647</v>
      </c>
      <c r="N6" s="127">
        <f>IF(VLOOKUP($A6, [1]作業用1!$A$24:$AQ$311, 26, FALSE)=0, "-", VLOOKUP($A6, [1]作業用1!$A$24:$AQ$311, 26, FALSE))</f>
        <v>1065</v>
      </c>
      <c r="O6" s="128">
        <f>IF(VLOOKUP($A6, [1]作業用1!$A$24:$AQ$311, 27, FALSE)=0, "-", VLOOKUP($A6, [1]作業用1!$A$24:$AQ$311, 27, FALSE))</f>
        <v>1.0267722426344759</v>
      </c>
      <c r="P6" s="127">
        <f>IF(VLOOKUP($A6, [1]作業用1!$A$24:$AQ$311, 28, FALSE)=0, "-", VLOOKUP($A6, [1]作業用1!$A$24:$AQ$311, 28, FALSE))</f>
        <v>4133</v>
      </c>
      <c r="Q6" s="128">
        <f>IF(VLOOKUP($A6, [1]作業用1!$A$24:$AQ$311, 29, FALSE)=0, "-", VLOOKUP($A6, [1]作業用1!$A$24:$AQ$311, 29, FALSE))</f>
        <v>3.9718463079031383</v>
      </c>
      <c r="R6" s="127">
        <f>IF(VLOOKUP($A6, [1]作業用1!$A$24:$AQ$311, 30, FALSE)=0, "-", VLOOKUP($A6, [1]作業用1!$A$24:$AQ$311, 30, FALSE))</f>
        <v>3343</v>
      </c>
      <c r="S6" s="128">
        <f>IF(VLOOKUP($A6, [1]作業用1!$A$24:$AQ$311, 31, FALSE)=0, "-", VLOOKUP($A6, [1]作業用1!$A$24:$AQ$311, 31, FALSE))</f>
        <v>3.2126499412824074</v>
      </c>
      <c r="T6" s="127">
        <f>IF(VLOOKUP($A6, [1]作業用1!$A$24:$AQ$311, 32, FALSE)=0, "-", VLOOKUP($A6, [1]作業用1!$A$24:$AQ$311, 32, FALSE))</f>
        <v>790</v>
      </c>
      <c r="U6" s="128">
        <f>IF(VLOOKUP($A6, [1]作業用1!$A$24:$AQ$311, 33, FALSE)=0, "-", VLOOKUP($A6, [1]作業用1!$A$24:$AQ$311, 33, FALSE))</f>
        <v>0.7616432597945878</v>
      </c>
      <c r="V6" s="127">
        <f>IF(VLOOKUP($A6, [1]作業用1!$A$24:$AQ$311, 34, FALSE)=0, "-", VLOOKUP($A6, [1]作業用1!$A$24:$AQ$311, 34, FALSE))</f>
        <v>24800</v>
      </c>
      <c r="W6" s="128">
        <f>IF(VLOOKUP($A6, [1]作業用1!$A$24:$AQ$311, 35, FALSE)=0, "-", VLOOKUP($A6, [1]作業用1!$A$24:$AQ$311, 35, FALSE))</f>
        <v>23.351484090389079</v>
      </c>
      <c r="X6" s="127">
        <f>IF(VLOOKUP($A6, [1]作業用1!$A$24:$AQ$311, 36, FALSE)=0, "-", VLOOKUP($A6, [1]作業用1!$A$24:$AQ$311, 36, FALSE))</f>
        <v>11448</v>
      </c>
      <c r="Y6" s="128">
        <f>IF(VLOOKUP($A6, [1]作業用1!$A$24:$AQ$311, 37, FALSE)=0, "-", VLOOKUP($A6, [1]作業用1!$A$24:$AQ$311, 37, FALSE))</f>
        <v>10.779346365595732</v>
      </c>
      <c r="Z6" s="127">
        <f>IF(VLOOKUP($A6, [1]作業用1!$A$24:$AQ$311, 38, FALSE)=0, "-", VLOOKUP($A6, [1]作業用1!$A$24:$AQ$311, 38, FALSE))</f>
        <v>13352</v>
      </c>
      <c r="AA6" s="128">
        <f>IF(VLOOKUP($A6, [1]作業用1!$A$24:$AQ$311, 39, FALSE)=0, "-", VLOOKUP($A6, [1]作業用1!$A$24:$AQ$311, 39, FALSE))</f>
        <v>12.572137724793343</v>
      </c>
      <c r="AB6" s="127">
        <f>IF(VLOOKUP($A6, [1]作業用1!$A$24:$AQ$311, 40, FALSE)=0, "-", VLOOKUP($A6, [1]作業用1!$A$24:$AQ$311, 40, FALSE))</f>
        <v>668869</v>
      </c>
      <c r="AC6" s="128">
        <f>IF(VLOOKUP($A6, [1]作業用1!$A$24:$AQ$311, 41, FALSE)=0, "-", VLOOKUP($A6, [1]作業用1!$A$24:$AQ$311, 41, FALSE))</f>
        <v>5.3102963709837478</v>
      </c>
      <c r="AD6" s="127">
        <f>IF(VLOOKUP($A6, [1]作業用1!$A$24:$AQ$311, 42, FALSE)=0, "-", VLOOKUP($A6, [1]作業用1!$A$24:$AQ$311, 42, FALSE))</f>
        <v>235406</v>
      </c>
      <c r="AE6" s="126">
        <f>IF(VLOOKUP($A6, [1]作業用1!$A$24:$AQ$311, 43, FALSE)=0, "-", VLOOKUP($A6, [1]作業用1!$A$24:$AQ$311, 43, FALSE))</f>
        <v>1.8689393999539525</v>
      </c>
    </row>
    <row r="7" spans="1:31" ht="16.5" customHeight="1">
      <c r="A7" s="129" t="s">
        <v>15</v>
      </c>
      <c r="B7" s="129" t="str">
        <f t="shared" si="0"/>
        <v>道</v>
      </c>
      <c r="C7" s="127">
        <f>IF(VLOOKUP($A7, [1]作業用1!$A$24:$AQ$311, 15, FALSE)=0, "-", VLOOKUP($A7, [1]作業用1!$A$24:$AQ$311, 15, FALSE))</f>
        <v>5442000</v>
      </c>
      <c r="D7" s="127">
        <f>IF(VLOOKUP($A7, [1]作業用1!$A$24:$AQ$311, 16, FALSE)=0, "-", VLOOKUP($A7, [1]作業用1!$A$24:$AQ$311, 16, FALSE))</f>
        <v>38686</v>
      </c>
      <c r="E7" s="128">
        <f>IF(VLOOKUP($A7, [1]作業用1!$A$24:$AQ$311, 17, FALSE)=0, "-", VLOOKUP($A7, [1]作業用1!$A$24:$AQ$311, 17, FALSE))</f>
        <v>7.1087835354649025</v>
      </c>
      <c r="F7" s="127">
        <f>IF(VLOOKUP($A7, [1]作業用1!$A$24:$AQ$311, 18, FALSE)=0, "-", VLOOKUP($A7, [1]作業用1!$A$24:$AQ$311, 18, FALSE))</f>
        <v>58066</v>
      </c>
      <c r="G7" s="128">
        <f>IF(VLOOKUP($A7, [1]作業用1!$A$24:$AQ$311, 19, FALSE)=0, "-", VLOOKUP($A7, [1]作業用1!$A$24:$AQ$311, 19, FALSE))</f>
        <v>10.669974274163911</v>
      </c>
      <c r="H7" s="127">
        <f>IF(VLOOKUP($A7, [1]作業用1!$A$24:$AQ$311, 20, FALSE)=0, "-", VLOOKUP($A7, [1]作業用1!$A$24:$AQ$311, 20, FALSE))</f>
        <v>-19380</v>
      </c>
      <c r="I7" s="128">
        <f>IF(VLOOKUP($A7, [1]作業用1!$A$24:$AQ$311, 21, FALSE)=0, "-", VLOOKUP($A7, [1]作業用1!$A$24:$AQ$311, 21, FALSE))</f>
        <v>-3.561190738699008</v>
      </c>
      <c r="J7" s="127">
        <f>IF(VLOOKUP($A7, [1]作業用1!$A$24:$AQ$311, 22, FALSE)=0, "-", VLOOKUP($A7, [1]作業用1!$A$24:$AQ$311, 22, FALSE))</f>
        <v>3764</v>
      </c>
      <c r="K7" s="128">
        <f>IF(VLOOKUP($A7, [1]作業用1!$A$24:$AQ$311, 23, FALSE)=0, "-", VLOOKUP($A7, [1]作業用1!$A$24:$AQ$311, 23, FALSE))</f>
        <v>97.296179496458663</v>
      </c>
      <c r="L7" s="127">
        <f>IF(VLOOKUP($A7, [1]作業用1!$A$24:$AQ$311, 24, FALSE)=0, "-", VLOOKUP($A7, [1]作業用1!$A$24:$AQ$311, 24, FALSE))</f>
        <v>88</v>
      </c>
      <c r="M7" s="128">
        <f>IF(VLOOKUP($A7, [1]作業用1!$A$24:$AQ$311, 25, FALSE)=0, "-", VLOOKUP($A7, [1]作業用1!$A$24:$AQ$311, 25, FALSE))</f>
        <v>2.2747247066122109</v>
      </c>
      <c r="N7" s="127">
        <f>IF(VLOOKUP($A7, [1]作業用1!$A$24:$AQ$311, 26, FALSE)=0, "-", VLOOKUP($A7, [1]作業用1!$A$24:$AQ$311, 26, FALSE))</f>
        <v>43</v>
      </c>
      <c r="O7" s="128">
        <f>IF(VLOOKUP($A7, [1]作業用1!$A$24:$AQ$311, 27, FALSE)=0, "-", VLOOKUP($A7, [1]作業用1!$A$24:$AQ$311, 27, FALSE))</f>
        <v>1.111513208912785</v>
      </c>
      <c r="P7" s="127">
        <f>IF(VLOOKUP($A7, [1]作業用1!$A$24:$AQ$311, 28, FALSE)=0, "-", VLOOKUP($A7, [1]作業用1!$A$24:$AQ$311, 28, FALSE))</f>
        <v>160</v>
      </c>
      <c r="Q7" s="128">
        <f>IF(VLOOKUP($A7, [1]作業用1!$A$24:$AQ$311, 29, FALSE)=0, "-", VLOOKUP($A7, [1]作業用1!$A$24:$AQ$311, 29, FALSE))</f>
        <v>4.1220115416323164</v>
      </c>
      <c r="R7" s="127">
        <f>IF(VLOOKUP($A7, [1]作業用1!$A$24:$AQ$311, 30, FALSE)=0, "-", VLOOKUP($A7, [1]作業用1!$A$24:$AQ$311, 30, FALSE))</f>
        <v>130</v>
      </c>
      <c r="S7" s="128">
        <f>IF(VLOOKUP($A7, [1]作業用1!$A$24:$AQ$311, 31, FALSE)=0, "-", VLOOKUP($A7, [1]作業用1!$A$24:$AQ$311, 31, FALSE))</f>
        <v>3.3491343775762572</v>
      </c>
      <c r="T7" s="127">
        <f>IF(VLOOKUP($A7, [1]作業用1!$A$24:$AQ$311, 32, FALSE)=0, "-", VLOOKUP($A7, [1]作業用1!$A$24:$AQ$311, 32, FALSE))</f>
        <v>30</v>
      </c>
      <c r="U7" s="128">
        <f>IF(VLOOKUP($A7, [1]作業用1!$A$24:$AQ$311, 33, FALSE)=0, "-", VLOOKUP($A7, [1]作業用1!$A$24:$AQ$311, 33, FALSE))</f>
        <v>0.77547433179961744</v>
      </c>
      <c r="V7" s="127">
        <f>IF(VLOOKUP($A7, [1]作業用1!$A$24:$AQ$311, 34, FALSE)=0, "-", VLOOKUP($A7, [1]作業用1!$A$24:$AQ$311, 34, FALSE))</f>
        <v>1177</v>
      </c>
      <c r="W7" s="128">
        <f>IF(VLOOKUP($A7, [1]作業用1!$A$24:$AQ$311, 35, FALSE)=0, "-", VLOOKUP($A7, [1]作業用1!$A$24:$AQ$311, 35, FALSE))</f>
        <v>29.526126984923362</v>
      </c>
      <c r="X7" s="127">
        <f>IF(VLOOKUP($A7, [1]作業用1!$A$24:$AQ$311, 36, FALSE)=0, "-", VLOOKUP($A7, [1]作業用1!$A$24:$AQ$311, 36, FALSE))</f>
        <v>473</v>
      </c>
      <c r="Y7" s="128">
        <f>IF(VLOOKUP($A7, [1]作業用1!$A$24:$AQ$311, 37, FALSE)=0, "-", VLOOKUP($A7, [1]作業用1!$A$24:$AQ$311, 37, FALSE))</f>
        <v>11.86563981637107</v>
      </c>
      <c r="Z7" s="127">
        <f>IF(VLOOKUP($A7, [1]作業用1!$A$24:$AQ$311, 38, FALSE)=0, "-", VLOOKUP($A7, [1]作業用1!$A$24:$AQ$311, 38, FALSE))</f>
        <v>704</v>
      </c>
      <c r="AA7" s="128">
        <f>IF(VLOOKUP($A7, [1]作業用1!$A$24:$AQ$311, 39, FALSE)=0, "-", VLOOKUP($A7, [1]作業用1!$A$24:$AQ$311, 39, FALSE))</f>
        <v>17.660487168552294</v>
      </c>
      <c r="AB7" s="127">
        <f>IF(VLOOKUP($A7, [1]作業用1!$A$24:$AQ$311, 40, FALSE)=0, "-", VLOOKUP($A7, [1]作業用1!$A$24:$AQ$311, 40, FALSE))</f>
        <v>26538</v>
      </c>
      <c r="AC7" s="128">
        <f>IF(VLOOKUP($A7, [1]作業用1!$A$24:$AQ$311, 41, FALSE)=0, "-", VLOOKUP($A7, [1]作業用1!$A$24:$AQ$311, 41, FALSE))</f>
        <v>4.8765159867695704</v>
      </c>
      <c r="AD7" s="127">
        <f>IF(VLOOKUP($A7, [1]作業用1!$A$24:$AQ$311, 42, FALSE)=0, "-", VLOOKUP($A7, [1]作業用1!$A$24:$AQ$311, 42, FALSE))</f>
        <v>11593</v>
      </c>
      <c r="AE7" s="126">
        <f>IF(VLOOKUP($A7, [1]作業用1!$A$24:$AQ$311, 43, FALSE)=0, "-", VLOOKUP($A7, [1]作業用1!$A$24:$AQ$311, 43, FALSE))</f>
        <v>2.1302829841969864</v>
      </c>
    </row>
    <row r="8" spans="1:31" ht="16.5" customHeight="1">
      <c r="A8" s="129" t="s">
        <v>433</v>
      </c>
      <c r="B8" s="129" t="str">
        <f t="shared" si="0"/>
        <v>圏</v>
      </c>
      <c r="C8" s="127">
        <f>IF(VLOOKUP($A8, [1]作業用1!$A$24:$AQ$311, 15, FALSE)=0, "-", VLOOKUP($A8, [1]作業用1!$A$24:$AQ$311, 15, FALSE))</f>
        <v>394060</v>
      </c>
      <c r="D8" s="127">
        <f>IF(VLOOKUP($A8, [1]作業用1!$A$24:$AQ$311, 16, FALSE)=0, "-", VLOOKUP($A8, [1]作業用1!$A$24:$AQ$311, 16, FALSE))</f>
        <v>2445</v>
      </c>
      <c r="E8" s="128">
        <f>IF(VLOOKUP($A8, [1]作業用1!$A$24:$AQ$311, 17, FALSE)=0, "-", VLOOKUP($A8, [1]作業用1!$A$24:$AQ$311, 17, FALSE))</f>
        <v>6.2046388874790646</v>
      </c>
      <c r="F8" s="127">
        <f>IF(VLOOKUP($A8, [1]作業用1!$A$24:$AQ$311, 18, FALSE)=0, "-", VLOOKUP($A8, [1]作業用1!$A$24:$AQ$311, 18, FALSE))</f>
        <v>5044</v>
      </c>
      <c r="G8" s="128">
        <f>IF(VLOOKUP($A8, [1]作業用1!$A$24:$AQ$311, 19, FALSE)=0, "-", VLOOKUP($A8, [1]作業用1!$A$24:$AQ$311, 19, FALSE))</f>
        <v>12.80008120590773</v>
      </c>
      <c r="H8" s="127">
        <f>IF(VLOOKUP($A8, [1]作業用1!$A$24:$AQ$311, 20, FALSE)=0, "-", VLOOKUP($A8, [1]作業用1!$A$24:$AQ$311, 20, FALSE))</f>
        <v>-2599</v>
      </c>
      <c r="I8" s="128">
        <f>IF(VLOOKUP($A8, [1]作業用1!$A$24:$AQ$311, 21, FALSE)=0, "-", VLOOKUP($A8, [1]作業用1!$A$24:$AQ$311, 21, FALSE))</f>
        <v>-6.595442318428665</v>
      </c>
      <c r="J8" s="127">
        <f>IF(VLOOKUP($A8, [1]作業用1!$A$24:$AQ$311, 22, FALSE)=0, "-", VLOOKUP($A8, [1]作業用1!$A$24:$AQ$311, 22, FALSE))</f>
        <v>245</v>
      </c>
      <c r="K8" s="128">
        <f>IF(VLOOKUP($A8, [1]作業用1!$A$24:$AQ$311, 23, FALSE)=0, "-", VLOOKUP($A8, [1]作業用1!$A$24:$AQ$311, 23, FALSE))</f>
        <v>100.20449897750511</v>
      </c>
      <c r="L8" s="127">
        <f>IF(VLOOKUP($A8, [1]作業用1!$A$24:$AQ$311, 24, FALSE)=0, "-", VLOOKUP($A8, [1]作業用1!$A$24:$AQ$311, 24, FALSE))</f>
        <v>4</v>
      </c>
      <c r="M8" s="128">
        <f>IF(VLOOKUP($A8, [1]作業用1!$A$24:$AQ$311, 25, FALSE)=0, "-", VLOOKUP($A8, [1]作業用1!$A$24:$AQ$311, 25, FALSE))</f>
        <v>1.6359918200408998</v>
      </c>
      <c r="N8" s="127">
        <f>IF(VLOOKUP($A8, [1]作業用1!$A$24:$AQ$311, 26, FALSE)=0, "-", VLOOKUP($A8, [1]作業用1!$A$24:$AQ$311, 26, FALSE))</f>
        <v>1</v>
      </c>
      <c r="O8" s="128">
        <f>IF(VLOOKUP($A8, [1]作業用1!$A$24:$AQ$311, 27, FALSE)=0, "-", VLOOKUP($A8, [1]作業用1!$A$24:$AQ$311, 27, FALSE))</f>
        <v>0.40899795501022496</v>
      </c>
      <c r="P8" s="127">
        <f>IF(VLOOKUP($A8, [1]作業用1!$A$24:$AQ$311, 28, FALSE)=0, "-", VLOOKUP($A8, [1]作業用1!$A$24:$AQ$311, 28, FALSE))</f>
        <v>10</v>
      </c>
      <c r="Q8" s="128">
        <f>IF(VLOOKUP($A8, [1]作業用1!$A$24:$AQ$311, 29, FALSE)=0, "-", VLOOKUP($A8, [1]作業用1!$A$24:$AQ$311, 29, FALSE))</f>
        <v>4.0749796251018742</v>
      </c>
      <c r="R8" s="127">
        <f>IF(VLOOKUP($A8, [1]作業用1!$A$24:$AQ$311, 30, FALSE)=0, "-", VLOOKUP($A8, [1]作業用1!$A$24:$AQ$311, 30, FALSE))</f>
        <v>9</v>
      </c>
      <c r="S8" s="128">
        <f>IF(VLOOKUP($A8, [1]作業用1!$A$24:$AQ$311, 31, FALSE)=0, "-", VLOOKUP($A8, [1]作業用1!$A$24:$AQ$311, 31, FALSE))</f>
        <v>3.6674816625916868</v>
      </c>
      <c r="T8" s="127">
        <f>IF(VLOOKUP($A8, [1]作業用1!$A$24:$AQ$311, 32, FALSE)=0, "-", VLOOKUP($A8, [1]作業用1!$A$24:$AQ$311, 32, FALSE))</f>
        <v>1</v>
      </c>
      <c r="U8" s="128">
        <f>IF(VLOOKUP($A8, [1]作業用1!$A$24:$AQ$311, 33, FALSE)=0, "-", VLOOKUP($A8, [1]作業用1!$A$24:$AQ$311, 33, FALSE))</f>
        <v>0.40899795501022496</v>
      </c>
      <c r="V8" s="127">
        <f>IF(VLOOKUP($A8, [1]作業用1!$A$24:$AQ$311, 34, FALSE)=0, "-", VLOOKUP($A8, [1]作業用1!$A$24:$AQ$311, 34, FALSE))</f>
        <v>76</v>
      </c>
      <c r="W8" s="128">
        <f>IF(VLOOKUP($A8, [1]作業用1!$A$24:$AQ$311, 35, FALSE)=0, "-", VLOOKUP($A8, [1]作業用1!$A$24:$AQ$311, 35, FALSE))</f>
        <v>30.146767155890522</v>
      </c>
      <c r="X8" s="127">
        <f>IF(VLOOKUP($A8, [1]作業用1!$A$24:$AQ$311, 36, FALSE)=0, "-", VLOOKUP($A8, [1]作業用1!$A$24:$AQ$311, 36, FALSE))</f>
        <v>22</v>
      </c>
      <c r="Y8" s="128">
        <f>IF(VLOOKUP($A8, [1]作業用1!$A$24:$AQ$311, 37, FALSE)=0, "-", VLOOKUP($A8, [1]作業用1!$A$24:$AQ$311, 37, FALSE))</f>
        <v>8.7266957556525195</v>
      </c>
      <c r="Z8" s="127">
        <f>IF(VLOOKUP($A8, [1]作業用1!$A$24:$AQ$311, 38, FALSE)=0, "-", VLOOKUP($A8, [1]作業用1!$A$24:$AQ$311, 38, FALSE))</f>
        <v>54</v>
      </c>
      <c r="AA8" s="128">
        <f>IF(VLOOKUP($A8, [1]作業用1!$A$24:$AQ$311, 39, FALSE)=0, "-", VLOOKUP($A8, [1]作業用1!$A$24:$AQ$311, 39, FALSE))</f>
        <v>21.420071400238001</v>
      </c>
      <c r="AB8" s="127">
        <f>IF(VLOOKUP($A8, [1]作業用1!$A$24:$AQ$311, 40, FALSE)=0, "-", VLOOKUP($A8, [1]作業用1!$A$24:$AQ$311, 40, FALSE))</f>
        <v>1740</v>
      </c>
      <c r="AC8" s="128">
        <f>IF(VLOOKUP($A8, [1]作業用1!$A$24:$AQ$311, 41, FALSE)=0, "-", VLOOKUP($A8, [1]作業用1!$A$24:$AQ$311, 41, FALSE))</f>
        <v>4.4155712328071868</v>
      </c>
      <c r="AD8" s="127">
        <f>IF(VLOOKUP($A8, [1]作業用1!$A$24:$AQ$311, 42, FALSE)=0, "-", VLOOKUP($A8, [1]作業用1!$A$24:$AQ$311, 42, FALSE))</f>
        <v>812</v>
      </c>
      <c r="AE8" s="126">
        <f>IF(VLOOKUP($A8, [1]作業用1!$A$24:$AQ$311, 43, FALSE)=0, "-", VLOOKUP($A8, [1]作業用1!$A$24:$AQ$311, 43, FALSE))</f>
        <v>2.0605999086433537</v>
      </c>
    </row>
    <row r="9" spans="1:31" ht="16.5" customHeight="1">
      <c r="A9" s="129" t="s">
        <v>16</v>
      </c>
      <c r="B9" s="129" t="str">
        <f t="shared" si="0"/>
        <v>所</v>
      </c>
      <c r="C9" s="127">
        <v>120530</v>
      </c>
      <c r="D9" s="127">
        <f>IF(VLOOKUP($A9, [1]作業用1!$A$24:$AQ$311, 16, FALSE)=0, "-", VLOOKUP($A9, [1]作業用1!$A$24:$AQ$311, 16, FALSE))</f>
        <v>748</v>
      </c>
      <c r="E9" s="128">
        <f>IF(VLOOKUP($A9, [1]作業用1!$A$24:$AQ$311, 17, FALSE)=0, "-", VLOOKUP($A9, [1]作業用1!$A$24:$AQ$311, 17, FALSE))</f>
        <v>6.2059238363892808</v>
      </c>
      <c r="F9" s="127">
        <f>IF(VLOOKUP($A9, [1]作業用1!$A$24:$AQ$311, 18, FALSE)=0, "-", VLOOKUP($A9, [1]作業用1!$A$24:$AQ$311, 18, FALSE))</f>
        <v>1516</v>
      </c>
      <c r="G9" s="128">
        <f>IF(VLOOKUP($A9, [1]作業用1!$A$24:$AQ$311, 19, FALSE)=0, "-", VLOOKUP($A9, [1]作業用1!$A$24:$AQ$311, 19, FALSE))</f>
        <v>12.577781465195388</v>
      </c>
      <c r="H9" s="127">
        <f>IF(VLOOKUP($A9, [1]作業用1!$A$24:$AQ$311, 20, FALSE)=0, "-", VLOOKUP($A9, [1]作業用1!$A$24:$AQ$311, 20, FALSE))</f>
        <v>-768</v>
      </c>
      <c r="I9" s="128">
        <f>IF(VLOOKUP($A9, [1]作業用1!$A$24:$AQ$311, 21, FALSE)=0, "-", VLOOKUP($A9, [1]作業用1!$A$24:$AQ$311, 21, FALSE))</f>
        <v>-6.3718576288061062</v>
      </c>
      <c r="J9" s="127">
        <f>IF(VLOOKUP($A9, [1]作業用1!$A$24:$AQ$311, 22, FALSE)=0, "-", VLOOKUP($A9, [1]作業用1!$A$24:$AQ$311, 22, FALSE))</f>
        <v>77</v>
      </c>
      <c r="K9" s="128">
        <f>IF(VLOOKUP($A9, [1]作業用1!$A$24:$AQ$311, 23, FALSE)=0, "-", VLOOKUP($A9, [1]作業用1!$A$24:$AQ$311, 23, FALSE))</f>
        <v>102.94117647058823</v>
      </c>
      <c r="L9" s="127">
        <f>IF(VLOOKUP($A9, [1]作業用1!$A$24:$AQ$311, 24, FALSE)=0, "-", VLOOKUP($A9, [1]作業用1!$A$24:$AQ$311, 24, FALSE))</f>
        <v>2</v>
      </c>
      <c r="M9" s="128">
        <f>IF(VLOOKUP($A9, [1]作業用1!$A$24:$AQ$311, 25, FALSE)=0, "-", VLOOKUP($A9, [1]作業用1!$A$24:$AQ$311, 25, FALSE))</f>
        <v>2.6737967914438503</v>
      </c>
      <c r="N9" s="127">
        <f>IF(VLOOKUP($A9, [1]作業用1!$A$24:$AQ$311, 26, FALSE)=0, "-", VLOOKUP($A9, [1]作業用1!$A$24:$AQ$311, 26, FALSE))</f>
        <v>1</v>
      </c>
      <c r="O9" s="128">
        <f>IF(VLOOKUP($A9, [1]作業用1!$A$24:$AQ$311, 27, FALSE)=0, "-", VLOOKUP($A9, [1]作業用1!$A$24:$AQ$311, 27, FALSE))</f>
        <v>1.3368983957219251</v>
      </c>
      <c r="P9" s="127">
        <f>IF(VLOOKUP($A9, [1]作業用1!$A$24:$AQ$311, 28, FALSE)=0, "-", VLOOKUP($A9, [1]作業用1!$A$24:$AQ$311, 28, FALSE))</f>
        <v>3</v>
      </c>
      <c r="Q9" s="128">
        <f>IF(VLOOKUP($A9, [1]作業用1!$A$24:$AQ$311, 29, FALSE)=0, "-", VLOOKUP($A9, [1]作業用1!$A$24:$AQ$311, 29, FALSE))</f>
        <v>4</v>
      </c>
      <c r="R9" s="127">
        <f>IF(VLOOKUP($A9, [1]作業用1!$A$24:$AQ$311, 30, FALSE)=0, "-", VLOOKUP($A9, [1]作業用1!$A$24:$AQ$311, 30, FALSE))</f>
        <v>2</v>
      </c>
      <c r="S9" s="128">
        <f>IF(VLOOKUP($A9, [1]作業用1!$A$24:$AQ$311, 31, FALSE)=0, "-", VLOOKUP($A9, [1]作業用1!$A$24:$AQ$311, 31, FALSE))</f>
        <v>2.6666666666666665</v>
      </c>
      <c r="T9" s="127">
        <f>IF(VLOOKUP($A9, [1]作業用1!$A$24:$AQ$311, 32, FALSE)=0, "-", VLOOKUP($A9, [1]作業用1!$A$24:$AQ$311, 32, FALSE))</f>
        <v>1</v>
      </c>
      <c r="U9" s="128">
        <f>IF(VLOOKUP($A9, [1]作業用1!$A$24:$AQ$311, 33, FALSE)=0, "-", VLOOKUP($A9, [1]作業用1!$A$24:$AQ$311, 33, FALSE))</f>
        <v>1.3368983957219251</v>
      </c>
      <c r="V9" s="127">
        <f>IF(VLOOKUP($A9, [1]作業用1!$A$24:$AQ$311, 34, FALSE)=0, "-", VLOOKUP($A9, [1]作業用1!$A$24:$AQ$311, 34, FALSE))</f>
        <v>18</v>
      </c>
      <c r="W9" s="128">
        <f>IF(VLOOKUP($A9, [1]作業用1!$A$24:$AQ$311, 35, FALSE)=0, "-", VLOOKUP($A9, [1]作業用1!$A$24:$AQ$311, 35, FALSE))</f>
        <v>23.49869451697128</v>
      </c>
      <c r="X9" s="127">
        <f>IF(VLOOKUP($A9, [1]作業用1!$A$24:$AQ$311, 36, FALSE)=0, "-", VLOOKUP($A9, [1]作業用1!$A$24:$AQ$311, 36, FALSE))</f>
        <v>4</v>
      </c>
      <c r="Y9" s="128">
        <f>IF(VLOOKUP($A9, [1]作業用1!$A$24:$AQ$311, 37, FALSE)=0, "-", VLOOKUP($A9, [1]作業用1!$A$24:$AQ$311, 37, FALSE))</f>
        <v>5.2219321148825069</v>
      </c>
      <c r="Z9" s="127">
        <f>IF(VLOOKUP($A9, [1]作業用1!$A$24:$AQ$311, 38, FALSE)=0, "-", VLOOKUP($A9, [1]作業用1!$A$24:$AQ$311, 38, FALSE))</f>
        <v>14</v>
      </c>
      <c r="AA9" s="128">
        <f>IF(VLOOKUP($A9, [1]作業用1!$A$24:$AQ$311, 39, FALSE)=0, "-", VLOOKUP($A9, [1]作業用1!$A$24:$AQ$311, 39, FALSE))</f>
        <v>18.276762402088774</v>
      </c>
      <c r="AB9" s="127">
        <f>IF(VLOOKUP($A9, [1]作業用1!$A$24:$AQ$311, 40, FALSE)=0, "-", VLOOKUP($A9, [1]作業用1!$A$24:$AQ$311, 40, FALSE))</f>
        <v>458</v>
      </c>
      <c r="AC9" s="128">
        <f>IF(VLOOKUP($A9, [1]作業用1!$A$24:$AQ$311, 41, FALSE)=0, "-", VLOOKUP($A9, [1]作業用1!$A$24:$AQ$311, 41, FALSE))</f>
        <v>3.799883846345308</v>
      </c>
      <c r="AD9" s="127">
        <f>IF(VLOOKUP($A9, [1]作業用1!$A$24:$AQ$311, 42, FALSE)=0, "-", VLOOKUP($A9, [1]作業用1!$A$24:$AQ$311, 42, FALSE))</f>
        <v>274</v>
      </c>
      <c r="AE9" s="126">
        <f>IF(VLOOKUP($A9, [1]作業用1!$A$24:$AQ$311, 43, FALSE)=0, "-", VLOOKUP($A9, [1]作業用1!$A$24:$AQ$311, 43, FALSE))</f>
        <v>2.2732929561105122</v>
      </c>
    </row>
    <row r="10" spans="1:31" ht="16.5" customHeight="1">
      <c r="A10" s="129" t="s">
        <v>17</v>
      </c>
      <c r="B10" s="129" t="str">
        <f t="shared" si="0"/>
        <v>市</v>
      </c>
      <c r="C10" s="127">
        <v>47400</v>
      </c>
      <c r="D10" s="127">
        <f>IF(VLOOKUP($A10, [1]作業用1!$A$24:$AQ$311, 16, FALSE)=0, "-", VLOOKUP($A10, [1]作業用1!$A$24:$AQ$311, 16, FALSE))</f>
        <v>335</v>
      </c>
      <c r="E10" s="128">
        <f>IF(VLOOKUP($A10, [1]作業用1!$A$24:$AQ$311, 17, FALSE)=0, "-", VLOOKUP($A10, [1]作業用1!$A$24:$AQ$311, 17, FALSE))</f>
        <v>7.0675105485232068</v>
      </c>
      <c r="F10" s="127">
        <f>IF(VLOOKUP($A10, [1]作業用1!$A$24:$AQ$311, 18, FALSE)=0, "-", VLOOKUP($A10, [1]作業用1!$A$24:$AQ$311, 18, FALSE))</f>
        <v>486</v>
      </c>
      <c r="G10" s="128">
        <f>IF(VLOOKUP($A10, [1]作業用1!$A$24:$AQ$311, 19, FALSE)=0, "-", VLOOKUP($A10, [1]作業用1!$A$24:$AQ$311, 19, FALSE))</f>
        <v>10.253164556962025</v>
      </c>
      <c r="H10" s="127">
        <f>IF(VLOOKUP($A10, [1]作業用1!$A$24:$AQ$311, 20, FALSE)=0, "-", VLOOKUP($A10, [1]作業用1!$A$24:$AQ$311, 20, FALSE))</f>
        <v>-151</v>
      </c>
      <c r="I10" s="128">
        <f>IF(VLOOKUP($A10, [1]作業用1!$A$24:$AQ$311, 21, FALSE)=0, "-", VLOOKUP($A10, [1]作業用1!$A$24:$AQ$311, 21, FALSE))</f>
        <v>-3.1856540084388185</v>
      </c>
      <c r="J10" s="127">
        <f>IF(VLOOKUP($A10, [1]作業用1!$A$24:$AQ$311, 22, FALSE)=0, "-", VLOOKUP($A10, [1]作業用1!$A$24:$AQ$311, 22, FALSE))</f>
        <v>39</v>
      </c>
      <c r="K10" s="128">
        <f>IF(VLOOKUP($A10, [1]作業用1!$A$24:$AQ$311, 23, FALSE)=0, "-", VLOOKUP($A10, [1]作業用1!$A$24:$AQ$311, 23, FALSE))</f>
        <v>116.41791044776119</v>
      </c>
      <c r="L10" s="127">
        <f>IF(VLOOKUP($A10, [1]作業用1!$A$24:$AQ$311, 24, FALSE)=0, "-", VLOOKUP($A10, [1]作業用1!$A$24:$AQ$311, 24, FALSE))</f>
        <v>1</v>
      </c>
      <c r="M10" s="128">
        <f>IF(VLOOKUP($A10, [1]作業用1!$A$24:$AQ$311, 25, FALSE)=0, "-", VLOOKUP($A10, [1]作業用1!$A$24:$AQ$311, 25, FALSE))</f>
        <v>2.9850746268656718</v>
      </c>
      <c r="N10" s="127">
        <f>IF(VLOOKUP($A10, [1]作業用1!$A$24:$AQ$311, 26, FALSE)=0, "-", VLOOKUP($A10, [1]作業用1!$A$24:$AQ$311, 26, FALSE))</f>
        <v>1</v>
      </c>
      <c r="O10" s="128">
        <f>IF(VLOOKUP($A10, [1]作業用1!$A$24:$AQ$311, 27, FALSE)=0, "-", VLOOKUP($A10, [1]作業用1!$A$24:$AQ$311, 27, FALSE))</f>
        <v>2.9850746268656718</v>
      </c>
      <c r="P10" s="127">
        <f>IF(VLOOKUP($A10, [1]作業用1!$A$24:$AQ$311, 28, FALSE)=0, "-", VLOOKUP($A10, [1]作業用1!$A$24:$AQ$311, 28, FALSE))</f>
        <v>2</v>
      </c>
      <c r="Q10" s="128">
        <f>IF(VLOOKUP($A10, [1]作業用1!$A$24:$AQ$311, 29, FALSE)=0, "-", VLOOKUP($A10, [1]作業用1!$A$24:$AQ$311, 29, FALSE))</f>
        <v>5.9523809523809517</v>
      </c>
      <c r="R10" s="127">
        <f>IF(VLOOKUP($A10, [1]作業用1!$A$24:$AQ$311, 30, FALSE)=0, "-", VLOOKUP($A10, [1]作業用1!$A$24:$AQ$311, 30, FALSE))</f>
        <v>1</v>
      </c>
      <c r="S10" s="128">
        <f>IF(VLOOKUP($A10, [1]作業用1!$A$24:$AQ$311, 31, FALSE)=0, "-", VLOOKUP($A10, [1]作業用1!$A$24:$AQ$311, 31, FALSE))</f>
        <v>2.9761904761904758</v>
      </c>
      <c r="T10" s="127">
        <f>IF(VLOOKUP($A10, [1]作業用1!$A$24:$AQ$311, 32, FALSE)=0, "-", VLOOKUP($A10, [1]作業用1!$A$24:$AQ$311, 32, FALSE))</f>
        <v>1</v>
      </c>
      <c r="U10" s="128">
        <f>IF(VLOOKUP($A10, [1]作業用1!$A$24:$AQ$311, 33, FALSE)=0, "-", VLOOKUP($A10, [1]作業用1!$A$24:$AQ$311, 33, FALSE))</f>
        <v>2.9850746268656718</v>
      </c>
      <c r="V10" s="127">
        <f>IF(VLOOKUP($A10, [1]作業用1!$A$24:$AQ$311, 34, FALSE)=0, "-", VLOOKUP($A10, [1]作業用1!$A$24:$AQ$311, 34, FALSE))</f>
        <v>11</v>
      </c>
      <c r="W10" s="128">
        <f>IF(VLOOKUP($A10, [1]作業用1!$A$24:$AQ$311, 35, FALSE)=0, "-", VLOOKUP($A10, [1]作業用1!$A$24:$AQ$311, 35, FALSE))</f>
        <v>31.791907514450866</v>
      </c>
      <c r="X10" s="127">
        <f>IF(VLOOKUP($A10, [1]作業用1!$A$24:$AQ$311, 36, FALSE)=0, "-", VLOOKUP($A10, [1]作業用1!$A$24:$AQ$311, 36, FALSE))</f>
        <v>3</v>
      </c>
      <c r="Y10" s="128">
        <f>IF(VLOOKUP($A10, [1]作業用1!$A$24:$AQ$311, 37, FALSE)=0, "-", VLOOKUP($A10, [1]作業用1!$A$24:$AQ$311, 37, FALSE))</f>
        <v>8.6705202312138727</v>
      </c>
      <c r="Z10" s="127">
        <f>IF(VLOOKUP($A10, [1]作業用1!$A$24:$AQ$311, 38, FALSE)=0, "-", VLOOKUP($A10, [1]作業用1!$A$24:$AQ$311, 38, FALSE))</f>
        <v>8</v>
      </c>
      <c r="AA10" s="128">
        <f>IF(VLOOKUP($A10, [1]作業用1!$A$24:$AQ$311, 39, FALSE)=0, "-", VLOOKUP($A10, [1]作業用1!$A$24:$AQ$311, 39, FALSE))</f>
        <v>23.121387283236992</v>
      </c>
      <c r="AB10" s="127">
        <f>IF(VLOOKUP($A10, [1]作業用1!$A$24:$AQ$311, 40, FALSE)=0, "-", VLOOKUP($A10, [1]作業用1!$A$24:$AQ$311, 40, FALSE))</f>
        <v>205</v>
      </c>
      <c r="AC10" s="128">
        <f>IF(VLOOKUP($A10, [1]作業用1!$A$24:$AQ$311, 41, FALSE)=0, "-", VLOOKUP($A10, [1]作業用1!$A$24:$AQ$311, 41, FALSE))</f>
        <v>4.3248945147679327</v>
      </c>
      <c r="AD10" s="127">
        <f>IF(VLOOKUP($A10, [1]作業用1!$A$24:$AQ$311, 42, FALSE)=0, "-", VLOOKUP($A10, [1]作業用1!$A$24:$AQ$311, 42, FALSE))</f>
        <v>137</v>
      </c>
      <c r="AE10" s="126">
        <f>IF(VLOOKUP($A10, [1]作業用1!$A$24:$AQ$311, 43, FALSE)=0, "-", VLOOKUP($A10, [1]作業用1!$A$24:$AQ$311, 43, FALSE))</f>
        <v>2.890295358649789</v>
      </c>
    </row>
    <row r="11" spans="1:31" ht="16.5" customHeight="1">
      <c r="A11" s="129" t="s">
        <v>18</v>
      </c>
      <c r="B11" s="129" t="str">
        <f t="shared" si="0"/>
        <v>町</v>
      </c>
      <c r="C11" s="127">
        <v>8300</v>
      </c>
      <c r="D11" s="127">
        <f>IF(VLOOKUP($A11, [1]作業用1!$A$24:$AQ$311, 16, FALSE)=0, "-", VLOOKUP($A11, [1]作業用1!$A$24:$AQ$311, 16, FALSE))</f>
        <v>26</v>
      </c>
      <c r="E11" s="128">
        <f>IF(VLOOKUP($A11, [1]作業用1!$A$24:$AQ$311, 17, FALSE)=0, "-", VLOOKUP($A11, [1]作業用1!$A$24:$AQ$311, 17, FALSE))</f>
        <v>3.1325301204819276</v>
      </c>
      <c r="F11" s="127">
        <f>IF(VLOOKUP($A11, [1]作業用1!$A$24:$AQ$311, 18, FALSE)=0, "-", VLOOKUP($A11, [1]作業用1!$A$24:$AQ$311, 18, FALSE))</f>
        <v>133</v>
      </c>
      <c r="G11" s="128">
        <f>IF(VLOOKUP($A11, [1]作業用1!$A$24:$AQ$311, 19, FALSE)=0, "-", VLOOKUP($A11, [1]作業用1!$A$24:$AQ$311, 19, FALSE))</f>
        <v>16.024096385542169</v>
      </c>
      <c r="H11" s="127">
        <f>IF(VLOOKUP($A11, [1]作業用1!$A$24:$AQ$311, 20, FALSE)=0, "-", VLOOKUP($A11, [1]作業用1!$A$24:$AQ$311, 20, FALSE))</f>
        <v>-107</v>
      </c>
      <c r="I11" s="128">
        <f>IF(VLOOKUP($A11, [1]作業用1!$A$24:$AQ$311, 21, FALSE)=0, "-", VLOOKUP($A11, [1]作業用1!$A$24:$AQ$311, 21, FALSE))</f>
        <v>-12.891566265060241</v>
      </c>
      <c r="J11" s="127">
        <f>IF(VLOOKUP($A11, [1]作業用1!$A$24:$AQ$311, 22, FALSE)=0, "-", VLOOKUP($A11, [1]作業用1!$A$24:$AQ$311, 22, FALSE))</f>
        <v>4</v>
      </c>
      <c r="K11" s="128">
        <f>IF(VLOOKUP($A11, [1]作業用1!$A$24:$AQ$311, 23, FALSE)=0, "-", VLOOKUP($A11, [1]作業用1!$A$24:$AQ$311, 23, FALSE))</f>
        <v>153.84615384615387</v>
      </c>
      <c r="L11" s="127" t="str">
        <f>IF(VLOOKUP($A11, [1]作業用1!$A$24:$AQ$311, 24, FALSE)=0, "-", VLOOKUP($A11, [1]作業用1!$A$24:$AQ$311, 24, FALSE))</f>
        <v>-</v>
      </c>
      <c r="M11" s="128" t="str">
        <f>IF(VLOOKUP($A11, [1]作業用1!$A$24:$AQ$311, 25, FALSE)=0, "-", VLOOKUP($A11, [1]作業用1!$A$24:$AQ$311, 25, FALSE))</f>
        <v>-</v>
      </c>
      <c r="N11" s="127" t="str">
        <f>IF(VLOOKUP($A11, [1]作業用1!$A$24:$AQ$311, 26, FALSE)=0, "-", VLOOKUP($A11, [1]作業用1!$A$24:$AQ$311, 26, FALSE))</f>
        <v>-</v>
      </c>
      <c r="O11" s="128" t="str">
        <f>IF(VLOOKUP($A11, [1]作業用1!$A$24:$AQ$311, 27, FALSE)=0, "-", VLOOKUP($A11, [1]作業用1!$A$24:$AQ$311, 27, FALSE))</f>
        <v>-</v>
      </c>
      <c r="P11" s="127" t="str">
        <f>IF(VLOOKUP($A11, [1]作業用1!$A$24:$AQ$311, 28, FALSE)=0, "-", VLOOKUP($A11, [1]作業用1!$A$24:$AQ$311, 28, FALSE))</f>
        <v>-</v>
      </c>
      <c r="Q11" s="128" t="str">
        <f>IF(VLOOKUP($A11, [1]作業用1!$A$24:$AQ$311, 29, FALSE)=0, "-", VLOOKUP($A11, [1]作業用1!$A$24:$AQ$311, 29, FALSE))</f>
        <v>-</v>
      </c>
      <c r="R11" s="127" t="str">
        <f>IF(VLOOKUP($A11, [1]作業用1!$A$24:$AQ$311, 30, FALSE)=0, "-", VLOOKUP($A11, [1]作業用1!$A$24:$AQ$311, 30, FALSE))</f>
        <v>-</v>
      </c>
      <c r="S11" s="128" t="str">
        <f>IF(VLOOKUP($A11, [1]作業用1!$A$24:$AQ$311, 31, FALSE)=0, "-", VLOOKUP($A11, [1]作業用1!$A$24:$AQ$311, 31, FALSE))</f>
        <v>-</v>
      </c>
      <c r="T11" s="127" t="str">
        <f>IF(VLOOKUP($A11, [1]作業用1!$A$24:$AQ$311, 32, FALSE)=0, "-", VLOOKUP($A11, [1]作業用1!$A$24:$AQ$311, 32, FALSE))</f>
        <v>-</v>
      </c>
      <c r="U11" s="128" t="str">
        <f>IF(VLOOKUP($A11, [1]作業用1!$A$24:$AQ$311, 33, FALSE)=0, "-", VLOOKUP($A11, [1]作業用1!$A$24:$AQ$311, 33, FALSE))</f>
        <v>-</v>
      </c>
      <c r="V11" s="127" t="str">
        <f>IF(VLOOKUP($A11, [1]作業用1!$A$24:$AQ$311, 34, FALSE)=0, "-", VLOOKUP($A11, [1]作業用1!$A$24:$AQ$311, 34, FALSE))</f>
        <v>-</v>
      </c>
      <c r="W11" s="128" t="str">
        <f>IF(VLOOKUP($A11, [1]作業用1!$A$24:$AQ$311, 35, FALSE)=0, "-", VLOOKUP($A11, [1]作業用1!$A$24:$AQ$311, 35, FALSE))</f>
        <v>-</v>
      </c>
      <c r="X11" s="127" t="str">
        <f>IF(VLOOKUP($A11, [1]作業用1!$A$24:$AQ$311, 36, FALSE)=0, "-", VLOOKUP($A11, [1]作業用1!$A$24:$AQ$311, 36, FALSE))</f>
        <v>-</v>
      </c>
      <c r="Y11" s="128" t="str">
        <f>IF(VLOOKUP($A11, [1]作業用1!$A$24:$AQ$311, 37, FALSE)=0, "-", VLOOKUP($A11, [1]作業用1!$A$24:$AQ$311, 37, FALSE))</f>
        <v>-</v>
      </c>
      <c r="Z11" s="127" t="str">
        <f>IF(VLOOKUP($A11, [1]作業用1!$A$24:$AQ$311, 38, FALSE)=0, "-", VLOOKUP($A11, [1]作業用1!$A$24:$AQ$311, 38, FALSE))</f>
        <v>-</v>
      </c>
      <c r="AA11" s="128" t="str">
        <f>IF(VLOOKUP($A11, [1]作業用1!$A$24:$AQ$311, 39, FALSE)=0, "-", VLOOKUP($A11, [1]作業用1!$A$24:$AQ$311, 39, FALSE))</f>
        <v>-</v>
      </c>
      <c r="AB11" s="127">
        <f>IF(VLOOKUP($A11, [1]作業用1!$A$24:$AQ$311, 40, FALSE)=0, "-", VLOOKUP($A11, [1]作業用1!$A$24:$AQ$311, 40, FALSE))</f>
        <v>24</v>
      </c>
      <c r="AC11" s="128">
        <f>IF(VLOOKUP($A11, [1]作業用1!$A$24:$AQ$311, 41, FALSE)=0, "-", VLOOKUP($A11, [1]作業用1!$A$24:$AQ$311, 41, FALSE))</f>
        <v>2.8915662650602409</v>
      </c>
      <c r="AD11" s="127">
        <f>IF(VLOOKUP($A11, [1]作業用1!$A$24:$AQ$311, 42, FALSE)=0, "-", VLOOKUP($A11, [1]作業用1!$A$24:$AQ$311, 42, FALSE))</f>
        <v>10</v>
      </c>
      <c r="AE11" s="126">
        <f>IF(VLOOKUP($A11, [1]作業用1!$A$24:$AQ$311, 43, FALSE)=0, "-", VLOOKUP($A11, [1]作業用1!$A$24:$AQ$311, 43, FALSE))</f>
        <v>1.2048192771084338</v>
      </c>
    </row>
    <row r="12" spans="1:31" ht="16.5" customHeight="1">
      <c r="A12" s="129" t="s">
        <v>19</v>
      </c>
      <c r="B12" s="129" t="str">
        <f t="shared" si="0"/>
        <v>町</v>
      </c>
      <c r="C12" s="127">
        <v>4840</v>
      </c>
      <c r="D12" s="127">
        <f>IF(VLOOKUP($A12, [1]作業用1!$A$24:$AQ$311, 16, FALSE)=0, "-", VLOOKUP($A12, [1]作業用1!$A$24:$AQ$311, 16, FALSE))</f>
        <v>19</v>
      </c>
      <c r="E12" s="128">
        <f>IF(VLOOKUP($A12, [1]作業用1!$A$24:$AQ$311, 17, FALSE)=0, "-", VLOOKUP($A12, [1]作業用1!$A$24:$AQ$311, 17, FALSE))</f>
        <v>3.9256198347107443</v>
      </c>
      <c r="F12" s="127">
        <f>IF(VLOOKUP($A12, [1]作業用1!$A$24:$AQ$311, 18, FALSE)=0, "-", VLOOKUP($A12, [1]作業用1!$A$24:$AQ$311, 18, FALSE))</f>
        <v>78</v>
      </c>
      <c r="G12" s="128">
        <f>IF(VLOOKUP($A12, [1]作業用1!$A$24:$AQ$311, 19, FALSE)=0, "-", VLOOKUP($A12, [1]作業用1!$A$24:$AQ$311, 19, FALSE))</f>
        <v>16.115702479338843</v>
      </c>
      <c r="H12" s="127">
        <f>IF(VLOOKUP($A12, [1]作業用1!$A$24:$AQ$311, 20, FALSE)=0, "-", VLOOKUP($A12, [1]作業用1!$A$24:$AQ$311, 20, FALSE))</f>
        <v>-59</v>
      </c>
      <c r="I12" s="128">
        <f>IF(VLOOKUP($A12, [1]作業用1!$A$24:$AQ$311, 21, FALSE)=0, "-", VLOOKUP($A12, [1]作業用1!$A$24:$AQ$311, 21, FALSE))</f>
        <v>-12.190082644628099</v>
      </c>
      <c r="J12" s="127">
        <f>IF(VLOOKUP($A12, [1]作業用1!$A$24:$AQ$311, 22, FALSE)=0, "-", VLOOKUP($A12, [1]作業用1!$A$24:$AQ$311, 22, FALSE))</f>
        <v>3</v>
      </c>
      <c r="K12" s="128">
        <f>IF(VLOOKUP($A12, [1]作業用1!$A$24:$AQ$311, 23, FALSE)=0, "-", VLOOKUP($A12, [1]作業用1!$A$24:$AQ$311, 23, FALSE))</f>
        <v>157.89473684210526</v>
      </c>
      <c r="L12" s="127" t="str">
        <f>IF(VLOOKUP($A12, [1]作業用1!$A$24:$AQ$311, 24, FALSE)=0, "-", VLOOKUP($A12, [1]作業用1!$A$24:$AQ$311, 24, FALSE))</f>
        <v>-</v>
      </c>
      <c r="M12" s="128" t="str">
        <f>IF(VLOOKUP($A12, [1]作業用1!$A$24:$AQ$311, 25, FALSE)=0, "-", VLOOKUP($A12, [1]作業用1!$A$24:$AQ$311, 25, FALSE))</f>
        <v>-</v>
      </c>
      <c r="N12" s="127" t="str">
        <f>IF(VLOOKUP($A12, [1]作業用1!$A$24:$AQ$311, 26, FALSE)=0, "-", VLOOKUP($A12, [1]作業用1!$A$24:$AQ$311, 26, FALSE))</f>
        <v>-</v>
      </c>
      <c r="O12" s="128" t="str">
        <f>IF(VLOOKUP($A12, [1]作業用1!$A$24:$AQ$311, 27, FALSE)=0, "-", VLOOKUP($A12, [1]作業用1!$A$24:$AQ$311, 27, FALSE))</f>
        <v>-</v>
      </c>
      <c r="P12" s="127" t="str">
        <f>IF(VLOOKUP($A12, [1]作業用1!$A$24:$AQ$311, 28, FALSE)=0, "-", VLOOKUP($A12, [1]作業用1!$A$24:$AQ$311, 28, FALSE))</f>
        <v>-</v>
      </c>
      <c r="Q12" s="128" t="str">
        <f>IF(VLOOKUP($A12, [1]作業用1!$A$24:$AQ$311, 29, FALSE)=0, "-", VLOOKUP($A12, [1]作業用1!$A$24:$AQ$311, 29, FALSE))</f>
        <v>-</v>
      </c>
      <c r="R12" s="127" t="str">
        <f>IF(VLOOKUP($A12, [1]作業用1!$A$24:$AQ$311, 30, FALSE)=0, "-", VLOOKUP($A12, [1]作業用1!$A$24:$AQ$311, 30, FALSE))</f>
        <v>-</v>
      </c>
      <c r="S12" s="128" t="str">
        <f>IF(VLOOKUP($A12, [1]作業用1!$A$24:$AQ$311, 31, FALSE)=0, "-", VLOOKUP($A12, [1]作業用1!$A$24:$AQ$311, 31, FALSE))</f>
        <v>-</v>
      </c>
      <c r="T12" s="127" t="str">
        <f>IF(VLOOKUP($A12, [1]作業用1!$A$24:$AQ$311, 32, FALSE)=0, "-", VLOOKUP($A12, [1]作業用1!$A$24:$AQ$311, 32, FALSE))</f>
        <v>-</v>
      </c>
      <c r="U12" s="128" t="str">
        <f>IF(VLOOKUP($A12, [1]作業用1!$A$24:$AQ$311, 33, FALSE)=0, "-", VLOOKUP($A12, [1]作業用1!$A$24:$AQ$311, 33, FALSE))</f>
        <v>-</v>
      </c>
      <c r="V12" s="127">
        <f>IF(VLOOKUP($A12, [1]作業用1!$A$24:$AQ$311, 34, FALSE)=0, "-", VLOOKUP($A12, [1]作業用1!$A$24:$AQ$311, 34, FALSE))</f>
        <v>1</v>
      </c>
      <c r="W12" s="128">
        <f>IF(VLOOKUP($A12, [1]作業用1!$A$24:$AQ$311, 35, FALSE)=0, "-", VLOOKUP($A12, [1]作業用1!$A$24:$AQ$311, 35, FALSE))</f>
        <v>50</v>
      </c>
      <c r="X12" s="127" t="str">
        <f>IF(VLOOKUP($A12, [1]作業用1!$A$24:$AQ$311, 36, FALSE)=0, "-", VLOOKUP($A12, [1]作業用1!$A$24:$AQ$311, 36, FALSE))</f>
        <v>-</v>
      </c>
      <c r="Y12" s="128" t="str">
        <f>IF(VLOOKUP($A12, [1]作業用1!$A$24:$AQ$311, 37, FALSE)=0, "-", VLOOKUP($A12, [1]作業用1!$A$24:$AQ$311, 37, FALSE))</f>
        <v>-</v>
      </c>
      <c r="Z12" s="127">
        <f>IF(VLOOKUP($A12, [1]作業用1!$A$24:$AQ$311, 38, FALSE)=0, "-", VLOOKUP($A12, [1]作業用1!$A$24:$AQ$311, 38, FALSE))</f>
        <v>1</v>
      </c>
      <c r="AA12" s="128">
        <f>IF(VLOOKUP($A12, [1]作業用1!$A$24:$AQ$311, 39, FALSE)=0, "-", VLOOKUP($A12, [1]作業用1!$A$24:$AQ$311, 39, FALSE))</f>
        <v>50</v>
      </c>
      <c r="AB12" s="127">
        <f>IF(VLOOKUP($A12, [1]作業用1!$A$24:$AQ$311, 40, FALSE)=0, "-", VLOOKUP($A12, [1]作業用1!$A$24:$AQ$311, 40, FALSE))</f>
        <v>18</v>
      </c>
      <c r="AC12" s="128">
        <f>IF(VLOOKUP($A12, [1]作業用1!$A$24:$AQ$311, 41, FALSE)=0, "-", VLOOKUP($A12, [1]作業用1!$A$24:$AQ$311, 41, FALSE))</f>
        <v>3.71900826446281</v>
      </c>
      <c r="AD12" s="127">
        <f>IF(VLOOKUP($A12, [1]作業用1!$A$24:$AQ$311, 42, FALSE)=0, "-", VLOOKUP($A12, [1]作業用1!$A$24:$AQ$311, 42, FALSE))</f>
        <v>3</v>
      </c>
      <c r="AE12" s="126">
        <f>IF(VLOOKUP($A12, [1]作業用1!$A$24:$AQ$311, 43, FALSE)=0, "-", VLOOKUP($A12, [1]作業用1!$A$24:$AQ$311, 43, FALSE))</f>
        <v>0.6198347107438017</v>
      </c>
    </row>
    <row r="13" spans="1:31" ht="16.5" customHeight="1">
      <c r="A13" s="129" t="s">
        <v>20</v>
      </c>
      <c r="B13" s="129" t="str">
        <f t="shared" si="0"/>
        <v>町</v>
      </c>
      <c r="C13" s="127">
        <v>4870</v>
      </c>
      <c r="D13" s="127">
        <f>IF(VLOOKUP($A13, [1]作業用1!$A$24:$AQ$311, 16, FALSE)=0, "-", VLOOKUP($A13, [1]作業用1!$A$24:$AQ$311, 16, FALSE))</f>
        <v>25</v>
      </c>
      <c r="E13" s="128">
        <f>IF(VLOOKUP($A13, [1]作業用1!$A$24:$AQ$311, 17, FALSE)=0, "-", VLOOKUP($A13, [1]作業用1!$A$24:$AQ$311, 17, FALSE))</f>
        <v>5.1334702258726894</v>
      </c>
      <c r="F13" s="127">
        <f>IF(VLOOKUP($A13, [1]作業用1!$A$24:$AQ$311, 18, FALSE)=0, "-", VLOOKUP($A13, [1]作業用1!$A$24:$AQ$311, 18, FALSE))</f>
        <v>86</v>
      </c>
      <c r="G13" s="128">
        <f>IF(VLOOKUP($A13, [1]作業用1!$A$24:$AQ$311, 19, FALSE)=0, "-", VLOOKUP($A13, [1]作業用1!$A$24:$AQ$311, 19, FALSE))</f>
        <v>17.659137577002053</v>
      </c>
      <c r="H13" s="127">
        <f>IF(VLOOKUP($A13, [1]作業用1!$A$24:$AQ$311, 20, FALSE)=0, "-", VLOOKUP($A13, [1]作業用1!$A$24:$AQ$311, 20, FALSE))</f>
        <v>-61</v>
      </c>
      <c r="I13" s="128">
        <f>IF(VLOOKUP($A13, [1]作業用1!$A$24:$AQ$311, 21, FALSE)=0, "-", VLOOKUP($A13, [1]作業用1!$A$24:$AQ$311, 21, FALSE))</f>
        <v>-12.525667351129364</v>
      </c>
      <c r="J13" s="127">
        <f>IF(VLOOKUP($A13, [1]作業用1!$A$24:$AQ$311, 22, FALSE)=0, "-", VLOOKUP($A13, [1]作業用1!$A$24:$AQ$311, 22, FALSE))</f>
        <v>1</v>
      </c>
      <c r="K13" s="128">
        <f>IF(VLOOKUP($A13, [1]作業用1!$A$24:$AQ$311, 23, FALSE)=0, "-", VLOOKUP($A13, [1]作業用1!$A$24:$AQ$311, 23, FALSE))</f>
        <v>40</v>
      </c>
      <c r="L13" s="127" t="str">
        <f>IF(VLOOKUP($A13, [1]作業用1!$A$24:$AQ$311, 24, FALSE)=0, "-", VLOOKUP($A13, [1]作業用1!$A$24:$AQ$311, 24, FALSE))</f>
        <v>-</v>
      </c>
      <c r="M13" s="128" t="str">
        <f>IF(VLOOKUP($A13, [1]作業用1!$A$24:$AQ$311, 25, FALSE)=0, "-", VLOOKUP($A13, [1]作業用1!$A$24:$AQ$311, 25, FALSE))</f>
        <v>-</v>
      </c>
      <c r="N13" s="127" t="str">
        <f>IF(VLOOKUP($A13, [1]作業用1!$A$24:$AQ$311, 26, FALSE)=0, "-", VLOOKUP($A13, [1]作業用1!$A$24:$AQ$311, 26, FALSE))</f>
        <v>-</v>
      </c>
      <c r="O13" s="128" t="str">
        <f>IF(VLOOKUP($A13, [1]作業用1!$A$24:$AQ$311, 27, FALSE)=0, "-", VLOOKUP($A13, [1]作業用1!$A$24:$AQ$311, 27, FALSE))</f>
        <v>-</v>
      </c>
      <c r="P13" s="127" t="str">
        <f>IF(VLOOKUP($A13, [1]作業用1!$A$24:$AQ$311, 28, FALSE)=0, "-", VLOOKUP($A13, [1]作業用1!$A$24:$AQ$311, 28, FALSE))</f>
        <v>-</v>
      </c>
      <c r="Q13" s="128" t="str">
        <f>IF(VLOOKUP($A13, [1]作業用1!$A$24:$AQ$311, 29, FALSE)=0, "-", VLOOKUP($A13, [1]作業用1!$A$24:$AQ$311, 29, FALSE))</f>
        <v>-</v>
      </c>
      <c r="R13" s="127" t="str">
        <f>IF(VLOOKUP($A13, [1]作業用1!$A$24:$AQ$311, 30, FALSE)=0, "-", VLOOKUP($A13, [1]作業用1!$A$24:$AQ$311, 30, FALSE))</f>
        <v>-</v>
      </c>
      <c r="S13" s="128" t="str">
        <f>IF(VLOOKUP($A13, [1]作業用1!$A$24:$AQ$311, 31, FALSE)=0, "-", VLOOKUP($A13, [1]作業用1!$A$24:$AQ$311, 31, FALSE))</f>
        <v>-</v>
      </c>
      <c r="T13" s="127" t="str">
        <f>IF(VLOOKUP($A13, [1]作業用1!$A$24:$AQ$311, 32, FALSE)=0, "-", VLOOKUP($A13, [1]作業用1!$A$24:$AQ$311, 32, FALSE))</f>
        <v>-</v>
      </c>
      <c r="U13" s="128" t="str">
        <f>IF(VLOOKUP($A13, [1]作業用1!$A$24:$AQ$311, 33, FALSE)=0, "-", VLOOKUP($A13, [1]作業用1!$A$24:$AQ$311, 33, FALSE))</f>
        <v>-</v>
      </c>
      <c r="V13" s="127">
        <f>IF(VLOOKUP($A13, [1]作業用1!$A$24:$AQ$311, 34, FALSE)=0, "-", VLOOKUP($A13, [1]作業用1!$A$24:$AQ$311, 34, FALSE))</f>
        <v>1</v>
      </c>
      <c r="W13" s="128">
        <f>IF(VLOOKUP($A13, [1]作業用1!$A$24:$AQ$311, 35, FALSE)=0, "-", VLOOKUP($A13, [1]作業用1!$A$24:$AQ$311, 35, FALSE))</f>
        <v>38.461538461538467</v>
      </c>
      <c r="X13" s="127" t="str">
        <f>IF(VLOOKUP($A13, [1]作業用1!$A$24:$AQ$311, 36, FALSE)=0, "-", VLOOKUP($A13, [1]作業用1!$A$24:$AQ$311, 36, FALSE))</f>
        <v>-</v>
      </c>
      <c r="Y13" s="128" t="str">
        <f>IF(VLOOKUP($A13, [1]作業用1!$A$24:$AQ$311, 37, FALSE)=0, "-", VLOOKUP($A13, [1]作業用1!$A$24:$AQ$311, 37, FALSE))</f>
        <v>-</v>
      </c>
      <c r="Z13" s="127">
        <f>IF(VLOOKUP($A13, [1]作業用1!$A$24:$AQ$311, 38, FALSE)=0, "-", VLOOKUP($A13, [1]作業用1!$A$24:$AQ$311, 38, FALSE))</f>
        <v>1</v>
      </c>
      <c r="AA13" s="128">
        <f>IF(VLOOKUP($A13, [1]作業用1!$A$24:$AQ$311, 39, FALSE)=0, "-", VLOOKUP($A13, [1]作業用1!$A$24:$AQ$311, 39, FALSE))</f>
        <v>38.461538461538467</v>
      </c>
      <c r="AB13" s="127">
        <f>IF(VLOOKUP($A13, [1]作業用1!$A$24:$AQ$311, 40, FALSE)=0, "-", VLOOKUP($A13, [1]作業用1!$A$24:$AQ$311, 40, FALSE))</f>
        <v>16</v>
      </c>
      <c r="AC13" s="128">
        <f>IF(VLOOKUP($A13, [1]作業用1!$A$24:$AQ$311, 41, FALSE)=0, "-", VLOOKUP($A13, [1]作業用1!$A$24:$AQ$311, 41, FALSE))</f>
        <v>3.2854209445585214</v>
      </c>
      <c r="AD13" s="127">
        <f>IF(VLOOKUP($A13, [1]作業用1!$A$24:$AQ$311, 42, FALSE)=0, "-", VLOOKUP($A13, [1]作業用1!$A$24:$AQ$311, 42, FALSE))</f>
        <v>6</v>
      </c>
      <c r="AE13" s="126">
        <f>IF(VLOOKUP($A13, [1]作業用1!$A$24:$AQ$311, 43, FALSE)=0, "-", VLOOKUP($A13, [1]作業用1!$A$24:$AQ$311, 43, FALSE))</f>
        <v>1.2320328542094456</v>
      </c>
    </row>
    <row r="14" spans="1:31" ht="16.5" customHeight="1">
      <c r="A14" s="129" t="s">
        <v>21</v>
      </c>
      <c r="B14" s="129" t="str">
        <f t="shared" si="0"/>
        <v>町</v>
      </c>
      <c r="C14" s="127">
        <v>4970</v>
      </c>
      <c r="D14" s="127">
        <f>IF(VLOOKUP($A14, [1]作業用1!$A$24:$AQ$311, 16, FALSE)=0, "-", VLOOKUP($A14, [1]作業用1!$A$24:$AQ$311, 16, FALSE))</f>
        <v>21</v>
      </c>
      <c r="E14" s="128">
        <f>IF(VLOOKUP($A14, [1]作業用1!$A$24:$AQ$311, 17, FALSE)=0, "-", VLOOKUP($A14, [1]作業用1!$A$24:$AQ$311, 17, FALSE))</f>
        <v>4.225352112676056</v>
      </c>
      <c r="F14" s="127">
        <f>IF(VLOOKUP($A14, [1]作業用1!$A$24:$AQ$311, 18, FALSE)=0, "-", VLOOKUP($A14, [1]作業用1!$A$24:$AQ$311, 18, FALSE))</f>
        <v>94</v>
      </c>
      <c r="G14" s="128">
        <f>IF(VLOOKUP($A14, [1]作業用1!$A$24:$AQ$311, 19, FALSE)=0, "-", VLOOKUP($A14, [1]作業用1!$A$24:$AQ$311, 19, FALSE))</f>
        <v>18.913480885311873</v>
      </c>
      <c r="H14" s="127">
        <f>IF(VLOOKUP($A14, [1]作業用1!$A$24:$AQ$311, 20, FALSE)=0, "-", VLOOKUP($A14, [1]作業用1!$A$24:$AQ$311, 20, FALSE))</f>
        <v>-73</v>
      </c>
      <c r="I14" s="128">
        <f>IF(VLOOKUP($A14, [1]作業用1!$A$24:$AQ$311, 21, FALSE)=0, "-", VLOOKUP($A14, [1]作業用1!$A$24:$AQ$311, 21, FALSE))</f>
        <v>-14.688128772635814</v>
      </c>
      <c r="J14" s="127" t="str">
        <f>IF(VLOOKUP($A14, [1]作業用1!$A$24:$AQ$311, 22, FALSE)=0, "-", VLOOKUP($A14, [1]作業用1!$A$24:$AQ$311, 22, FALSE))</f>
        <v>-</v>
      </c>
      <c r="K14" s="128" t="str">
        <f>IF(VLOOKUP($A14, [1]作業用1!$A$24:$AQ$311, 23, FALSE)=0, "-", VLOOKUP($A14, [1]作業用1!$A$24:$AQ$311, 23, FALSE))</f>
        <v>-</v>
      </c>
      <c r="L14" s="127" t="str">
        <f>IF(VLOOKUP($A14, [1]作業用1!$A$24:$AQ$311, 24, FALSE)=0, "-", VLOOKUP($A14, [1]作業用1!$A$24:$AQ$311, 24, FALSE))</f>
        <v>-</v>
      </c>
      <c r="M14" s="128" t="str">
        <f>IF(VLOOKUP($A14, [1]作業用1!$A$24:$AQ$311, 25, FALSE)=0, "-", VLOOKUP($A14, [1]作業用1!$A$24:$AQ$311, 25, FALSE))</f>
        <v>-</v>
      </c>
      <c r="N14" s="127" t="str">
        <f>IF(VLOOKUP($A14, [1]作業用1!$A$24:$AQ$311, 26, FALSE)=0, "-", VLOOKUP($A14, [1]作業用1!$A$24:$AQ$311, 26, FALSE))</f>
        <v>-</v>
      </c>
      <c r="O14" s="128" t="str">
        <f>IF(VLOOKUP($A14, [1]作業用1!$A$24:$AQ$311, 27, FALSE)=0, "-", VLOOKUP($A14, [1]作業用1!$A$24:$AQ$311, 27, FALSE))</f>
        <v>-</v>
      </c>
      <c r="P14" s="127" t="str">
        <f>IF(VLOOKUP($A14, [1]作業用1!$A$24:$AQ$311, 28, FALSE)=0, "-", VLOOKUP($A14, [1]作業用1!$A$24:$AQ$311, 28, FALSE))</f>
        <v>-</v>
      </c>
      <c r="Q14" s="128" t="str">
        <f>IF(VLOOKUP($A14, [1]作業用1!$A$24:$AQ$311, 29, FALSE)=0, "-", VLOOKUP($A14, [1]作業用1!$A$24:$AQ$311, 29, FALSE))</f>
        <v>-</v>
      </c>
      <c r="R14" s="127" t="str">
        <f>IF(VLOOKUP($A14, [1]作業用1!$A$24:$AQ$311, 30, FALSE)=0, "-", VLOOKUP($A14, [1]作業用1!$A$24:$AQ$311, 30, FALSE))</f>
        <v>-</v>
      </c>
      <c r="S14" s="128" t="str">
        <f>IF(VLOOKUP($A14, [1]作業用1!$A$24:$AQ$311, 31, FALSE)=0, "-", VLOOKUP($A14, [1]作業用1!$A$24:$AQ$311, 31, FALSE))</f>
        <v>-</v>
      </c>
      <c r="T14" s="127" t="str">
        <f>IF(VLOOKUP($A14, [1]作業用1!$A$24:$AQ$311, 32, FALSE)=0, "-", VLOOKUP($A14, [1]作業用1!$A$24:$AQ$311, 32, FALSE))</f>
        <v>-</v>
      </c>
      <c r="U14" s="128" t="str">
        <f>IF(VLOOKUP($A14, [1]作業用1!$A$24:$AQ$311, 33, FALSE)=0, "-", VLOOKUP($A14, [1]作業用1!$A$24:$AQ$311, 33, FALSE))</f>
        <v>-</v>
      </c>
      <c r="V14" s="127" t="str">
        <f>IF(VLOOKUP($A14, [1]作業用1!$A$24:$AQ$311, 34, FALSE)=0, "-", VLOOKUP($A14, [1]作業用1!$A$24:$AQ$311, 34, FALSE))</f>
        <v>-</v>
      </c>
      <c r="W14" s="128" t="str">
        <f>IF(VLOOKUP($A14, [1]作業用1!$A$24:$AQ$311, 35, FALSE)=0, "-", VLOOKUP($A14, [1]作業用1!$A$24:$AQ$311, 35, FALSE))</f>
        <v>-</v>
      </c>
      <c r="X14" s="127" t="str">
        <f>IF(VLOOKUP($A14, [1]作業用1!$A$24:$AQ$311, 36, FALSE)=0, "-", VLOOKUP($A14, [1]作業用1!$A$24:$AQ$311, 36, FALSE))</f>
        <v>-</v>
      </c>
      <c r="Y14" s="128" t="str">
        <f>IF(VLOOKUP($A14, [1]作業用1!$A$24:$AQ$311, 37, FALSE)=0, "-", VLOOKUP($A14, [1]作業用1!$A$24:$AQ$311, 37, FALSE))</f>
        <v>-</v>
      </c>
      <c r="Z14" s="127" t="str">
        <f>IF(VLOOKUP($A14, [1]作業用1!$A$24:$AQ$311, 38, FALSE)=0, "-", VLOOKUP($A14, [1]作業用1!$A$24:$AQ$311, 38, FALSE))</f>
        <v>-</v>
      </c>
      <c r="AA14" s="128" t="str">
        <f>IF(VLOOKUP($A14, [1]作業用1!$A$24:$AQ$311, 39, FALSE)=0, "-", VLOOKUP($A14, [1]作業用1!$A$24:$AQ$311, 39, FALSE))</f>
        <v>-</v>
      </c>
      <c r="AB14" s="127">
        <f>IF(VLOOKUP($A14, [1]作業用1!$A$24:$AQ$311, 40, FALSE)=0, "-", VLOOKUP($A14, [1]作業用1!$A$24:$AQ$311, 40, FALSE))</f>
        <v>13</v>
      </c>
      <c r="AC14" s="128">
        <f>IF(VLOOKUP($A14, [1]作業用1!$A$24:$AQ$311, 41, FALSE)=0, "-", VLOOKUP($A14, [1]作業用1!$A$24:$AQ$311, 41, FALSE))</f>
        <v>2.6156941649899399</v>
      </c>
      <c r="AD14" s="127">
        <f>IF(VLOOKUP($A14, [1]作業用1!$A$24:$AQ$311, 42, FALSE)=0, "-", VLOOKUP($A14, [1]作業用1!$A$24:$AQ$311, 42, FALSE))</f>
        <v>3</v>
      </c>
      <c r="AE14" s="126">
        <f>IF(VLOOKUP($A14, [1]作業用1!$A$24:$AQ$311, 43, FALSE)=0, "-", VLOOKUP($A14, [1]作業用1!$A$24:$AQ$311, 43, FALSE))</f>
        <v>0.60362173038229372</v>
      </c>
    </row>
    <row r="15" spans="1:31" ht="16.5" customHeight="1">
      <c r="A15" s="129" t="s">
        <v>22</v>
      </c>
      <c r="B15" s="129" t="str">
        <f t="shared" si="0"/>
        <v>町</v>
      </c>
      <c r="C15" s="127">
        <v>28470</v>
      </c>
      <c r="D15" s="127">
        <f>IF(VLOOKUP($A15, [1]作業用1!$A$24:$AQ$311, 16, FALSE)=0, "-", VLOOKUP($A15, [1]作業用1!$A$24:$AQ$311, 16, FALSE))</f>
        <v>191</v>
      </c>
      <c r="E15" s="128">
        <f>IF(VLOOKUP($A15, [1]作業用1!$A$24:$AQ$311, 17, FALSE)=0, "-", VLOOKUP($A15, [1]作業用1!$A$24:$AQ$311, 17, FALSE))</f>
        <v>6.7088162978573935</v>
      </c>
      <c r="F15" s="127">
        <f>IF(VLOOKUP($A15, [1]作業用1!$A$24:$AQ$311, 18, FALSE)=0, "-", VLOOKUP($A15, [1]作業用1!$A$24:$AQ$311, 18, FALSE))</f>
        <v>333</v>
      </c>
      <c r="G15" s="128">
        <f>IF(VLOOKUP($A15, [1]作業用1!$A$24:$AQ$311, 19, FALSE)=0, "-", VLOOKUP($A15, [1]作業用1!$A$24:$AQ$311, 19, FALSE))</f>
        <v>11.696522655426765</v>
      </c>
      <c r="H15" s="127">
        <f>IF(VLOOKUP($A15, [1]作業用1!$A$24:$AQ$311, 20, FALSE)=0, "-", VLOOKUP($A15, [1]作業用1!$A$24:$AQ$311, 20, FALSE))</f>
        <v>-142</v>
      </c>
      <c r="I15" s="128">
        <f>IF(VLOOKUP($A15, [1]作業用1!$A$24:$AQ$311, 21, FALSE)=0, "-", VLOOKUP($A15, [1]作業用1!$A$24:$AQ$311, 21, FALSE))</f>
        <v>-4.9877063575693716</v>
      </c>
      <c r="J15" s="127">
        <f>IF(VLOOKUP($A15, [1]作業用1!$A$24:$AQ$311, 22, FALSE)=0, "-", VLOOKUP($A15, [1]作業用1!$A$24:$AQ$311, 22, FALSE))</f>
        <v>24</v>
      </c>
      <c r="K15" s="128">
        <f>IF(VLOOKUP($A15, [1]作業用1!$A$24:$AQ$311, 23, FALSE)=0, "-", VLOOKUP($A15, [1]作業用1!$A$24:$AQ$311, 23, FALSE))</f>
        <v>125.6544502617801</v>
      </c>
      <c r="L15" s="127">
        <f>IF(VLOOKUP($A15, [1]作業用1!$A$24:$AQ$311, 24, FALSE)=0, "-", VLOOKUP($A15, [1]作業用1!$A$24:$AQ$311, 24, FALSE))</f>
        <v>1</v>
      </c>
      <c r="M15" s="128">
        <f>IF(VLOOKUP($A15, [1]作業用1!$A$24:$AQ$311, 25, FALSE)=0, "-", VLOOKUP($A15, [1]作業用1!$A$24:$AQ$311, 25, FALSE))</f>
        <v>5.2356020942408383</v>
      </c>
      <c r="N15" s="127" t="str">
        <f>IF(VLOOKUP($A15, [1]作業用1!$A$24:$AQ$311, 26, FALSE)=0, "-", VLOOKUP($A15, [1]作業用1!$A$24:$AQ$311, 26, FALSE))</f>
        <v>-</v>
      </c>
      <c r="O15" s="128" t="str">
        <f>IF(VLOOKUP($A15, [1]作業用1!$A$24:$AQ$311, 27, FALSE)=0, "-", VLOOKUP($A15, [1]作業用1!$A$24:$AQ$311, 27, FALSE))</f>
        <v>-</v>
      </c>
      <c r="P15" s="127" t="str">
        <f>IF(VLOOKUP($A15, [1]作業用1!$A$24:$AQ$311, 28, FALSE)=0, "-", VLOOKUP($A15, [1]作業用1!$A$24:$AQ$311, 28, FALSE))</f>
        <v>-</v>
      </c>
      <c r="Q15" s="128" t="str">
        <f>IF(VLOOKUP($A15, [1]作業用1!$A$24:$AQ$311, 29, FALSE)=0, "-", VLOOKUP($A15, [1]作業用1!$A$24:$AQ$311, 29, FALSE))</f>
        <v>-</v>
      </c>
      <c r="R15" s="127" t="str">
        <f>IF(VLOOKUP($A15, [1]作業用1!$A$24:$AQ$311, 30, FALSE)=0, "-", VLOOKUP($A15, [1]作業用1!$A$24:$AQ$311, 30, FALSE))</f>
        <v>-</v>
      </c>
      <c r="S15" s="128" t="str">
        <f>IF(VLOOKUP($A15, [1]作業用1!$A$24:$AQ$311, 31, FALSE)=0, "-", VLOOKUP($A15, [1]作業用1!$A$24:$AQ$311, 31, FALSE))</f>
        <v>-</v>
      </c>
      <c r="T15" s="127" t="str">
        <f>IF(VLOOKUP($A15, [1]作業用1!$A$24:$AQ$311, 32, FALSE)=0, "-", VLOOKUP($A15, [1]作業用1!$A$24:$AQ$311, 32, FALSE))</f>
        <v>-</v>
      </c>
      <c r="U15" s="128" t="str">
        <f>IF(VLOOKUP($A15, [1]作業用1!$A$24:$AQ$311, 33, FALSE)=0, "-", VLOOKUP($A15, [1]作業用1!$A$24:$AQ$311, 33, FALSE))</f>
        <v>-</v>
      </c>
      <c r="V15" s="127">
        <f>IF(VLOOKUP($A15, [1]作業用1!$A$24:$AQ$311, 34, FALSE)=0, "-", VLOOKUP($A15, [1]作業用1!$A$24:$AQ$311, 34, FALSE))</f>
        <v>3</v>
      </c>
      <c r="W15" s="128">
        <f>IF(VLOOKUP($A15, [1]作業用1!$A$24:$AQ$311, 35, FALSE)=0, "-", VLOOKUP($A15, [1]作業用1!$A$24:$AQ$311, 35, FALSE))</f>
        <v>15.463917525773196</v>
      </c>
      <c r="X15" s="127" t="str">
        <f>IF(VLOOKUP($A15, [1]作業用1!$A$24:$AQ$311, 36, FALSE)=0, "-", VLOOKUP($A15, [1]作業用1!$A$24:$AQ$311, 36, FALSE))</f>
        <v>-</v>
      </c>
      <c r="Y15" s="128" t="str">
        <f>IF(VLOOKUP($A15, [1]作業用1!$A$24:$AQ$311, 37, FALSE)=0, "-", VLOOKUP($A15, [1]作業用1!$A$24:$AQ$311, 37, FALSE))</f>
        <v>-</v>
      </c>
      <c r="Z15" s="127">
        <f>IF(VLOOKUP($A15, [1]作業用1!$A$24:$AQ$311, 38, FALSE)=0, "-", VLOOKUP($A15, [1]作業用1!$A$24:$AQ$311, 38, FALSE))</f>
        <v>3</v>
      </c>
      <c r="AA15" s="128">
        <f>IF(VLOOKUP($A15, [1]作業用1!$A$24:$AQ$311, 39, FALSE)=0, "-", VLOOKUP($A15, [1]作業用1!$A$24:$AQ$311, 39, FALSE))</f>
        <v>15.463917525773196</v>
      </c>
      <c r="AB15" s="127">
        <f>IF(VLOOKUP($A15, [1]作業用1!$A$24:$AQ$311, 40, FALSE)=0, "-", VLOOKUP($A15, [1]作業用1!$A$24:$AQ$311, 40, FALSE))</f>
        <v>100</v>
      </c>
      <c r="AC15" s="128">
        <f>IF(VLOOKUP($A15, [1]作業用1!$A$24:$AQ$311, 41, FALSE)=0, "-", VLOOKUP($A15, [1]作業用1!$A$24:$AQ$311, 41, FALSE))</f>
        <v>3.5124692658939236</v>
      </c>
      <c r="AD15" s="127">
        <f>IF(VLOOKUP($A15, [1]作業用1!$A$24:$AQ$311, 42, FALSE)=0, "-", VLOOKUP($A15, [1]作業用1!$A$24:$AQ$311, 42, FALSE))</f>
        <v>67</v>
      </c>
      <c r="AE15" s="126">
        <f>IF(VLOOKUP($A15, [1]作業用1!$A$24:$AQ$311, 43, FALSE)=0, "-", VLOOKUP($A15, [1]作業用1!$A$24:$AQ$311, 43, FALSE))</f>
        <v>2.3533544081489284</v>
      </c>
    </row>
    <row r="16" spans="1:31" ht="16.5" customHeight="1">
      <c r="A16" s="129" t="s">
        <v>23</v>
      </c>
      <c r="B16" s="129" t="str">
        <f t="shared" si="0"/>
        <v>町</v>
      </c>
      <c r="C16" s="127">
        <v>4580</v>
      </c>
      <c r="D16" s="127">
        <f>IF(VLOOKUP($A16, [1]作業用1!$A$24:$AQ$311, 16, FALSE)=0, "-", VLOOKUP($A16, [1]作業用1!$A$24:$AQ$311, 16, FALSE))</f>
        <v>30</v>
      </c>
      <c r="E16" s="128">
        <f>IF(VLOOKUP($A16, [1]作業用1!$A$24:$AQ$311, 17, FALSE)=0, "-", VLOOKUP($A16, [1]作業用1!$A$24:$AQ$311, 17, FALSE))</f>
        <v>6.5502183406113534</v>
      </c>
      <c r="F16" s="127">
        <f>IF(VLOOKUP($A16, [1]作業用1!$A$24:$AQ$311, 18, FALSE)=0, "-", VLOOKUP($A16, [1]作業用1!$A$24:$AQ$311, 18, FALSE))</f>
        <v>54</v>
      </c>
      <c r="G16" s="128">
        <f>IF(VLOOKUP($A16, [1]作業用1!$A$24:$AQ$311, 19, FALSE)=0, "-", VLOOKUP($A16, [1]作業用1!$A$24:$AQ$311, 19, FALSE))</f>
        <v>11.790393013100438</v>
      </c>
      <c r="H16" s="127">
        <f>IF(VLOOKUP($A16, [1]作業用1!$A$24:$AQ$311, 20, FALSE)=0, "-", VLOOKUP($A16, [1]作業用1!$A$24:$AQ$311, 20, FALSE))</f>
        <v>-24</v>
      </c>
      <c r="I16" s="128">
        <f>IF(VLOOKUP($A16, [1]作業用1!$A$24:$AQ$311, 21, FALSE)=0, "-", VLOOKUP($A16, [1]作業用1!$A$24:$AQ$311, 21, FALSE))</f>
        <v>-5.2401746724890828</v>
      </c>
      <c r="J16" s="127">
        <f>IF(VLOOKUP($A16, [1]作業用1!$A$24:$AQ$311, 22, FALSE)=0, "-", VLOOKUP($A16, [1]作業用1!$A$24:$AQ$311, 22, FALSE))</f>
        <v>2</v>
      </c>
      <c r="K16" s="128">
        <f>IF(VLOOKUP($A16, [1]作業用1!$A$24:$AQ$311, 23, FALSE)=0, "-", VLOOKUP($A16, [1]作業用1!$A$24:$AQ$311, 23, FALSE))</f>
        <v>66.666666666666671</v>
      </c>
      <c r="L16" s="127" t="str">
        <f>IF(VLOOKUP($A16, [1]作業用1!$A$24:$AQ$311, 24, FALSE)=0, "-", VLOOKUP($A16, [1]作業用1!$A$24:$AQ$311, 24, FALSE))</f>
        <v>-</v>
      </c>
      <c r="M16" s="128" t="str">
        <f>IF(VLOOKUP($A16, [1]作業用1!$A$24:$AQ$311, 25, FALSE)=0, "-", VLOOKUP($A16, [1]作業用1!$A$24:$AQ$311, 25, FALSE))</f>
        <v>-</v>
      </c>
      <c r="N16" s="127" t="str">
        <f>IF(VLOOKUP($A16, [1]作業用1!$A$24:$AQ$311, 26, FALSE)=0, "-", VLOOKUP($A16, [1]作業用1!$A$24:$AQ$311, 26, FALSE))</f>
        <v>-</v>
      </c>
      <c r="O16" s="128" t="str">
        <f>IF(VLOOKUP($A16, [1]作業用1!$A$24:$AQ$311, 27, FALSE)=0, "-", VLOOKUP($A16, [1]作業用1!$A$24:$AQ$311, 27, FALSE))</f>
        <v>-</v>
      </c>
      <c r="P16" s="127">
        <f>IF(VLOOKUP($A16, [1]作業用1!$A$24:$AQ$311, 28, FALSE)=0, "-", VLOOKUP($A16, [1]作業用1!$A$24:$AQ$311, 28, FALSE))</f>
        <v>1</v>
      </c>
      <c r="Q16" s="128">
        <f>IF(VLOOKUP($A16, [1]作業用1!$A$24:$AQ$311, 29, FALSE)=0, "-", VLOOKUP($A16, [1]作業用1!$A$24:$AQ$311, 29, FALSE))</f>
        <v>32.258064516129032</v>
      </c>
      <c r="R16" s="127">
        <f>IF(VLOOKUP($A16, [1]作業用1!$A$24:$AQ$311, 30, FALSE)=0, "-", VLOOKUP($A16, [1]作業用1!$A$24:$AQ$311, 30, FALSE))</f>
        <v>1</v>
      </c>
      <c r="S16" s="128">
        <f>IF(VLOOKUP($A16, [1]作業用1!$A$24:$AQ$311, 31, FALSE)=0, "-", VLOOKUP($A16, [1]作業用1!$A$24:$AQ$311, 31, FALSE))</f>
        <v>32.258064516129032</v>
      </c>
      <c r="T16" s="127" t="str">
        <f>IF(VLOOKUP($A16, [1]作業用1!$A$24:$AQ$311, 32, FALSE)=0, "-", VLOOKUP($A16, [1]作業用1!$A$24:$AQ$311, 32, FALSE))</f>
        <v>-</v>
      </c>
      <c r="U16" s="128" t="str">
        <f>IF(VLOOKUP($A16, [1]作業用1!$A$24:$AQ$311, 33, FALSE)=0, "-", VLOOKUP($A16, [1]作業用1!$A$24:$AQ$311, 33, FALSE))</f>
        <v>-</v>
      </c>
      <c r="V16" s="127">
        <f>IF(VLOOKUP($A16, [1]作業用1!$A$24:$AQ$311, 34, FALSE)=0, "-", VLOOKUP($A16, [1]作業用1!$A$24:$AQ$311, 34, FALSE))</f>
        <v>2</v>
      </c>
      <c r="W16" s="128">
        <f>IF(VLOOKUP($A16, [1]作業用1!$A$24:$AQ$311, 35, FALSE)=0, "-", VLOOKUP($A16, [1]作業用1!$A$24:$AQ$311, 35, FALSE))</f>
        <v>62.5</v>
      </c>
      <c r="X16" s="127">
        <f>IF(VLOOKUP($A16, [1]作業用1!$A$24:$AQ$311, 36, FALSE)=0, "-", VLOOKUP($A16, [1]作業用1!$A$24:$AQ$311, 36, FALSE))</f>
        <v>1</v>
      </c>
      <c r="Y16" s="128">
        <f>IF(VLOOKUP($A16, [1]作業用1!$A$24:$AQ$311, 37, FALSE)=0, "-", VLOOKUP($A16, [1]作業用1!$A$24:$AQ$311, 37, FALSE))</f>
        <v>31.25</v>
      </c>
      <c r="Z16" s="127">
        <f>IF(VLOOKUP($A16, [1]作業用1!$A$24:$AQ$311, 38, FALSE)=0, "-", VLOOKUP($A16, [1]作業用1!$A$24:$AQ$311, 38, FALSE))</f>
        <v>1</v>
      </c>
      <c r="AA16" s="128">
        <f>IF(VLOOKUP($A16, [1]作業用1!$A$24:$AQ$311, 39, FALSE)=0, "-", VLOOKUP($A16, [1]作業用1!$A$24:$AQ$311, 39, FALSE))</f>
        <v>31.25</v>
      </c>
      <c r="AB16" s="127">
        <f>IF(VLOOKUP($A16, [1]作業用1!$A$24:$AQ$311, 40, FALSE)=0, "-", VLOOKUP($A16, [1]作業用1!$A$24:$AQ$311, 40, FALSE))</f>
        <v>11</v>
      </c>
      <c r="AC16" s="128">
        <f>IF(VLOOKUP($A16, [1]作業用1!$A$24:$AQ$311, 41, FALSE)=0, "-", VLOOKUP($A16, [1]作業用1!$A$24:$AQ$311, 41, FALSE))</f>
        <v>2.4017467248908297</v>
      </c>
      <c r="AD16" s="127">
        <f>IF(VLOOKUP($A16, [1]作業用1!$A$24:$AQ$311, 42, FALSE)=0, "-", VLOOKUP($A16, [1]作業用1!$A$24:$AQ$311, 42, FALSE))</f>
        <v>8</v>
      </c>
      <c r="AE16" s="126">
        <f>IF(VLOOKUP($A16, [1]作業用1!$A$24:$AQ$311, 43, FALSE)=0, "-", VLOOKUP($A16, [1]作業用1!$A$24:$AQ$311, 43, FALSE))</f>
        <v>1.7467248908296944</v>
      </c>
    </row>
    <row r="17" spans="1:31" ht="16.5" customHeight="1">
      <c r="A17" s="129" t="s">
        <v>24</v>
      </c>
      <c r="B17" s="129" t="str">
        <f t="shared" si="0"/>
        <v>町</v>
      </c>
      <c r="C17" s="127">
        <v>17100</v>
      </c>
      <c r="D17" s="127">
        <f>IF(VLOOKUP($A17, [1]作業用1!$A$24:$AQ$311, 16, FALSE)=0, "-", VLOOKUP($A17, [1]作業用1!$A$24:$AQ$311, 16, FALSE))</f>
        <v>101</v>
      </c>
      <c r="E17" s="128">
        <f>IF(VLOOKUP($A17, [1]作業用1!$A$24:$AQ$311, 17, FALSE)=0, "-", VLOOKUP($A17, [1]作業用1!$A$24:$AQ$311, 17, FALSE))</f>
        <v>5.9064327485380117</v>
      </c>
      <c r="F17" s="127">
        <f>IF(VLOOKUP($A17, [1]作業用1!$A$24:$AQ$311, 18, FALSE)=0, "-", VLOOKUP($A17, [1]作業用1!$A$24:$AQ$311, 18, FALSE))</f>
        <v>252</v>
      </c>
      <c r="G17" s="128">
        <f>IF(VLOOKUP($A17, [1]作業用1!$A$24:$AQ$311, 19, FALSE)=0, "-", VLOOKUP($A17, [1]作業用1!$A$24:$AQ$311, 19, FALSE))</f>
        <v>14.736842105263158</v>
      </c>
      <c r="H17" s="127">
        <f>IF(VLOOKUP($A17, [1]作業用1!$A$24:$AQ$311, 20, FALSE)=0, "-", VLOOKUP($A17, [1]作業用1!$A$24:$AQ$311, 20, FALSE))</f>
        <v>-151</v>
      </c>
      <c r="I17" s="128">
        <f>IF(VLOOKUP($A17, [1]作業用1!$A$24:$AQ$311, 21, FALSE)=0, "-", VLOOKUP($A17, [1]作業用1!$A$24:$AQ$311, 21, FALSE))</f>
        <v>-8.8304093567251467</v>
      </c>
      <c r="J17" s="127">
        <f>IF(VLOOKUP($A17, [1]作業用1!$A$24:$AQ$311, 22, FALSE)=0, "-", VLOOKUP($A17, [1]作業用1!$A$24:$AQ$311, 22, FALSE))</f>
        <v>4</v>
      </c>
      <c r="K17" s="128">
        <f>IF(VLOOKUP($A17, [1]作業用1!$A$24:$AQ$311, 23, FALSE)=0, "-", VLOOKUP($A17, [1]作業用1!$A$24:$AQ$311, 23, FALSE))</f>
        <v>39.603960396039604</v>
      </c>
      <c r="L17" s="127" t="str">
        <f>IF(VLOOKUP($A17, [1]作業用1!$A$24:$AQ$311, 24, FALSE)=0, "-", VLOOKUP($A17, [1]作業用1!$A$24:$AQ$311, 24, FALSE))</f>
        <v>-</v>
      </c>
      <c r="M17" s="128" t="str">
        <f>IF(VLOOKUP($A17, [1]作業用1!$A$24:$AQ$311, 25, FALSE)=0, "-", VLOOKUP($A17, [1]作業用1!$A$24:$AQ$311, 25, FALSE))</f>
        <v>-</v>
      </c>
      <c r="N17" s="127" t="str">
        <f>IF(VLOOKUP($A17, [1]作業用1!$A$24:$AQ$311, 26, FALSE)=0, "-", VLOOKUP($A17, [1]作業用1!$A$24:$AQ$311, 26, FALSE))</f>
        <v>-</v>
      </c>
      <c r="O17" s="128" t="str">
        <f>IF(VLOOKUP($A17, [1]作業用1!$A$24:$AQ$311, 27, FALSE)=0, "-", VLOOKUP($A17, [1]作業用1!$A$24:$AQ$311, 27, FALSE))</f>
        <v>-</v>
      </c>
      <c r="P17" s="127" t="str">
        <f>IF(VLOOKUP($A17, [1]作業用1!$A$24:$AQ$311, 28, FALSE)=0, "-", VLOOKUP($A17, [1]作業用1!$A$24:$AQ$311, 28, FALSE))</f>
        <v>-</v>
      </c>
      <c r="Q17" s="128" t="str">
        <f>IF(VLOOKUP($A17, [1]作業用1!$A$24:$AQ$311, 29, FALSE)=0, "-", VLOOKUP($A17, [1]作業用1!$A$24:$AQ$311, 29, FALSE))</f>
        <v>-</v>
      </c>
      <c r="R17" s="127" t="str">
        <f>IF(VLOOKUP($A17, [1]作業用1!$A$24:$AQ$311, 30, FALSE)=0, "-", VLOOKUP($A17, [1]作業用1!$A$24:$AQ$311, 30, FALSE))</f>
        <v>-</v>
      </c>
      <c r="S17" s="128" t="str">
        <f>IF(VLOOKUP($A17, [1]作業用1!$A$24:$AQ$311, 31, FALSE)=0, "-", VLOOKUP($A17, [1]作業用1!$A$24:$AQ$311, 31, FALSE))</f>
        <v>-</v>
      </c>
      <c r="T17" s="127" t="str">
        <f>IF(VLOOKUP($A17, [1]作業用1!$A$24:$AQ$311, 32, FALSE)=0, "-", VLOOKUP($A17, [1]作業用1!$A$24:$AQ$311, 32, FALSE))</f>
        <v>-</v>
      </c>
      <c r="U17" s="128" t="str">
        <f>IF(VLOOKUP($A17, [1]作業用1!$A$24:$AQ$311, 33, FALSE)=0, "-", VLOOKUP($A17, [1]作業用1!$A$24:$AQ$311, 33, FALSE))</f>
        <v>-</v>
      </c>
      <c r="V17" s="127" t="str">
        <f>IF(VLOOKUP($A17, [1]作業用1!$A$24:$AQ$311, 34, FALSE)=0, "-", VLOOKUP($A17, [1]作業用1!$A$24:$AQ$311, 34, FALSE))</f>
        <v>-</v>
      </c>
      <c r="W17" s="128" t="str">
        <f>IF(VLOOKUP($A17, [1]作業用1!$A$24:$AQ$311, 35, FALSE)=0, "-", VLOOKUP($A17, [1]作業用1!$A$24:$AQ$311, 35, FALSE))</f>
        <v>-</v>
      </c>
      <c r="X17" s="127" t="str">
        <f>IF(VLOOKUP($A17, [1]作業用1!$A$24:$AQ$311, 36, FALSE)=0, "-", VLOOKUP($A17, [1]作業用1!$A$24:$AQ$311, 36, FALSE))</f>
        <v>-</v>
      </c>
      <c r="Y17" s="128" t="str">
        <f>IF(VLOOKUP($A17, [1]作業用1!$A$24:$AQ$311, 37, FALSE)=0, "-", VLOOKUP($A17, [1]作業用1!$A$24:$AQ$311, 37, FALSE))</f>
        <v>-</v>
      </c>
      <c r="Z17" s="127" t="str">
        <f>IF(VLOOKUP($A17, [1]作業用1!$A$24:$AQ$311, 38, FALSE)=0, "-", VLOOKUP($A17, [1]作業用1!$A$24:$AQ$311, 38, FALSE))</f>
        <v>-</v>
      </c>
      <c r="AA17" s="128" t="str">
        <f>IF(VLOOKUP($A17, [1]作業用1!$A$24:$AQ$311, 39, FALSE)=0, "-", VLOOKUP($A17, [1]作業用1!$A$24:$AQ$311, 39, FALSE))</f>
        <v>-</v>
      </c>
      <c r="AB17" s="127">
        <f>IF(VLOOKUP($A17, [1]作業用1!$A$24:$AQ$311, 40, FALSE)=0, "-", VLOOKUP($A17, [1]作業用1!$A$24:$AQ$311, 40, FALSE))</f>
        <v>71</v>
      </c>
      <c r="AC17" s="128">
        <f>IF(VLOOKUP($A17, [1]作業用1!$A$24:$AQ$311, 41, FALSE)=0, "-", VLOOKUP($A17, [1]作業用1!$A$24:$AQ$311, 41, FALSE))</f>
        <v>4.1520467836257309</v>
      </c>
      <c r="AD17" s="127">
        <f>IF(VLOOKUP($A17, [1]作業用1!$A$24:$AQ$311, 42, FALSE)=0, "-", VLOOKUP($A17, [1]作業用1!$A$24:$AQ$311, 42, FALSE))</f>
        <v>40</v>
      </c>
      <c r="AE17" s="126">
        <f>IF(VLOOKUP($A17, [1]作業用1!$A$24:$AQ$311, 43, FALSE)=0, "-", VLOOKUP($A17, [1]作業用1!$A$24:$AQ$311, 43, FALSE))</f>
        <v>2.3391812865497075</v>
      </c>
    </row>
    <row r="18" spans="1:31" ht="16.5" customHeight="1">
      <c r="A18" s="129" t="s">
        <v>25</v>
      </c>
      <c r="B18" s="129" t="str">
        <f t="shared" si="0"/>
        <v>市</v>
      </c>
      <c r="C18" s="127">
        <f>IF(VLOOKUP($A18, [1]作業用1!$A$24:$AQ$311, 15, FALSE)=0, "-", VLOOKUP($A18, [1]作業用1!$A$24:$AQ$311, 15, FALSE))</f>
        <v>273530</v>
      </c>
      <c r="D18" s="127">
        <f>IF(VLOOKUP($A18, [1]作業用1!$A$24:$AQ$311, 16, FALSE)=0, "-", VLOOKUP($A18, [1]作業用1!$A$24:$AQ$311, 16, FALSE))</f>
        <v>1697</v>
      </c>
      <c r="E18" s="128">
        <f>IF(VLOOKUP($A18, [1]作業用1!$A$24:$AQ$311, 17, FALSE)=0, "-", VLOOKUP($A18, [1]作業用1!$A$24:$AQ$311, 17, FALSE))</f>
        <v>6.204072679413593</v>
      </c>
      <c r="F18" s="127">
        <f>IF(VLOOKUP($A18, [1]作業用1!$A$24:$AQ$311, 18, FALSE)=0, "-", VLOOKUP($A18, [1]作業用1!$A$24:$AQ$311, 18, FALSE))</f>
        <v>3528</v>
      </c>
      <c r="G18" s="128">
        <f>IF(VLOOKUP($A18, [1]作業用1!$A$24:$AQ$311, 19, FALSE)=0, "-", VLOOKUP($A18, [1]作業用1!$A$24:$AQ$311, 19, FALSE))</f>
        <v>12.898036778415531</v>
      </c>
      <c r="H18" s="127">
        <f>IF(VLOOKUP($A18, [1]作業用1!$A$24:$AQ$311, 20, FALSE)=0, "-", VLOOKUP($A18, [1]作業用1!$A$24:$AQ$311, 20, FALSE))</f>
        <v>-1831</v>
      </c>
      <c r="I18" s="128">
        <f>IF(VLOOKUP($A18, [1]作業用1!$A$24:$AQ$311, 21, FALSE)=0, "-", VLOOKUP($A18, [1]作業用1!$A$24:$AQ$311, 21, FALSE))</f>
        <v>-6.6939640990019376</v>
      </c>
      <c r="J18" s="127">
        <f>IF(VLOOKUP($A18, [1]作業用1!$A$24:$AQ$311, 22, FALSE)=0, "-", VLOOKUP($A18, [1]作業用1!$A$24:$AQ$311, 22, FALSE))</f>
        <v>168</v>
      </c>
      <c r="K18" s="128">
        <f>IF(VLOOKUP($A18, [1]作業用1!$A$24:$AQ$311, 23, FALSE)=0, "-", VLOOKUP($A18, [1]作業用1!$A$24:$AQ$311, 23, FALSE))</f>
        <v>98.998232174425453</v>
      </c>
      <c r="L18" s="127">
        <f>IF(VLOOKUP($A18, [1]作業用1!$A$24:$AQ$311, 24, FALSE)=0, "-", VLOOKUP($A18, [1]作業用1!$A$24:$AQ$311, 24, FALSE))</f>
        <v>2</v>
      </c>
      <c r="M18" s="128">
        <f>IF(VLOOKUP($A18, [1]作業用1!$A$24:$AQ$311, 25, FALSE)=0, "-", VLOOKUP($A18, [1]作業用1!$A$24:$AQ$311, 25, FALSE))</f>
        <v>1.1785503830288744</v>
      </c>
      <c r="N18" s="127" t="str">
        <f>IF(VLOOKUP($A18, [1]作業用1!$A$24:$AQ$311, 26, FALSE)=0, "-", VLOOKUP($A18, [1]作業用1!$A$24:$AQ$311, 26, FALSE))</f>
        <v>-</v>
      </c>
      <c r="O18" s="128" t="str">
        <f>IF(VLOOKUP($A18, [1]作業用1!$A$24:$AQ$311, 27, FALSE)=0, "-", VLOOKUP($A18, [1]作業用1!$A$24:$AQ$311, 27, FALSE))</f>
        <v>-</v>
      </c>
      <c r="P18" s="127">
        <f>IF(VLOOKUP($A18, [1]作業用1!$A$24:$AQ$311, 28, FALSE)=0, "-", VLOOKUP($A18, [1]作業用1!$A$24:$AQ$311, 28, FALSE))</f>
        <v>7</v>
      </c>
      <c r="Q18" s="128">
        <f>IF(VLOOKUP($A18, [1]作業用1!$A$24:$AQ$311, 29, FALSE)=0, "-", VLOOKUP($A18, [1]作業用1!$A$24:$AQ$311, 29, FALSE))</f>
        <v>4.107981220657277</v>
      </c>
      <c r="R18" s="127">
        <f>IF(VLOOKUP($A18, [1]作業用1!$A$24:$AQ$311, 30, FALSE)=0, "-", VLOOKUP($A18, [1]作業用1!$A$24:$AQ$311, 30, FALSE))</f>
        <v>7</v>
      </c>
      <c r="S18" s="128">
        <f>IF(VLOOKUP($A18, [1]作業用1!$A$24:$AQ$311, 31, FALSE)=0, "-", VLOOKUP($A18, [1]作業用1!$A$24:$AQ$311, 31, FALSE))</f>
        <v>4.107981220657277</v>
      </c>
      <c r="T18" s="127" t="str">
        <f>IF(VLOOKUP($A18, [1]作業用1!$A$24:$AQ$311, 32, FALSE)=0, "-", VLOOKUP($A18, [1]作業用1!$A$24:$AQ$311, 32, FALSE))</f>
        <v>-</v>
      </c>
      <c r="U18" s="128" t="str">
        <f>IF(VLOOKUP($A18, [1]作業用1!$A$24:$AQ$311, 33, FALSE)=0, "-", VLOOKUP($A18, [1]作業用1!$A$24:$AQ$311, 33, FALSE))</f>
        <v>-</v>
      </c>
      <c r="V18" s="127">
        <f>IF(VLOOKUP($A18, [1]作業用1!$A$24:$AQ$311, 34, FALSE)=0, "-", VLOOKUP($A18, [1]作業用1!$A$24:$AQ$311, 34, FALSE))</f>
        <v>58</v>
      </c>
      <c r="W18" s="128">
        <f>IF(VLOOKUP($A18, [1]作業用1!$A$24:$AQ$311, 35, FALSE)=0, "-", VLOOKUP($A18, [1]作業用1!$A$24:$AQ$311, 35, FALSE))</f>
        <v>33.048433048433054</v>
      </c>
      <c r="X18" s="127">
        <f>IF(VLOOKUP($A18, [1]作業用1!$A$24:$AQ$311, 36, FALSE)=0, "-", VLOOKUP($A18, [1]作業用1!$A$24:$AQ$311, 36, FALSE))</f>
        <v>18</v>
      </c>
      <c r="Y18" s="128">
        <f>IF(VLOOKUP($A18, [1]作業用1!$A$24:$AQ$311, 37, FALSE)=0, "-", VLOOKUP($A18, [1]作業用1!$A$24:$AQ$311, 37, FALSE))</f>
        <v>10.256410256410257</v>
      </c>
      <c r="Z18" s="127">
        <f>IF(VLOOKUP($A18, [1]作業用1!$A$24:$AQ$311, 38, FALSE)=0, "-", VLOOKUP($A18, [1]作業用1!$A$24:$AQ$311, 38, FALSE))</f>
        <v>40</v>
      </c>
      <c r="AA18" s="128">
        <f>IF(VLOOKUP($A18, [1]作業用1!$A$24:$AQ$311, 39, FALSE)=0, "-", VLOOKUP($A18, [1]作業用1!$A$24:$AQ$311, 39, FALSE))</f>
        <v>22.792022792022792</v>
      </c>
      <c r="AB18" s="127">
        <f>IF(VLOOKUP($A18, [1]作業用1!$A$24:$AQ$311, 40, FALSE)=0, "-", VLOOKUP($A18, [1]作業用1!$A$24:$AQ$311, 40, FALSE))</f>
        <v>1282</v>
      </c>
      <c r="AC18" s="128">
        <f>IF(VLOOKUP($A18, [1]作業用1!$A$24:$AQ$311, 41, FALSE)=0, "-", VLOOKUP($A18, [1]作業用1!$A$24:$AQ$311, 41, FALSE))</f>
        <v>4.6868716411362552</v>
      </c>
      <c r="AD18" s="127">
        <f>IF(VLOOKUP($A18, [1]作業用1!$A$24:$AQ$311, 42, FALSE)=0, "-", VLOOKUP($A18, [1]作業用1!$A$24:$AQ$311, 42, FALSE))</f>
        <v>538</v>
      </c>
      <c r="AE18" s="126">
        <f>IF(VLOOKUP($A18, [1]作業用1!$A$24:$AQ$311, 43, FALSE)=0, "-", VLOOKUP($A18, [1]作業用1!$A$24:$AQ$311, 43, FALSE))</f>
        <v>1.966877490586042</v>
      </c>
    </row>
    <row r="19" spans="1:31" ht="16.5" customHeight="1">
      <c r="A19" s="129" t="s">
        <v>432</v>
      </c>
      <c r="B19" s="129" t="str">
        <f t="shared" si="0"/>
        <v>圏</v>
      </c>
      <c r="C19" s="127">
        <f>IF(VLOOKUP($A19, [1]作業用1!$A$24:$AQ$311, 15, FALSE)=0, "-", VLOOKUP($A19, [1]作業用1!$A$24:$AQ$311, 15, FALSE))</f>
        <v>25190</v>
      </c>
      <c r="D19" s="127">
        <f>IF(VLOOKUP($A19, [1]作業用1!$A$24:$AQ$311, 16, FALSE)=0, "-", VLOOKUP($A19, [1]作業用1!$A$24:$AQ$311, 16, FALSE))</f>
        <v>135</v>
      </c>
      <c r="E19" s="128">
        <f>IF(VLOOKUP($A19, [1]作業用1!$A$24:$AQ$311, 17, FALSE)=0, "-", VLOOKUP($A19, [1]作業用1!$A$24:$AQ$311, 17, FALSE))</f>
        <v>5.3592695514092892</v>
      </c>
      <c r="F19" s="127">
        <f>IF(VLOOKUP($A19, [1]作業用1!$A$24:$AQ$311, 18, FALSE)=0, "-", VLOOKUP($A19, [1]作業用1!$A$24:$AQ$311, 18, FALSE))</f>
        <v>358</v>
      </c>
      <c r="G19" s="128">
        <f>IF(VLOOKUP($A19, [1]作業用1!$A$24:$AQ$311, 19, FALSE)=0, "-", VLOOKUP($A19, [1]作業用1!$A$24:$AQ$311, 19, FALSE))</f>
        <v>14.211988884477966</v>
      </c>
      <c r="H19" s="127">
        <f>IF(VLOOKUP($A19, [1]作業用1!$A$24:$AQ$311, 20, FALSE)=0, "-", VLOOKUP($A19, [1]作業用1!$A$24:$AQ$311, 20, FALSE))</f>
        <v>-223</v>
      </c>
      <c r="I19" s="128">
        <f>IF(VLOOKUP($A19, [1]作業用1!$A$24:$AQ$311, 21, FALSE)=0, "-", VLOOKUP($A19, [1]作業用1!$A$24:$AQ$311, 21, FALSE))</f>
        <v>-8.8527193330686789</v>
      </c>
      <c r="J19" s="127">
        <f>IF(VLOOKUP($A19, [1]作業用1!$A$24:$AQ$311, 22, FALSE)=0, "-", VLOOKUP($A19, [1]作業用1!$A$24:$AQ$311, 22, FALSE))</f>
        <v>15</v>
      </c>
      <c r="K19" s="128">
        <f>IF(VLOOKUP($A19, [1]作業用1!$A$24:$AQ$311, 23, FALSE)=0, "-", VLOOKUP($A19, [1]作業用1!$A$24:$AQ$311, 23, FALSE))</f>
        <v>111.1111111111111</v>
      </c>
      <c r="L19" s="127" t="str">
        <f>IF(VLOOKUP($A19, [1]作業用1!$A$24:$AQ$311, 24, FALSE)=0, "-", VLOOKUP($A19, [1]作業用1!$A$24:$AQ$311, 24, FALSE))</f>
        <v>-</v>
      </c>
      <c r="M19" s="128" t="str">
        <f>IF(VLOOKUP($A19, [1]作業用1!$A$24:$AQ$311, 25, FALSE)=0, "-", VLOOKUP($A19, [1]作業用1!$A$24:$AQ$311, 25, FALSE))</f>
        <v>-</v>
      </c>
      <c r="N19" s="127" t="str">
        <f>IF(VLOOKUP($A19, [1]作業用1!$A$24:$AQ$311, 26, FALSE)=0, "-", VLOOKUP($A19, [1]作業用1!$A$24:$AQ$311, 26, FALSE))</f>
        <v>-</v>
      </c>
      <c r="O19" s="128" t="str">
        <f>IF(VLOOKUP($A19, [1]作業用1!$A$24:$AQ$311, 27, FALSE)=0, "-", VLOOKUP($A19, [1]作業用1!$A$24:$AQ$311, 27, FALSE))</f>
        <v>-</v>
      </c>
      <c r="P19" s="127" t="str">
        <f>IF(VLOOKUP($A19, [1]作業用1!$A$24:$AQ$311, 28, FALSE)=0, "-", VLOOKUP($A19, [1]作業用1!$A$24:$AQ$311, 28, FALSE))</f>
        <v>-</v>
      </c>
      <c r="Q19" s="128" t="str">
        <f>IF(VLOOKUP($A19, [1]作業用1!$A$24:$AQ$311, 29, FALSE)=0, "-", VLOOKUP($A19, [1]作業用1!$A$24:$AQ$311, 29, FALSE))</f>
        <v>-</v>
      </c>
      <c r="R19" s="127" t="str">
        <f>IF(VLOOKUP($A19, [1]作業用1!$A$24:$AQ$311, 30, FALSE)=0, "-", VLOOKUP($A19, [1]作業用1!$A$24:$AQ$311, 30, FALSE))</f>
        <v>-</v>
      </c>
      <c r="S19" s="128" t="str">
        <f>IF(VLOOKUP($A19, [1]作業用1!$A$24:$AQ$311, 31, FALSE)=0, "-", VLOOKUP($A19, [1]作業用1!$A$24:$AQ$311, 31, FALSE))</f>
        <v>-</v>
      </c>
      <c r="T19" s="127" t="str">
        <f>IF(VLOOKUP($A19, [1]作業用1!$A$24:$AQ$311, 32, FALSE)=0, "-", VLOOKUP($A19, [1]作業用1!$A$24:$AQ$311, 32, FALSE))</f>
        <v>-</v>
      </c>
      <c r="U19" s="128" t="str">
        <f>IF(VLOOKUP($A19, [1]作業用1!$A$24:$AQ$311, 33, FALSE)=0, "-", VLOOKUP($A19, [1]作業用1!$A$24:$AQ$311, 33, FALSE))</f>
        <v>-</v>
      </c>
      <c r="V19" s="127">
        <f>IF(VLOOKUP($A19, [1]作業用1!$A$24:$AQ$311, 34, FALSE)=0, "-", VLOOKUP($A19, [1]作業用1!$A$24:$AQ$311, 34, FALSE))</f>
        <v>4</v>
      </c>
      <c r="W19" s="128">
        <f>IF(VLOOKUP($A19, [1]作業用1!$A$24:$AQ$311, 35, FALSE)=0, "-", VLOOKUP($A19, [1]作業用1!$A$24:$AQ$311, 35, FALSE))</f>
        <v>28.776978417266189</v>
      </c>
      <c r="X19" s="127">
        <f>IF(VLOOKUP($A19, [1]作業用1!$A$24:$AQ$311, 36, FALSE)=0, "-", VLOOKUP($A19, [1]作業用1!$A$24:$AQ$311, 36, FALSE))</f>
        <v>1</v>
      </c>
      <c r="Y19" s="128">
        <f>IF(VLOOKUP($A19, [1]作業用1!$A$24:$AQ$311, 37, FALSE)=0, "-", VLOOKUP($A19, [1]作業用1!$A$24:$AQ$311, 37, FALSE))</f>
        <v>7.1942446043165473</v>
      </c>
      <c r="Z19" s="127">
        <f>IF(VLOOKUP($A19, [1]作業用1!$A$24:$AQ$311, 38, FALSE)=0, "-", VLOOKUP($A19, [1]作業用1!$A$24:$AQ$311, 38, FALSE))</f>
        <v>3</v>
      </c>
      <c r="AA19" s="128">
        <f>IF(VLOOKUP($A19, [1]作業用1!$A$24:$AQ$311, 39, FALSE)=0, "-", VLOOKUP($A19, [1]作業用1!$A$24:$AQ$311, 39, FALSE))</f>
        <v>21.582733812949641</v>
      </c>
      <c r="AB19" s="127">
        <f>IF(VLOOKUP($A19, [1]作業用1!$A$24:$AQ$311, 40, FALSE)=0, "-", VLOOKUP($A19, [1]作業用1!$A$24:$AQ$311, 40, FALSE))</f>
        <v>105</v>
      </c>
      <c r="AC19" s="128">
        <f>IF(VLOOKUP($A19, [1]作業用1!$A$24:$AQ$311, 41, FALSE)=0, "-", VLOOKUP($A19, [1]作業用1!$A$24:$AQ$311, 41, FALSE))</f>
        <v>4.1683207622072249</v>
      </c>
      <c r="AD19" s="127">
        <f>IF(VLOOKUP($A19, [1]作業用1!$A$24:$AQ$311, 42, FALSE)=0, "-", VLOOKUP($A19, [1]作業用1!$A$24:$AQ$311, 42, FALSE))</f>
        <v>39</v>
      </c>
      <c r="AE19" s="126">
        <f>IF(VLOOKUP($A19, [1]作業用1!$A$24:$AQ$311, 43, FALSE)=0, "-", VLOOKUP($A19, [1]作業用1!$A$24:$AQ$311, 43, FALSE))</f>
        <v>1.5482334259626835</v>
      </c>
    </row>
    <row r="20" spans="1:31" ht="16.5" customHeight="1">
      <c r="A20" s="129" t="s">
        <v>26</v>
      </c>
      <c r="B20" s="129" t="str">
        <f t="shared" si="0"/>
        <v>所</v>
      </c>
      <c r="C20" s="127">
        <f>IF(VLOOKUP($A20, [1]作業用1!$A$24:$AQ$311, 15, FALSE)=0, "-", VLOOKUP($A20, [1]作業用1!$A$24:$AQ$311, 15, FALSE))</f>
        <v>25190</v>
      </c>
      <c r="D20" s="127">
        <f>IF(VLOOKUP($A20, [1]作業用1!$A$24:$AQ$311, 16, FALSE)=0, "-", VLOOKUP($A20, [1]作業用1!$A$24:$AQ$311, 16, FALSE))</f>
        <v>135</v>
      </c>
      <c r="E20" s="128">
        <f>IF(VLOOKUP($A20, [1]作業用1!$A$24:$AQ$311, 17, FALSE)=0, "-", VLOOKUP($A20, [1]作業用1!$A$24:$AQ$311, 17, FALSE))</f>
        <v>5.3592695514092892</v>
      </c>
      <c r="F20" s="127">
        <f>IF(VLOOKUP($A20, [1]作業用1!$A$24:$AQ$311, 18, FALSE)=0, "-", VLOOKUP($A20, [1]作業用1!$A$24:$AQ$311, 18, FALSE))</f>
        <v>358</v>
      </c>
      <c r="G20" s="128">
        <f>IF(VLOOKUP($A20, [1]作業用1!$A$24:$AQ$311, 19, FALSE)=0, "-", VLOOKUP($A20, [1]作業用1!$A$24:$AQ$311, 19, FALSE))</f>
        <v>14.211988884477966</v>
      </c>
      <c r="H20" s="127">
        <f>IF(VLOOKUP($A20, [1]作業用1!$A$24:$AQ$311, 20, FALSE)=0, "-", VLOOKUP($A20, [1]作業用1!$A$24:$AQ$311, 20, FALSE))</f>
        <v>-223</v>
      </c>
      <c r="I20" s="128">
        <f>IF(VLOOKUP($A20, [1]作業用1!$A$24:$AQ$311, 21, FALSE)=0, "-", VLOOKUP($A20, [1]作業用1!$A$24:$AQ$311, 21, FALSE))</f>
        <v>-8.8527193330686789</v>
      </c>
      <c r="J20" s="127">
        <f>IF(VLOOKUP($A20, [1]作業用1!$A$24:$AQ$311, 22, FALSE)=0, "-", VLOOKUP($A20, [1]作業用1!$A$24:$AQ$311, 22, FALSE))</f>
        <v>15</v>
      </c>
      <c r="K20" s="128">
        <f>IF(VLOOKUP($A20, [1]作業用1!$A$24:$AQ$311, 23, FALSE)=0, "-", VLOOKUP($A20, [1]作業用1!$A$24:$AQ$311, 23, FALSE))</f>
        <v>111.1111111111111</v>
      </c>
      <c r="L20" s="127" t="str">
        <f>IF(VLOOKUP($A20, [1]作業用1!$A$24:$AQ$311, 24, FALSE)=0, "-", VLOOKUP($A20, [1]作業用1!$A$24:$AQ$311, 24, FALSE))</f>
        <v>-</v>
      </c>
      <c r="M20" s="128" t="str">
        <f>IF(VLOOKUP($A20, [1]作業用1!$A$24:$AQ$311, 25, FALSE)=0, "-", VLOOKUP($A20, [1]作業用1!$A$24:$AQ$311, 25, FALSE))</f>
        <v>-</v>
      </c>
      <c r="N20" s="127" t="str">
        <f>IF(VLOOKUP($A20, [1]作業用1!$A$24:$AQ$311, 26, FALSE)=0, "-", VLOOKUP($A20, [1]作業用1!$A$24:$AQ$311, 26, FALSE))</f>
        <v>-</v>
      </c>
      <c r="O20" s="128" t="str">
        <f>IF(VLOOKUP($A20, [1]作業用1!$A$24:$AQ$311, 27, FALSE)=0, "-", VLOOKUP($A20, [1]作業用1!$A$24:$AQ$311, 27, FALSE))</f>
        <v>-</v>
      </c>
      <c r="P20" s="127" t="str">
        <f>IF(VLOOKUP($A20, [1]作業用1!$A$24:$AQ$311, 28, FALSE)=0, "-", VLOOKUP($A20, [1]作業用1!$A$24:$AQ$311, 28, FALSE))</f>
        <v>-</v>
      </c>
      <c r="Q20" s="128" t="str">
        <f>IF(VLOOKUP($A20, [1]作業用1!$A$24:$AQ$311, 29, FALSE)=0, "-", VLOOKUP($A20, [1]作業用1!$A$24:$AQ$311, 29, FALSE))</f>
        <v>-</v>
      </c>
      <c r="R20" s="127" t="str">
        <f>IF(VLOOKUP($A20, [1]作業用1!$A$24:$AQ$311, 30, FALSE)=0, "-", VLOOKUP($A20, [1]作業用1!$A$24:$AQ$311, 30, FALSE))</f>
        <v>-</v>
      </c>
      <c r="S20" s="128" t="str">
        <f>IF(VLOOKUP($A20, [1]作業用1!$A$24:$AQ$311, 31, FALSE)=0, "-", VLOOKUP($A20, [1]作業用1!$A$24:$AQ$311, 31, FALSE))</f>
        <v>-</v>
      </c>
      <c r="T20" s="127" t="str">
        <f>IF(VLOOKUP($A20, [1]作業用1!$A$24:$AQ$311, 32, FALSE)=0, "-", VLOOKUP($A20, [1]作業用1!$A$24:$AQ$311, 32, FALSE))</f>
        <v>-</v>
      </c>
      <c r="U20" s="128" t="str">
        <f>IF(VLOOKUP($A20, [1]作業用1!$A$24:$AQ$311, 33, FALSE)=0, "-", VLOOKUP($A20, [1]作業用1!$A$24:$AQ$311, 33, FALSE))</f>
        <v>-</v>
      </c>
      <c r="V20" s="127">
        <f>IF(VLOOKUP($A20, [1]作業用1!$A$24:$AQ$311, 34, FALSE)=0, "-", VLOOKUP($A20, [1]作業用1!$A$24:$AQ$311, 34, FALSE))</f>
        <v>4</v>
      </c>
      <c r="W20" s="128">
        <f>IF(VLOOKUP($A20, [1]作業用1!$A$24:$AQ$311, 35, FALSE)=0, "-", VLOOKUP($A20, [1]作業用1!$A$24:$AQ$311, 35, FALSE))</f>
        <v>28.776978417266189</v>
      </c>
      <c r="X20" s="127">
        <f>IF(VLOOKUP($A20, [1]作業用1!$A$24:$AQ$311, 36, FALSE)=0, "-", VLOOKUP($A20, [1]作業用1!$A$24:$AQ$311, 36, FALSE))</f>
        <v>1</v>
      </c>
      <c r="Y20" s="128">
        <f>IF(VLOOKUP($A20, [1]作業用1!$A$24:$AQ$311, 37, FALSE)=0, "-", VLOOKUP($A20, [1]作業用1!$A$24:$AQ$311, 37, FALSE))</f>
        <v>7.1942446043165473</v>
      </c>
      <c r="Z20" s="127">
        <f>IF(VLOOKUP($A20, [1]作業用1!$A$24:$AQ$311, 38, FALSE)=0, "-", VLOOKUP($A20, [1]作業用1!$A$24:$AQ$311, 38, FALSE))</f>
        <v>3</v>
      </c>
      <c r="AA20" s="128">
        <f>IF(VLOOKUP($A20, [1]作業用1!$A$24:$AQ$311, 39, FALSE)=0, "-", VLOOKUP($A20, [1]作業用1!$A$24:$AQ$311, 39, FALSE))</f>
        <v>21.582733812949641</v>
      </c>
      <c r="AB20" s="127">
        <f>IF(VLOOKUP($A20, [1]作業用1!$A$24:$AQ$311, 40, FALSE)=0, "-", VLOOKUP($A20, [1]作業用1!$A$24:$AQ$311, 40, FALSE))</f>
        <v>105</v>
      </c>
      <c r="AC20" s="128">
        <f>IF(VLOOKUP($A20, [1]作業用1!$A$24:$AQ$311, 41, FALSE)=0, "-", VLOOKUP($A20, [1]作業用1!$A$24:$AQ$311, 41, FALSE))</f>
        <v>4.1683207622072249</v>
      </c>
      <c r="AD20" s="127">
        <f>IF(VLOOKUP($A20, [1]作業用1!$A$24:$AQ$311, 42, FALSE)=0, "-", VLOOKUP($A20, [1]作業用1!$A$24:$AQ$311, 42, FALSE))</f>
        <v>39</v>
      </c>
      <c r="AE20" s="126">
        <f>IF(VLOOKUP($A20, [1]作業用1!$A$24:$AQ$311, 43, FALSE)=0, "-", VLOOKUP($A20, [1]作業用1!$A$24:$AQ$311, 43, FALSE))</f>
        <v>1.5482334259626835</v>
      </c>
    </row>
    <row r="21" spans="1:31" ht="16.5" customHeight="1">
      <c r="A21" s="129" t="s">
        <v>27</v>
      </c>
      <c r="B21" s="129" t="str">
        <f t="shared" si="0"/>
        <v>町</v>
      </c>
      <c r="C21" s="127">
        <f>IF(VLOOKUP($A21, [1]作業用1!$A$24:$AQ$311, 15, FALSE)=0, "-", VLOOKUP($A21, [1]作業用1!$A$24:$AQ$311, 15, FALSE))</f>
        <v>8590</v>
      </c>
      <c r="D21" s="127">
        <f>IF(VLOOKUP($A21, [1]作業用1!$A$24:$AQ$311, 16, FALSE)=0, "-", VLOOKUP($A21, [1]作業用1!$A$24:$AQ$311, 16, FALSE))</f>
        <v>53</v>
      </c>
      <c r="E21" s="128">
        <f>IF(VLOOKUP($A21, [1]作業用1!$A$24:$AQ$311, 17, FALSE)=0, "-", VLOOKUP($A21, [1]作業用1!$A$24:$AQ$311, 17, FALSE))</f>
        <v>6.1699650756693831</v>
      </c>
      <c r="F21" s="127">
        <f>IF(VLOOKUP($A21, [1]作業用1!$A$24:$AQ$311, 18, FALSE)=0, "-", VLOOKUP($A21, [1]作業用1!$A$24:$AQ$311, 18, FALSE))</f>
        <v>131</v>
      </c>
      <c r="G21" s="128">
        <f>IF(VLOOKUP($A21, [1]作業用1!$A$24:$AQ$311, 19, FALSE)=0, "-", VLOOKUP($A21, [1]作業用1!$A$24:$AQ$311, 19, FALSE))</f>
        <v>15.250291036088475</v>
      </c>
      <c r="H21" s="127">
        <f>IF(VLOOKUP($A21, [1]作業用1!$A$24:$AQ$311, 20, FALSE)=0, "-", VLOOKUP($A21, [1]作業用1!$A$24:$AQ$311, 20, FALSE))</f>
        <v>-78</v>
      </c>
      <c r="I21" s="128">
        <f>IF(VLOOKUP($A21, [1]作業用1!$A$24:$AQ$311, 21, FALSE)=0, "-", VLOOKUP($A21, [1]作業用1!$A$24:$AQ$311, 21, FALSE))</f>
        <v>-9.080325960419092</v>
      </c>
      <c r="J21" s="127">
        <f>IF(VLOOKUP($A21, [1]作業用1!$A$24:$AQ$311, 22, FALSE)=0, "-", VLOOKUP($A21, [1]作業用1!$A$24:$AQ$311, 22, FALSE))</f>
        <v>6</v>
      </c>
      <c r="K21" s="128">
        <f>IF(VLOOKUP($A21, [1]作業用1!$A$24:$AQ$311, 23, FALSE)=0, "-", VLOOKUP($A21, [1]作業用1!$A$24:$AQ$311, 23, FALSE))</f>
        <v>113.20754716981132</v>
      </c>
      <c r="L21" s="127" t="str">
        <f>IF(VLOOKUP($A21, [1]作業用1!$A$24:$AQ$311, 24, FALSE)=0, "-", VLOOKUP($A21, [1]作業用1!$A$24:$AQ$311, 24, FALSE))</f>
        <v>-</v>
      </c>
      <c r="M21" s="128" t="str">
        <f>IF(VLOOKUP($A21, [1]作業用1!$A$24:$AQ$311, 25, FALSE)=0, "-", VLOOKUP($A21, [1]作業用1!$A$24:$AQ$311, 25, FALSE))</f>
        <v>-</v>
      </c>
      <c r="N21" s="127" t="str">
        <f>IF(VLOOKUP($A21, [1]作業用1!$A$24:$AQ$311, 26, FALSE)=0, "-", VLOOKUP($A21, [1]作業用1!$A$24:$AQ$311, 26, FALSE))</f>
        <v>-</v>
      </c>
      <c r="O21" s="128" t="str">
        <f>IF(VLOOKUP($A21, [1]作業用1!$A$24:$AQ$311, 27, FALSE)=0, "-", VLOOKUP($A21, [1]作業用1!$A$24:$AQ$311, 27, FALSE))</f>
        <v>-</v>
      </c>
      <c r="P21" s="127" t="str">
        <f>IF(VLOOKUP($A21, [1]作業用1!$A$24:$AQ$311, 28, FALSE)=0, "-", VLOOKUP($A21, [1]作業用1!$A$24:$AQ$311, 28, FALSE))</f>
        <v>-</v>
      </c>
      <c r="Q21" s="128" t="str">
        <f>IF(VLOOKUP($A21, [1]作業用1!$A$24:$AQ$311, 29, FALSE)=0, "-", VLOOKUP($A21, [1]作業用1!$A$24:$AQ$311, 29, FALSE))</f>
        <v>-</v>
      </c>
      <c r="R21" s="127" t="str">
        <f>IF(VLOOKUP($A21, [1]作業用1!$A$24:$AQ$311, 30, FALSE)=0, "-", VLOOKUP($A21, [1]作業用1!$A$24:$AQ$311, 30, FALSE))</f>
        <v>-</v>
      </c>
      <c r="S21" s="128" t="str">
        <f>IF(VLOOKUP($A21, [1]作業用1!$A$24:$AQ$311, 31, FALSE)=0, "-", VLOOKUP($A21, [1]作業用1!$A$24:$AQ$311, 31, FALSE))</f>
        <v>-</v>
      </c>
      <c r="T21" s="127" t="str">
        <f>IF(VLOOKUP($A21, [1]作業用1!$A$24:$AQ$311, 32, FALSE)=0, "-", VLOOKUP($A21, [1]作業用1!$A$24:$AQ$311, 32, FALSE))</f>
        <v>-</v>
      </c>
      <c r="U21" s="128" t="str">
        <f>IF(VLOOKUP($A21, [1]作業用1!$A$24:$AQ$311, 33, FALSE)=0, "-", VLOOKUP($A21, [1]作業用1!$A$24:$AQ$311, 33, FALSE))</f>
        <v>-</v>
      </c>
      <c r="V21" s="127">
        <f>IF(VLOOKUP($A21, [1]作業用1!$A$24:$AQ$311, 34, FALSE)=0, "-", VLOOKUP($A21, [1]作業用1!$A$24:$AQ$311, 34, FALSE))</f>
        <v>2</v>
      </c>
      <c r="W21" s="128">
        <f>IF(VLOOKUP($A21, [1]作業用1!$A$24:$AQ$311, 35, FALSE)=0, "-", VLOOKUP($A21, [1]作業用1!$A$24:$AQ$311, 35, FALSE))</f>
        <v>36.36363636363636</v>
      </c>
      <c r="X21" s="127" t="str">
        <f>IF(VLOOKUP($A21, [1]作業用1!$A$24:$AQ$311, 36, FALSE)=0, "-", VLOOKUP($A21, [1]作業用1!$A$24:$AQ$311, 36, FALSE))</f>
        <v>-</v>
      </c>
      <c r="Y21" s="128" t="str">
        <f>IF(VLOOKUP($A21, [1]作業用1!$A$24:$AQ$311, 37, FALSE)=0, "-", VLOOKUP($A21, [1]作業用1!$A$24:$AQ$311, 37, FALSE))</f>
        <v>-</v>
      </c>
      <c r="Z21" s="127">
        <f>IF(VLOOKUP($A21, [1]作業用1!$A$24:$AQ$311, 38, FALSE)=0, "-", VLOOKUP($A21, [1]作業用1!$A$24:$AQ$311, 38, FALSE))</f>
        <v>2</v>
      </c>
      <c r="AA21" s="128">
        <f>IF(VLOOKUP($A21, [1]作業用1!$A$24:$AQ$311, 39, FALSE)=0, "-", VLOOKUP($A21, [1]作業用1!$A$24:$AQ$311, 39, FALSE))</f>
        <v>36.36363636363636</v>
      </c>
      <c r="AB21" s="127">
        <f>IF(VLOOKUP($A21, [1]作業用1!$A$24:$AQ$311, 40, FALSE)=0, "-", VLOOKUP($A21, [1]作業用1!$A$24:$AQ$311, 40, FALSE))</f>
        <v>33</v>
      </c>
      <c r="AC21" s="128">
        <f>IF(VLOOKUP($A21, [1]作業用1!$A$24:$AQ$311, 41, FALSE)=0, "-", VLOOKUP($A21, [1]作業用1!$A$24:$AQ$311, 41, FALSE))</f>
        <v>3.8416763678696157</v>
      </c>
      <c r="AD21" s="127">
        <f>IF(VLOOKUP($A21, [1]作業用1!$A$24:$AQ$311, 42, FALSE)=0, "-", VLOOKUP($A21, [1]作業用1!$A$24:$AQ$311, 42, FALSE))</f>
        <v>17</v>
      </c>
      <c r="AE21" s="126">
        <f>IF(VLOOKUP($A21, [1]作業用1!$A$24:$AQ$311, 43, FALSE)=0, "-", VLOOKUP($A21, [1]作業用1!$A$24:$AQ$311, 43, FALSE))</f>
        <v>1.979045401629802</v>
      </c>
    </row>
    <row r="22" spans="1:31" ht="16.5" customHeight="1">
      <c r="A22" s="129" t="s">
        <v>28</v>
      </c>
      <c r="B22" s="129" t="str">
        <f t="shared" si="0"/>
        <v>町</v>
      </c>
      <c r="C22" s="127">
        <f>IF(VLOOKUP($A22, [1]作業用1!$A$24:$AQ$311, 15, FALSE)=0, "-", VLOOKUP($A22, [1]作業用1!$A$24:$AQ$311, 15, FALSE))</f>
        <v>5210</v>
      </c>
      <c r="D22" s="127">
        <f>IF(VLOOKUP($A22, [1]作業用1!$A$24:$AQ$311, 16, FALSE)=0, "-", VLOOKUP($A22, [1]作業用1!$A$24:$AQ$311, 16, FALSE))</f>
        <v>25</v>
      </c>
      <c r="E22" s="128">
        <f>IF(VLOOKUP($A22, [1]作業用1!$A$24:$AQ$311, 17, FALSE)=0, "-", VLOOKUP($A22, [1]作業用1!$A$24:$AQ$311, 17, FALSE))</f>
        <v>4.7984644913627639</v>
      </c>
      <c r="F22" s="127">
        <f>IF(VLOOKUP($A22, [1]作業用1!$A$24:$AQ$311, 18, FALSE)=0, "-", VLOOKUP($A22, [1]作業用1!$A$24:$AQ$311, 18, FALSE))</f>
        <v>80</v>
      </c>
      <c r="G22" s="128">
        <f>IF(VLOOKUP($A22, [1]作業用1!$A$24:$AQ$311, 19, FALSE)=0, "-", VLOOKUP($A22, [1]作業用1!$A$24:$AQ$311, 19, FALSE))</f>
        <v>15.355086372360844</v>
      </c>
      <c r="H22" s="127">
        <f>IF(VLOOKUP($A22, [1]作業用1!$A$24:$AQ$311, 20, FALSE)=0, "-", VLOOKUP($A22, [1]作業用1!$A$24:$AQ$311, 20, FALSE))</f>
        <v>-55</v>
      </c>
      <c r="I22" s="128">
        <f>IF(VLOOKUP($A22, [1]作業用1!$A$24:$AQ$311, 21, FALSE)=0, "-", VLOOKUP($A22, [1]作業用1!$A$24:$AQ$311, 21, FALSE))</f>
        <v>-10.55662188099808</v>
      </c>
      <c r="J22" s="127">
        <f>IF(VLOOKUP($A22, [1]作業用1!$A$24:$AQ$311, 22, FALSE)=0, "-", VLOOKUP($A22, [1]作業用1!$A$24:$AQ$311, 22, FALSE))</f>
        <v>3</v>
      </c>
      <c r="K22" s="128">
        <f>IF(VLOOKUP($A22, [1]作業用1!$A$24:$AQ$311, 23, FALSE)=0, "-", VLOOKUP($A22, [1]作業用1!$A$24:$AQ$311, 23, FALSE))</f>
        <v>120</v>
      </c>
      <c r="L22" s="127" t="str">
        <f>IF(VLOOKUP($A22, [1]作業用1!$A$24:$AQ$311, 24, FALSE)=0, "-", VLOOKUP($A22, [1]作業用1!$A$24:$AQ$311, 24, FALSE))</f>
        <v>-</v>
      </c>
      <c r="M22" s="128" t="str">
        <f>IF(VLOOKUP($A22, [1]作業用1!$A$24:$AQ$311, 25, FALSE)=0, "-", VLOOKUP($A22, [1]作業用1!$A$24:$AQ$311, 25, FALSE))</f>
        <v>-</v>
      </c>
      <c r="N22" s="127" t="str">
        <f>IF(VLOOKUP($A22, [1]作業用1!$A$24:$AQ$311, 26, FALSE)=0, "-", VLOOKUP($A22, [1]作業用1!$A$24:$AQ$311, 26, FALSE))</f>
        <v>-</v>
      </c>
      <c r="O22" s="128" t="str">
        <f>IF(VLOOKUP($A22, [1]作業用1!$A$24:$AQ$311, 27, FALSE)=0, "-", VLOOKUP($A22, [1]作業用1!$A$24:$AQ$311, 27, FALSE))</f>
        <v>-</v>
      </c>
      <c r="P22" s="127" t="str">
        <f>IF(VLOOKUP($A22, [1]作業用1!$A$24:$AQ$311, 28, FALSE)=0, "-", VLOOKUP($A22, [1]作業用1!$A$24:$AQ$311, 28, FALSE))</f>
        <v>-</v>
      </c>
      <c r="Q22" s="128" t="str">
        <f>IF(VLOOKUP($A22, [1]作業用1!$A$24:$AQ$311, 29, FALSE)=0, "-", VLOOKUP($A22, [1]作業用1!$A$24:$AQ$311, 29, FALSE))</f>
        <v>-</v>
      </c>
      <c r="R22" s="127" t="str">
        <f>IF(VLOOKUP($A22, [1]作業用1!$A$24:$AQ$311, 30, FALSE)=0, "-", VLOOKUP($A22, [1]作業用1!$A$24:$AQ$311, 30, FALSE))</f>
        <v>-</v>
      </c>
      <c r="S22" s="128" t="str">
        <f>IF(VLOOKUP($A22, [1]作業用1!$A$24:$AQ$311, 31, FALSE)=0, "-", VLOOKUP($A22, [1]作業用1!$A$24:$AQ$311, 31, FALSE))</f>
        <v>-</v>
      </c>
      <c r="T22" s="127" t="str">
        <f>IF(VLOOKUP($A22, [1]作業用1!$A$24:$AQ$311, 32, FALSE)=0, "-", VLOOKUP($A22, [1]作業用1!$A$24:$AQ$311, 32, FALSE))</f>
        <v>-</v>
      </c>
      <c r="U22" s="128" t="str">
        <f>IF(VLOOKUP($A22, [1]作業用1!$A$24:$AQ$311, 33, FALSE)=0, "-", VLOOKUP($A22, [1]作業用1!$A$24:$AQ$311, 33, FALSE))</f>
        <v>-</v>
      </c>
      <c r="V22" s="127">
        <f>IF(VLOOKUP($A22, [1]作業用1!$A$24:$AQ$311, 34, FALSE)=0, "-", VLOOKUP($A22, [1]作業用1!$A$24:$AQ$311, 34, FALSE))</f>
        <v>1</v>
      </c>
      <c r="W22" s="128">
        <f>IF(VLOOKUP($A22, [1]作業用1!$A$24:$AQ$311, 35, FALSE)=0, "-", VLOOKUP($A22, [1]作業用1!$A$24:$AQ$311, 35, FALSE))</f>
        <v>38.461538461538467</v>
      </c>
      <c r="X22" s="127" t="str">
        <f>IF(VLOOKUP($A22, [1]作業用1!$A$24:$AQ$311, 36, FALSE)=0, "-", VLOOKUP($A22, [1]作業用1!$A$24:$AQ$311, 36, FALSE))</f>
        <v>-</v>
      </c>
      <c r="Y22" s="128" t="str">
        <f>IF(VLOOKUP($A22, [1]作業用1!$A$24:$AQ$311, 37, FALSE)=0, "-", VLOOKUP($A22, [1]作業用1!$A$24:$AQ$311, 37, FALSE))</f>
        <v>-</v>
      </c>
      <c r="Z22" s="127">
        <f>IF(VLOOKUP($A22, [1]作業用1!$A$24:$AQ$311, 38, FALSE)=0, "-", VLOOKUP($A22, [1]作業用1!$A$24:$AQ$311, 38, FALSE))</f>
        <v>1</v>
      </c>
      <c r="AA22" s="128">
        <f>IF(VLOOKUP($A22, [1]作業用1!$A$24:$AQ$311, 39, FALSE)=0, "-", VLOOKUP($A22, [1]作業用1!$A$24:$AQ$311, 39, FALSE))</f>
        <v>38.461538461538467</v>
      </c>
      <c r="AB22" s="127">
        <f>IF(VLOOKUP($A22, [1]作業用1!$A$24:$AQ$311, 40, FALSE)=0, "-", VLOOKUP($A22, [1]作業用1!$A$24:$AQ$311, 40, FALSE))</f>
        <v>26</v>
      </c>
      <c r="AC22" s="128">
        <f>IF(VLOOKUP($A22, [1]作業用1!$A$24:$AQ$311, 41, FALSE)=0, "-", VLOOKUP($A22, [1]作業用1!$A$24:$AQ$311, 41, FALSE))</f>
        <v>4.9904030710172744</v>
      </c>
      <c r="AD22" s="127">
        <f>IF(VLOOKUP($A22, [1]作業用1!$A$24:$AQ$311, 42, FALSE)=0, "-", VLOOKUP($A22, [1]作業用1!$A$24:$AQ$311, 42, FALSE))</f>
        <v>8</v>
      </c>
      <c r="AE22" s="126">
        <f>IF(VLOOKUP($A22, [1]作業用1!$A$24:$AQ$311, 43, FALSE)=0, "-", VLOOKUP($A22, [1]作業用1!$A$24:$AQ$311, 43, FALSE))</f>
        <v>1.5355086372360844</v>
      </c>
    </row>
    <row r="23" spans="1:31" ht="16.5" customHeight="1">
      <c r="A23" s="129" t="s">
        <v>29</v>
      </c>
      <c r="B23" s="129" t="str">
        <f t="shared" si="0"/>
        <v>町</v>
      </c>
      <c r="C23" s="127">
        <f>IF(VLOOKUP($A23, [1]作業用1!$A$24:$AQ$311, 15, FALSE)=0, "-", VLOOKUP($A23, [1]作業用1!$A$24:$AQ$311, 15, FALSE))</f>
        <v>4260</v>
      </c>
      <c r="D23" s="127">
        <f>IF(VLOOKUP($A23, [1]作業用1!$A$24:$AQ$311, 16, FALSE)=0, "-", VLOOKUP($A23, [1]作業用1!$A$24:$AQ$311, 16, FALSE))</f>
        <v>23</v>
      </c>
      <c r="E23" s="128">
        <f>IF(VLOOKUP($A23, [1]作業用1!$A$24:$AQ$311, 17, FALSE)=0, "-", VLOOKUP($A23, [1]作業用1!$A$24:$AQ$311, 17, FALSE))</f>
        <v>5.39906103286385</v>
      </c>
      <c r="F23" s="127">
        <f>IF(VLOOKUP($A23, [1]作業用1!$A$24:$AQ$311, 18, FALSE)=0, "-", VLOOKUP($A23, [1]作業用1!$A$24:$AQ$311, 18, FALSE))</f>
        <v>52</v>
      </c>
      <c r="G23" s="128">
        <f>IF(VLOOKUP($A23, [1]作業用1!$A$24:$AQ$311, 19, FALSE)=0, "-", VLOOKUP($A23, [1]作業用1!$A$24:$AQ$311, 19, FALSE))</f>
        <v>12.206572769953052</v>
      </c>
      <c r="H23" s="127">
        <f>IF(VLOOKUP($A23, [1]作業用1!$A$24:$AQ$311, 20, FALSE)=0, "-", VLOOKUP($A23, [1]作業用1!$A$24:$AQ$311, 20, FALSE))</f>
        <v>-29</v>
      </c>
      <c r="I23" s="128">
        <f>IF(VLOOKUP($A23, [1]作業用1!$A$24:$AQ$311, 21, FALSE)=0, "-", VLOOKUP($A23, [1]作業用1!$A$24:$AQ$311, 21, FALSE))</f>
        <v>-6.807511737089202</v>
      </c>
      <c r="J23" s="127">
        <f>IF(VLOOKUP($A23, [1]作業用1!$A$24:$AQ$311, 22, FALSE)=0, "-", VLOOKUP($A23, [1]作業用1!$A$24:$AQ$311, 22, FALSE))</f>
        <v>2</v>
      </c>
      <c r="K23" s="128">
        <f>IF(VLOOKUP($A23, [1]作業用1!$A$24:$AQ$311, 23, FALSE)=0, "-", VLOOKUP($A23, [1]作業用1!$A$24:$AQ$311, 23, FALSE))</f>
        <v>86.956521739130437</v>
      </c>
      <c r="L23" s="127" t="str">
        <f>IF(VLOOKUP($A23, [1]作業用1!$A$24:$AQ$311, 24, FALSE)=0, "-", VLOOKUP($A23, [1]作業用1!$A$24:$AQ$311, 24, FALSE))</f>
        <v>-</v>
      </c>
      <c r="M23" s="128" t="str">
        <f>IF(VLOOKUP($A23, [1]作業用1!$A$24:$AQ$311, 25, FALSE)=0, "-", VLOOKUP($A23, [1]作業用1!$A$24:$AQ$311, 25, FALSE))</f>
        <v>-</v>
      </c>
      <c r="N23" s="127" t="str">
        <f>IF(VLOOKUP($A23, [1]作業用1!$A$24:$AQ$311, 26, FALSE)=0, "-", VLOOKUP($A23, [1]作業用1!$A$24:$AQ$311, 26, FALSE))</f>
        <v>-</v>
      </c>
      <c r="O23" s="128" t="str">
        <f>IF(VLOOKUP($A23, [1]作業用1!$A$24:$AQ$311, 27, FALSE)=0, "-", VLOOKUP($A23, [1]作業用1!$A$24:$AQ$311, 27, FALSE))</f>
        <v>-</v>
      </c>
      <c r="P23" s="127" t="str">
        <f>IF(VLOOKUP($A23, [1]作業用1!$A$24:$AQ$311, 28, FALSE)=0, "-", VLOOKUP($A23, [1]作業用1!$A$24:$AQ$311, 28, FALSE))</f>
        <v>-</v>
      </c>
      <c r="Q23" s="128" t="str">
        <f>IF(VLOOKUP($A23, [1]作業用1!$A$24:$AQ$311, 29, FALSE)=0, "-", VLOOKUP($A23, [1]作業用1!$A$24:$AQ$311, 29, FALSE))</f>
        <v>-</v>
      </c>
      <c r="R23" s="127" t="str">
        <f>IF(VLOOKUP($A23, [1]作業用1!$A$24:$AQ$311, 30, FALSE)=0, "-", VLOOKUP($A23, [1]作業用1!$A$24:$AQ$311, 30, FALSE))</f>
        <v>-</v>
      </c>
      <c r="S23" s="128" t="str">
        <f>IF(VLOOKUP($A23, [1]作業用1!$A$24:$AQ$311, 31, FALSE)=0, "-", VLOOKUP($A23, [1]作業用1!$A$24:$AQ$311, 31, FALSE))</f>
        <v>-</v>
      </c>
      <c r="T23" s="127" t="str">
        <f>IF(VLOOKUP($A23, [1]作業用1!$A$24:$AQ$311, 32, FALSE)=0, "-", VLOOKUP($A23, [1]作業用1!$A$24:$AQ$311, 32, FALSE))</f>
        <v>-</v>
      </c>
      <c r="U23" s="128" t="str">
        <f>IF(VLOOKUP($A23, [1]作業用1!$A$24:$AQ$311, 33, FALSE)=0, "-", VLOOKUP($A23, [1]作業用1!$A$24:$AQ$311, 33, FALSE))</f>
        <v>-</v>
      </c>
      <c r="V23" s="127" t="str">
        <f>IF(VLOOKUP($A23, [1]作業用1!$A$24:$AQ$311, 34, FALSE)=0, "-", VLOOKUP($A23, [1]作業用1!$A$24:$AQ$311, 34, FALSE))</f>
        <v>-</v>
      </c>
      <c r="W23" s="128" t="str">
        <f>IF(VLOOKUP($A23, [1]作業用1!$A$24:$AQ$311, 35, FALSE)=0, "-", VLOOKUP($A23, [1]作業用1!$A$24:$AQ$311, 35, FALSE))</f>
        <v>-</v>
      </c>
      <c r="X23" s="127" t="str">
        <f>IF(VLOOKUP($A23, [1]作業用1!$A$24:$AQ$311, 36, FALSE)=0, "-", VLOOKUP($A23, [1]作業用1!$A$24:$AQ$311, 36, FALSE))</f>
        <v>-</v>
      </c>
      <c r="Y23" s="128" t="str">
        <f>IF(VLOOKUP($A23, [1]作業用1!$A$24:$AQ$311, 37, FALSE)=0, "-", VLOOKUP($A23, [1]作業用1!$A$24:$AQ$311, 37, FALSE))</f>
        <v>-</v>
      </c>
      <c r="Z23" s="127" t="str">
        <f>IF(VLOOKUP($A23, [1]作業用1!$A$24:$AQ$311, 38, FALSE)=0, "-", VLOOKUP($A23, [1]作業用1!$A$24:$AQ$311, 38, FALSE))</f>
        <v>-</v>
      </c>
      <c r="AA23" s="128" t="str">
        <f>IF(VLOOKUP($A23, [1]作業用1!$A$24:$AQ$311, 39, FALSE)=0, "-", VLOOKUP($A23, [1]作業用1!$A$24:$AQ$311, 39, FALSE))</f>
        <v>-</v>
      </c>
      <c r="AB23" s="127">
        <f>IF(VLOOKUP($A23, [1]作業用1!$A$24:$AQ$311, 40, FALSE)=0, "-", VLOOKUP($A23, [1]作業用1!$A$24:$AQ$311, 40, FALSE))</f>
        <v>18</v>
      </c>
      <c r="AC23" s="128">
        <f>IF(VLOOKUP($A23, [1]作業用1!$A$24:$AQ$311, 41, FALSE)=0, "-", VLOOKUP($A23, [1]作業用1!$A$24:$AQ$311, 41, FALSE))</f>
        <v>4.225352112676056</v>
      </c>
      <c r="AD23" s="127">
        <f>IF(VLOOKUP($A23, [1]作業用1!$A$24:$AQ$311, 42, FALSE)=0, "-", VLOOKUP($A23, [1]作業用1!$A$24:$AQ$311, 42, FALSE))</f>
        <v>5</v>
      </c>
      <c r="AE23" s="126">
        <f>IF(VLOOKUP($A23, [1]作業用1!$A$24:$AQ$311, 43, FALSE)=0, "-", VLOOKUP($A23, [1]作業用1!$A$24:$AQ$311, 43, FALSE))</f>
        <v>1.1737089201877935</v>
      </c>
    </row>
    <row r="24" spans="1:31" ht="16.5" customHeight="1">
      <c r="A24" s="129" t="s">
        <v>30</v>
      </c>
      <c r="B24" s="129" t="str">
        <f t="shared" si="0"/>
        <v>町</v>
      </c>
      <c r="C24" s="127">
        <f>IF(VLOOKUP($A24, [1]作業用1!$A$24:$AQ$311, 15, FALSE)=0, "-", VLOOKUP($A24, [1]作業用1!$A$24:$AQ$311, 15, FALSE))</f>
        <v>4240</v>
      </c>
      <c r="D24" s="127">
        <f>IF(VLOOKUP($A24, [1]作業用1!$A$24:$AQ$311, 16, FALSE)=0, "-", VLOOKUP($A24, [1]作業用1!$A$24:$AQ$311, 16, FALSE))</f>
        <v>23</v>
      </c>
      <c r="E24" s="128">
        <f>IF(VLOOKUP($A24, [1]作業用1!$A$24:$AQ$311, 17, FALSE)=0, "-", VLOOKUP($A24, [1]作業用1!$A$24:$AQ$311, 17, FALSE))</f>
        <v>5.4245283018867925</v>
      </c>
      <c r="F24" s="127">
        <f>IF(VLOOKUP($A24, [1]作業用1!$A$24:$AQ$311, 18, FALSE)=0, "-", VLOOKUP($A24, [1]作業用1!$A$24:$AQ$311, 18, FALSE))</f>
        <v>57</v>
      </c>
      <c r="G24" s="128">
        <f>IF(VLOOKUP($A24, [1]作業用1!$A$24:$AQ$311, 19, FALSE)=0, "-", VLOOKUP($A24, [1]作業用1!$A$24:$AQ$311, 19, FALSE))</f>
        <v>13.443396226415095</v>
      </c>
      <c r="H24" s="127">
        <f>IF(VLOOKUP($A24, [1]作業用1!$A$24:$AQ$311, 20, FALSE)=0, "-", VLOOKUP($A24, [1]作業用1!$A$24:$AQ$311, 20, FALSE))</f>
        <v>-34</v>
      </c>
      <c r="I24" s="128">
        <f>IF(VLOOKUP($A24, [1]作業用1!$A$24:$AQ$311, 21, FALSE)=0, "-", VLOOKUP($A24, [1]作業用1!$A$24:$AQ$311, 21, FALSE))</f>
        <v>-8.0188679245283012</v>
      </c>
      <c r="J24" s="127">
        <f>IF(VLOOKUP($A24, [1]作業用1!$A$24:$AQ$311, 22, FALSE)=0, "-", VLOOKUP($A24, [1]作業用1!$A$24:$AQ$311, 22, FALSE))</f>
        <v>3</v>
      </c>
      <c r="K24" s="128">
        <f>IF(VLOOKUP($A24, [1]作業用1!$A$24:$AQ$311, 23, FALSE)=0, "-", VLOOKUP($A24, [1]作業用1!$A$24:$AQ$311, 23, FALSE))</f>
        <v>130.43478260869566</v>
      </c>
      <c r="L24" s="127" t="str">
        <f>IF(VLOOKUP($A24, [1]作業用1!$A$24:$AQ$311, 24, FALSE)=0, "-", VLOOKUP($A24, [1]作業用1!$A$24:$AQ$311, 24, FALSE))</f>
        <v>-</v>
      </c>
      <c r="M24" s="128" t="str">
        <f>IF(VLOOKUP($A24, [1]作業用1!$A$24:$AQ$311, 25, FALSE)=0, "-", VLOOKUP($A24, [1]作業用1!$A$24:$AQ$311, 25, FALSE))</f>
        <v>-</v>
      </c>
      <c r="N24" s="127" t="str">
        <f>IF(VLOOKUP($A24, [1]作業用1!$A$24:$AQ$311, 26, FALSE)=0, "-", VLOOKUP($A24, [1]作業用1!$A$24:$AQ$311, 26, FALSE))</f>
        <v>-</v>
      </c>
      <c r="O24" s="128" t="str">
        <f>IF(VLOOKUP($A24, [1]作業用1!$A$24:$AQ$311, 27, FALSE)=0, "-", VLOOKUP($A24, [1]作業用1!$A$24:$AQ$311, 27, FALSE))</f>
        <v>-</v>
      </c>
      <c r="P24" s="127" t="str">
        <f>IF(VLOOKUP($A24, [1]作業用1!$A$24:$AQ$311, 28, FALSE)=0, "-", VLOOKUP($A24, [1]作業用1!$A$24:$AQ$311, 28, FALSE))</f>
        <v>-</v>
      </c>
      <c r="Q24" s="128" t="str">
        <f>IF(VLOOKUP($A24, [1]作業用1!$A$24:$AQ$311, 29, FALSE)=0, "-", VLOOKUP($A24, [1]作業用1!$A$24:$AQ$311, 29, FALSE))</f>
        <v>-</v>
      </c>
      <c r="R24" s="127" t="str">
        <f>IF(VLOOKUP($A24, [1]作業用1!$A$24:$AQ$311, 30, FALSE)=0, "-", VLOOKUP($A24, [1]作業用1!$A$24:$AQ$311, 30, FALSE))</f>
        <v>-</v>
      </c>
      <c r="S24" s="128" t="str">
        <f>IF(VLOOKUP($A24, [1]作業用1!$A$24:$AQ$311, 31, FALSE)=0, "-", VLOOKUP($A24, [1]作業用1!$A$24:$AQ$311, 31, FALSE))</f>
        <v>-</v>
      </c>
      <c r="T24" s="127" t="str">
        <f>IF(VLOOKUP($A24, [1]作業用1!$A$24:$AQ$311, 32, FALSE)=0, "-", VLOOKUP($A24, [1]作業用1!$A$24:$AQ$311, 32, FALSE))</f>
        <v>-</v>
      </c>
      <c r="U24" s="128" t="str">
        <f>IF(VLOOKUP($A24, [1]作業用1!$A$24:$AQ$311, 33, FALSE)=0, "-", VLOOKUP($A24, [1]作業用1!$A$24:$AQ$311, 33, FALSE))</f>
        <v>-</v>
      </c>
      <c r="V24" s="127">
        <f>IF(VLOOKUP($A24, [1]作業用1!$A$24:$AQ$311, 34, FALSE)=0, "-", VLOOKUP($A24, [1]作業用1!$A$24:$AQ$311, 34, FALSE))</f>
        <v>1</v>
      </c>
      <c r="W24" s="128">
        <f>IF(VLOOKUP($A24, [1]作業用1!$A$24:$AQ$311, 35, FALSE)=0, "-", VLOOKUP($A24, [1]作業用1!$A$24:$AQ$311, 35, FALSE))</f>
        <v>41.666666666666664</v>
      </c>
      <c r="X24" s="127">
        <f>IF(VLOOKUP($A24, [1]作業用1!$A$24:$AQ$311, 36, FALSE)=0, "-", VLOOKUP($A24, [1]作業用1!$A$24:$AQ$311, 36, FALSE))</f>
        <v>1</v>
      </c>
      <c r="Y24" s="128">
        <f>IF(VLOOKUP($A24, [1]作業用1!$A$24:$AQ$311, 37, FALSE)=0, "-", VLOOKUP($A24, [1]作業用1!$A$24:$AQ$311, 37, FALSE))</f>
        <v>41.666666666666664</v>
      </c>
      <c r="Z24" s="127" t="str">
        <f>IF(VLOOKUP($A24, [1]作業用1!$A$24:$AQ$311, 38, FALSE)=0, "-", VLOOKUP($A24, [1]作業用1!$A$24:$AQ$311, 38, FALSE))</f>
        <v>-</v>
      </c>
      <c r="AA24" s="128" t="str">
        <f>IF(VLOOKUP($A24, [1]作業用1!$A$24:$AQ$311, 39, FALSE)=0, "-", VLOOKUP($A24, [1]作業用1!$A$24:$AQ$311, 39, FALSE))</f>
        <v>-</v>
      </c>
      <c r="AB24" s="127">
        <f>IF(VLOOKUP($A24, [1]作業用1!$A$24:$AQ$311, 40, FALSE)=0, "-", VLOOKUP($A24, [1]作業用1!$A$24:$AQ$311, 40, FALSE))</f>
        <v>9</v>
      </c>
      <c r="AC24" s="128">
        <f>IF(VLOOKUP($A24, [1]作業用1!$A$24:$AQ$311, 41, FALSE)=0, "-", VLOOKUP($A24, [1]作業用1!$A$24:$AQ$311, 41, FALSE))</f>
        <v>2.1226415094339623</v>
      </c>
      <c r="AD24" s="127">
        <f>IF(VLOOKUP($A24, [1]作業用1!$A$24:$AQ$311, 42, FALSE)=0, "-", VLOOKUP($A24, [1]作業用1!$A$24:$AQ$311, 42, FALSE))</f>
        <v>5</v>
      </c>
      <c r="AE24" s="126">
        <f>IF(VLOOKUP($A24, [1]作業用1!$A$24:$AQ$311, 43, FALSE)=0, "-", VLOOKUP($A24, [1]作業用1!$A$24:$AQ$311, 43, FALSE))</f>
        <v>1.1792452830188678</v>
      </c>
    </row>
    <row r="25" spans="1:31" ht="16.5" customHeight="1">
      <c r="A25" s="129" t="s">
        <v>31</v>
      </c>
      <c r="B25" s="129" t="str">
        <f t="shared" si="0"/>
        <v>町</v>
      </c>
      <c r="C25" s="127">
        <f>IF(VLOOKUP($A25, [1]作業用1!$A$24:$AQ$311, 15, FALSE)=0, "-", VLOOKUP($A25, [1]作業用1!$A$24:$AQ$311, 15, FALSE))</f>
        <v>2890</v>
      </c>
      <c r="D25" s="127">
        <f>IF(VLOOKUP($A25, [1]作業用1!$A$24:$AQ$311, 16, FALSE)=0, "-", VLOOKUP($A25, [1]作業用1!$A$24:$AQ$311, 16, FALSE))</f>
        <v>11</v>
      </c>
      <c r="E25" s="128">
        <f>IF(VLOOKUP($A25, [1]作業用1!$A$24:$AQ$311, 17, FALSE)=0, "-", VLOOKUP($A25, [1]作業用1!$A$24:$AQ$311, 17, FALSE))</f>
        <v>3.8062283737024223</v>
      </c>
      <c r="F25" s="127">
        <f>IF(VLOOKUP($A25, [1]作業用1!$A$24:$AQ$311, 18, FALSE)=0, "-", VLOOKUP($A25, [1]作業用1!$A$24:$AQ$311, 18, FALSE))</f>
        <v>38</v>
      </c>
      <c r="G25" s="128">
        <f>IF(VLOOKUP($A25, [1]作業用1!$A$24:$AQ$311, 19, FALSE)=0, "-", VLOOKUP($A25, [1]作業用1!$A$24:$AQ$311, 19, FALSE))</f>
        <v>13.148788927335641</v>
      </c>
      <c r="H25" s="127">
        <f>IF(VLOOKUP($A25, [1]作業用1!$A$24:$AQ$311, 20, FALSE)=0, "-", VLOOKUP($A25, [1]作業用1!$A$24:$AQ$311, 20, FALSE))</f>
        <v>-27</v>
      </c>
      <c r="I25" s="128">
        <f>IF(VLOOKUP($A25, [1]作業用1!$A$24:$AQ$311, 21, FALSE)=0, "-", VLOOKUP($A25, [1]作業用1!$A$24:$AQ$311, 21, FALSE))</f>
        <v>-9.3425605536332164</v>
      </c>
      <c r="J25" s="127">
        <f>IF(VLOOKUP($A25, [1]作業用1!$A$24:$AQ$311, 22, FALSE)=0, "-", VLOOKUP($A25, [1]作業用1!$A$24:$AQ$311, 22, FALSE))</f>
        <v>1</v>
      </c>
      <c r="K25" s="128">
        <f>IF(VLOOKUP($A25, [1]作業用1!$A$24:$AQ$311, 23, FALSE)=0, "-", VLOOKUP($A25, [1]作業用1!$A$24:$AQ$311, 23, FALSE))</f>
        <v>90.909090909090907</v>
      </c>
      <c r="L25" s="127" t="str">
        <f>IF(VLOOKUP($A25, [1]作業用1!$A$24:$AQ$311, 24, FALSE)=0, "-", VLOOKUP($A25, [1]作業用1!$A$24:$AQ$311, 24, FALSE))</f>
        <v>-</v>
      </c>
      <c r="M25" s="128" t="str">
        <f>IF(VLOOKUP($A25, [1]作業用1!$A$24:$AQ$311, 25, FALSE)=0, "-", VLOOKUP($A25, [1]作業用1!$A$24:$AQ$311, 25, FALSE))</f>
        <v>-</v>
      </c>
      <c r="N25" s="127" t="str">
        <f>IF(VLOOKUP($A25, [1]作業用1!$A$24:$AQ$311, 26, FALSE)=0, "-", VLOOKUP($A25, [1]作業用1!$A$24:$AQ$311, 26, FALSE))</f>
        <v>-</v>
      </c>
      <c r="O25" s="128" t="str">
        <f>IF(VLOOKUP($A25, [1]作業用1!$A$24:$AQ$311, 27, FALSE)=0, "-", VLOOKUP($A25, [1]作業用1!$A$24:$AQ$311, 27, FALSE))</f>
        <v>-</v>
      </c>
      <c r="P25" s="127" t="str">
        <f>IF(VLOOKUP($A25, [1]作業用1!$A$24:$AQ$311, 28, FALSE)=0, "-", VLOOKUP($A25, [1]作業用1!$A$24:$AQ$311, 28, FALSE))</f>
        <v>-</v>
      </c>
      <c r="Q25" s="128" t="str">
        <f>IF(VLOOKUP($A25, [1]作業用1!$A$24:$AQ$311, 29, FALSE)=0, "-", VLOOKUP($A25, [1]作業用1!$A$24:$AQ$311, 29, FALSE))</f>
        <v>-</v>
      </c>
      <c r="R25" s="127" t="str">
        <f>IF(VLOOKUP($A25, [1]作業用1!$A$24:$AQ$311, 30, FALSE)=0, "-", VLOOKUP($A25, [1]作業用1!$A$24:$AQ$311, 30, FALSE))</f>
        <v>-</v>
      </c>
      <c r="S25" s="128" t="str">
        <f>IF(VLOOKUP($A25, [1]作業用1!$A$24:$AQ$311, 31, FALSE)=0, "-", VLOOKUP($A25, [1]作業用1!$A$24:$AQ$311, 31, FALSE))</f>
        <v>-</v>
      </c>
      <c r="T25" s="127" t="str">
        <f>IF(VLOOKUP($A25, [1]作業用1!$A$24:$AQ$311, 32, FALSE)=0, "-", VLOOKUP($A25, [1]作業用1!$A$24:$AQ$311, 32, FALSE))</f>
        <v>-</v>
      </c>
      <c r="U25" s="128" t="str">
        <f>IF(VLOOKUP($A25, [1]作業用1!$A$24:$AQ$311, 33, FALSE)=0, "-", VLOOKUP($A25, [1]作業用1!$A$24:$AQ$311, 33, FALSE))</f>
        <v>-</v>
      </c>
      <c r="V25" s="127" t="str">
        <f>IF(VLOOKUP($A25, [1]作業用1!$A$24:$AQ$311, 34, FALSE)=0, "-", VLOOKUP($A25, [1]作業用1!$A$24:$AQ$311, 34, FALSE))</f>
        <v>-</v>
      </c>
      <c r="W25" s="128" t="str">
        <f>IF(VLOOKUP($A25, [1]作業用1!$A$24:$AQ$311, 35, FALSE)=0, "-", VLOOKUP($A25, [1]作業用1!$A$24:$AQ$311, 35, FALSE))</f>
        <v>-</v>
      </c>
      <c r="X25" s="127" t="str">
        <f>IF(VLOOKUP($A25, [1]作業用1!$A$24:$AQ$311, 36, FALSE)=0, "-", VLOOKUP($A25, [1]作業用1!$A$24:$AQ$311, 36, FALSE))</f>
        <v>-</v>
      </c>
      <c r="Y25" s="128" t="str">
        <f>IF(VLOOKUP($A25, [1]作業用1!$A$24:$AQ$311, 37, FALSE)=0, "-", VLOOKUP($A25, [1]作業用1!$A$24:$AQ$311, 37, FALSE))</f>
        <v>-</v>
      </c>
      <c r="Z25" s="127" t="str">
        <f>IF(VLOOKUP($A25, [1]作業用1!$A$24:$AQ$311, 38, FALSE)=0, "-", VLOOKUP($A25, [1]作業用1!$A$24:$AQ$311, 38, FALSE))</f>
        <v>-</v>
      </c>
      <c r="AA25" s="128" t="str">
        <f>IF(VLOOKUP($A25, [1]作業用1!$A$24:$AQ$311, 39, FALSE)=0, "-", VLOOKUP($A25, [1]作業用1!$A$24:$AQ$311, 39, FALSE))</f>
        <v>-</v>
      </c>
      <c r="AB25" s="127">
        <f>IF(VLOOKUP($A25, [1]作業用1!$A$24:$AQ$311, 40, FALSE)=0, "-", VLOOKUP($A25, [1]作業用1!$A$24:$AQ$311, 40, FALSE))</f>
        <v>19</v>
      </c>
      <c r="AC25" s="128">
        <f>IF(VLOOKUP($A25, [1]作業用1!$A$24:$AQ$311, 41, FALSE)=0, "-", VLOOKUP($A25, [1]作業用1!$A$24:$AQ$311, 41, FALSE))</f>
        <v>6.5743944636678204</v>
      </c>
      <c r="AD25" s="127">
        <f>IF(VLOOKUP($A25, [1]作業用1!$A$24:$AQ$311, 42, FALSE)=0, "-", VLOOKUP($A25, [1]作業用1!$A$24:$AQ$311, 42, FALSE))</f>
        <v>4</v>
      </c>
      <c r="AE25" s="126">
        <f>IF(VLOOKUP($A25, [1]作業用1!$A$24:$AQ$311, 43, FALSE)=0, "-", VLOOKUP($A25, [1]作業用1!$A$24:$AQ$311, 43, FALSE))</f>
        <v>1.3840830449826989</v>
      </c>
    </row>
    <row r="26" spans="1:31" ht="16.5" customHeight="1">
      <c r="A26" s="129" t="s">
        <v>431</v>
      </c>
      <c r="B26" s="129" t="str">
        <f t="shared" si="0"/>
        <v>圏</v>
      </c>
      <c r="C26" s="127">
        <f>IF(VLOOKUP($A26, [1]作業用1!$A$24:$AQ$311, 15, FALSE)=0, "-", VLOOKUP($A26, [1]作業用1!$A$24:$AQ$311, 15, FALSE))</f>
        <v>39400</v>
      </c>
      <c r="D26" s="127">
        <f>IF(VLOOKUP($A26, [1]作業用1!$A$24:$AQ$311, 16, FALSE)=0, "-", VLOOKUP($A26, [1]作業用1!$A$24:$AQ$311, 16, FALSE))</f>
        <v>256</v>
      </c>
      <c r="E26" s="128">
        <f>IF(VLOOKUP($A26, [1]作業用1!$A$24:$AQ$311, 17, FALSE)=0, "-", VLOOKUP($A26, [1]作業用1!$A$24:$AQ$311, 17, FALSE))</f>
        <v>6.4974619289340101</v>
      </c>
      <c r="F26" s="127">
        <f>IF(VLOOKUP($A26, [1]作業用1!$A$24:$AQ$311, 18, FALSE)=0, "-", VLOOKUP($A26, [1]作業用1!$A$24:$AQ$311, 18, FALSE))</f>
        <v>564</v>
      </c>
      <c r="G26" s="128">
        <f>IF(VLOOKUP($A26, [1]作業用1!$A$24:$AQ$311, 19, FALSE)=0, "-", VLOOKUP($A26, [1]作業用1!$A$24:$AQ$311, 19, FALSE))</f>
        <v>14.31472081218274</v>
      </c>
      <c r="H26" s="127">
        <f>IF(VLOOKUP($A26, [1]作業用1!$A$24:$AQ$311, 20, FALSE)=0, "-", VLOOKUP($A26, [1]作業用1!$A$24:$AQ$311, 20, FALSE))</f>
        <v>-308</v>
      </c>
      <c r="I26" s="128">
        <f>IF(VLOOKUP($A26, [1]作業用1!$A$24:$AQ$311, 21, FALSE)=0, "-", VLOOKUP($A26, [1]作業用1!$A$24:$AQ$311, 21, FALSE))</f>
        <v>-7.8172588832487317</v>
      </c>
      <c r="J26" s="127">
        <f>IF(VLOOKUP($A26, [1]作業用1!$A$24:$AQ$311, 22, FALSE)=0, "-", VLOOKUP($A26, [1]作業用1!$A$24:$AQ$311, 22, FALSE))</f>
        <v>19</v>
      </c>
      <c r="K26" s="128">
        <f>IF(VLOOKUP($A26, [1]作業用1!$A$24:$AQ$311, 23, FALSE)=0, "-", VLOOKUP($A26, [1]作業用1!$A$24:$AQ$311, 23, FALSE))</f>
        <v>74.21875</v>
      </c>
      <c r="L26" s="127" t="str">
        <f>IF(VLOOKUP($A26, [1]作業用1!$A$24:$AQ$311, 24, FALSE)=0, "-", VLOOKUP($A26, [1]作業用1!$A$24:$AQ$311, 24, FALSE))</f>
        <v>-</v>
      </c>
      <c r="M26" s="128" t="str">
        <f>IF(VLOOKUP($A26, [1]作業用1!$A$24:$AQ$311, 25, FALSE)=0, "-", VLOOKUP($A26, [1]作業用1!$A$24:$AQ$311, 25, FALSE))</f>
        <v>-</v>
      </c>
      <c r="N26" s="127" t="str">
        <f>IF(VLOOKUP($A26, [1]作業用1!$A$24:$AQ$311, 26, FALSE)=0, "-", VLOOKUP($A26, [1]作業用1!$A$24:$AQ$311, 26, FALSE))</f>
        <v>-</v>
      </c>
      <c r="O26" s="128" t="str">
        <f>IF(VLOOKUP($A26, [1]作業用1!$A$24:$AQ$311, 27, FALSE)=0, "-", VLOOKUP($A26, [1]作業用1!$A$24:$AQ$311, 27, FALSE))</f>
        <v>-</v>
      </c>
      <c r="P26" s="127">
        <f>IF(VLOOKUP($A26, [1]作業用1!$A$24:$AQ$311, 28, FALSE)=0, "-", VLOOKUP($A26, [1]作業用1!$A$24:$AQ$311, 28, FALSE))</f>
        <v>1</v>
      </c>
      <c r="Q26" s="128">
        <f>IF(VLOOKUP($A26, [1]作業用1!$A$24:$AQ$311, 29, FALSE)=0, "-", VLOOKUP($A26, [1]作業用1!$A$24:$AQ$311, 29, FALSE))</f>
        <v>3.8910505836575875</v>
      </c>
      <c r="R26" s="127">
        <f>IF(VLOOKUP($A26, [1]作業用1!$A$24:$AQ$311, 30, FALSE)=0, "-", VLOOKUP($A26, [1]作業用1!$A$24:$AQ$311, 30, FALSE))</f>
        <v>1</v>
      </c>
      <c r="S26" s="128">
        <f>IF(VLOOKUP($A26, [1]作業用1!$A$24:$AQ$311, 31, FALSE)=0, "-", VLOOKUP($A26, [1]作業用1!$A$24:$AQ$311, 31, FALSE))</f>
        <v>3.8910505836575875</v>
      </c>
      <c r="T26" s="127" t="str">
        <f>IF(VLOOKUP($A26, [1]作業用1!$A$24:$AQ$311, 32, FALSE)=0, "-", VLOOKUP($A26, [1]作業用1!$A$24:$AQ$311, 32, FALSE))</f>
        <v>-</v>
      </c>
      <c r="U26" s="128" t="str">
        <f>IF(VLOOKUP($A26, [1]作業用1!$A$24:$AQ$311, 33, FALSE)=0, "-", VLOOKUP($A26, [1]作業用1!$A$24:$AQ$311, 33, FALSE))</f>
        <v>-</v>
      </c>
      <c r="V26" s="127">
        <f>IF(VLOOKUP($A26, [1]作業用1!$A$24:$AQ$311, 34, FALSE)=0, "-", VLOOKUP($A26, [1]作業用1!$A$24:$AQ$311, 34, FALSE))</f>
        <v>8</v>
      </c>
      <c r="W26" s="128">
        <f>IF(VLOOKUP($A26, [1]作業用1!$A$24:$AQ$311, 35, FALSE)=0, "-", VLOOKUP($A26, [1]作業用1!$A$24:$AQ$311, 35, FALSE))</f>
        <v>30.303030303030305</v>
      </c>
      <c r="X26" s="127">
        <f>IF(VLOOKUP($A26, [1]作業用1!$A$24:$AQ$311, 36, FALSE)=0, "-", VLOOKUP($A26, [1]作業用1!$A$24:$AQ$311, 36, FALSE))</f>
        <v>5</v>
      </c>
      <c r="Y26" s="128">
        <f>IF(VLOOKUP($A26, [1]作業用1!$A$24:$AQ$311, 37, FALSE)=0, "-", VLOOKUP($A26, [1]作業用1!$A$24:$AQ$311, 37, FALSE))</f>
        <v>18.939393939393941</v>
      </c>
      <c r="Z26" s="127">
        <f>IF(VLOOKUP($A26, [1]作業用1!$A$24:$AQ$311, 38, FALSE)=0, "-", VLOOKUP($A26, [1]作業用1!$A$24:$AQ$311, 38, FALSE))</f>
        <v>3</v>
      </c>
      <c r="AA26" s="128">
        <f>IF(VLOOKUP($A26, [1]作業用1!$A$24:$AQ$311, 39, FALSE)=0, "-", VLOOKUP($A26, [1]作業用1!$A$24:$AQ$311, 39, FALSE))</f>
        <v>11.363636363636363</v>
      </c>
      <c r="AB26" s="127">
        <f>IF(VLOOKUP($A26, [1]作業用1!$A$24:$AQ$311, 40, FALSE)=0, "-", VLOOKUP($A26, [1]作業用1!$A$24:$AQ$311, 40, FALSE))</f>
        <v>141</v>
      </c>
      <c r="AC26" s="128">
        <f>IF(VLOOKUP($A26, [1]作業用1!$A$24:$AQ$311, 41, FALSE)=0, "-", VLOOKUP($A26, [1]作業用1!$A$24:$AQ$311, 41, FALSE))</f>
        <v>3.578680203045685</v>
      </c>
      <c r="AD26" s="127">
        <f>IF(VLOOKUP($A26, [1]作業用1!$A$24:$AQ$311, 42, FALSE)=0, "-", VLOOKUP($A26, [1]作業用1!$A$24:$AQ$311, 42, FALSE))</f>
        <v>58</v>
      </c>
      <c r="AE26" s="126">
        <f>IF(VLOOKUP($A26, [1]作業用1!$A$24:$AQ$311, 43, FALSE)=0, "-", VLOOKUP($A26, [1]作業用1!$A$24:$AQ$311, 43, FALSE))</f>
        <v>1.4720812182741119</v>
      </c>
    </row>
    <row r="27" spans="1:31" ht="16.5" customHeight="1">
      <c r="A27" s="129" t="s">
        <v>32</v>
      </c>
      <c r="B27" s="129" t="str">
        <f t="shared" si="0"/>
        <v>所</v>
      </c>
      <c r="C27" s="127">
        <f>IF(VLOOKUP($A27, [1]作業用1!$A$24:$AQ$311, 15, FALSE)=0, "-", VLOOKUP($A27, [1]作業用1!$A$24:$AQ$311, 15, FALSE))</f>
        <v>39400</v>
      </c>
      <c r="D27" s="127">
        <f>IF(VLOOKUP($A27, [1]作業用1!$A$24:$AQ$311, 16, FALSE)=0, "-", VLOOKUP($A27, [1]作業用1!$A$24:$AQ$311, 16, FALSE))</f>
        <v>256</v>
      </c>
      <c r="E27" s="128">
        <f>IF(VLOOKUP($A27, [1]作業用1!$A$24:$AQ$311, 17, FALSE)=0, "-", VLOOKUP($A27, [1]作業用1!$A$24:$AQ$311, 17, FALSE))</f>
        <v>6.4974619289340101</v>
      </c>
      <c r="F27" s="127">
        <f>IF(VLOOKUP($A27, [1]作業用1!$A$24:$AQ$311, 18, FALSE)=0, "-", VLOOKUP($A27, [1]作業用1!$A$24:$AQ$311, 18, FALSE))</f>
        <v>564</v>
      </c>
      <c r="G27" s="128">
        <f>IF(VLOOKUP($A27, [1]作業用1!$A$24:$AQ$311, 19, FALSE)=0, "-", VLOOKUP($A27, [1]作業用1!$A$24:$AQ$311, 19, FALSE))</f>
        <v>14.31472081218274</v>
      </c>
      <c r="H27" s="127">
        <f>IF(VLOOKUP($A27, [1]作業用1!$A$24:$AQ$311, 20, FALSE)=0, "-", VLOOKUP($A27, [1]作業用1!$A$24:$AQ$311, 20, FALSE))</f>
        <v>-308</v>
      </c>
      <c r="I27" s="128">
        <f>IF(VLOOKUP($A27, [1]作業用1!$A$24:$AQ$311, 21, FALSE)=0, "-", VLOOKUP($A27, [1]作業用1!$A$24:$AQ$311, 21, FALSE))</f>
        <v>-7.8172588832487317</v>
      </c>
      <c r="J27" s="127">
        <f>IF(VLOOKUP($A27, [1]作業用1!$A$24:$AQ$311, 22, FALSE)=0, "-", VLOOKUP($A27, [1]作業用1!$A$24:$AQ$311, 22, FALSE))</f>
        <v>19</v>
      </c>
      <c r="K27" s="128">
        <f>IF(VLOOKUP($A27, [1]作業用1!$A$24:$AQ$311, 23, FALSE)=0, "-", VLOOKUP($A27, [1]作業用1!$A$24:$AQ$311, 23, FALSE))</f>
        <v>74.21875</v>
      </c>
      <c r="L27" s="127" t="str">
        <f>IF(VLOOKUP($A27, [1]作業用1!$A$24:$AQ$311, 24, FALSE)=0, "-", VLOOKUP($A27, [1]作業用1!$A$24:$AQ$311, 24, FALSE))</f>
        <v>-</v>
      </c>
      <c r="M27" s="128" t="str">
        <f>IF(VLOOKUP($A27, [1]作業用1!$A$24:$AQ$311, 25, FALSE)=0, "-", VLOOKUP($A27, [1]作業用1!$A$24:$AQ$311, 25, FALSE))</f>
        <v>-</v>
      </c>
      <c r="N27" s="127" t="str">
        <f>IF(VLOOKUP($A27, [1]作業用1!$A$24:$AQ$311, 26, FALSE)=0, "-", VLOOKUP($A27, [1]作業用1!$A$24:$AQ$311, 26, FALSE))</f>
        <v>-</v>
      </c>
      <c r="O27" s="128" t="str">
        <f>IF(VLOOKUP($A27, [1]作業用1!$A$24:$AQ$311, 27, FALSE)=0, "-", VLOOKUP($A27, [1]作業用1!$A$24:$AQ$311, 27, FALSE))</f>
        <v>-</v>
      </c>
      <c r="P27" s="127">
        <f>IF(VLOOKUP($A27, [1]作業用1!$A$24:$AQ$311, 28, FALSE)=0, "-", VLOOKUP($A27, [1]作業用1!$A$24:$AQ$311, 28, FALSE))</f>
        <v>1</v>
      </c>
      <c r="Q27" s="128">
        <f>IF(VLOOKUP($A27, [1]作業用1!$A$24:$AQ$311, 29, FALSE)=0, "-", VLOOKUP($A27, [1]作業用1!$A$24:$AQ$311, 29, FALSE))</f>
        <v>3.8910505836575875</v>
      </c>
      <c r="R27" s="127">
        <f>IF(VLOOKUP($A27, [1]作業用1!$A$24:$AQ$311, 30, FALSE)=0, "-", VLOOKUP($A27, [1]作業用1!$A$24:$AQ$311, 30, FALSE))</f>
        <v>1</v>
      </c>
      <c r="S27" s="128">
        <f>IF(VLOOKUP($A27, [1]作業用1!$A$24:$AQ$311, 31, FALSE)=0, "-", VLOOKUP($A27, [1]作業用1!$A$24:$AQ$311, 31, FALSE))</f>
        <v>3.8910505836575875</v>
      </c>
      <c r="T27" s="127" t="str">
        <f>IF(VLOOKUP($A27, [1]作業用1!$A$24:$AQ$311, 32, FALSE)=0, "-", VLOOKUP($A27, [1]作業用1!$A$24:$AQ$311, 32, FALSE))</f>
        <v>-</v>
      </c>
      <c r="U27" s="128" t="str">
        <f>IF(VLOOKUP($A27, [1]作業用1!$A$24:$AQ$311, 33, FALSE)=0, "-", VLOOKUP($A27, [1]作業用1!$A$24:$AQ$311, 33, FALSE))</f>
        <v>-</v>
      </c>
      <c r="V27" s="127">
        <f>IF(VLOOKUP($A27, [1]作業用1!$A$24:$AQ$311, 34, FALSE)=0, "-", VLOOKUP($A27, [1]作業用1!$A$24:$AQ$311, 34, FALSE))</f>
        <v>8</v>
      </c>
      <c r="W27" s="128">
        <f>IF(VLOOKUP($A27, [1]作業用1!$A$24:$AQ$311, 35, FALSE)=0, "-", VLOOKUP($A27, [1]作業用1!$A$24:$AQ$311, 35, FALSE))</f>
        <v>30.303030303030305</v>
      </c>
      <c r="X27" s="127">
        <f>IF(VLOOKUP($A27, [1]作業用1!$A$24:$AQ$311, 36, FALSE)=0, "-", VLOOKUP($A27, [1]作業用1!$A$24:$AQ$311, 36, FALSE))</f>
        <v>5</v>
      </c>
      <c r="Y27" s="128">
        <f>IF(VLOOKUP($A27, [1]作業用1!$A$24:$AQ$311, 37, FALSE)=0, "-", VLOOKUP($A27, [1]作業用1!$A$24:$AQ$311, 37, FALSE))</f>
        <v>18.939393939393941</v>
      </c>
      <c r="Z27" s="127">
        <f>IF(VLOOKUP($A27, [1]作業用1!$A$24:$AQ$311, 38, FALSE)=0, "-", VLOOKUP($A27, [1]作業用1!$A$24:$AQ$311, 38, FALSE))</f>
        <v>3</v>
      </c>
      <c r="AA27" s="128">
        <f>IF(VLOOKUP($A27, [1]作業用1!$A$24:$AQ$311, 39, FALSE)=0, "-", VLOOKUP($A27, [1]作業用1!$A$24:$AQ$311, 39, FALSE))</f>
        <v>11.363636363636363</v>
      </c>
      <c r="AB27" s="127">
        <f>IF(VLOOKUP($A27, [1]作業用1!$A$24:$AQ$311, 40, FALSE)=0, "-", VLOOKUP($A27, [1]作業用1!$A$24:$AQ$311, 40, FALSE))</f>
        <v>141</v>
      </c>
      <c r="AC27" s="128">
        <f>IF(VLOOKUP($A27, [1]作業用1!$A$24:$AQ$311, 41, FALSE)=0, "-", VLOOKUP($A27, [1]作業用1!$A$24:$AQ$311, 41, FALSE))</f>
        <v>3.578680203045685</v>
      </c>
      <c r="AD27" s="127">
        <f>IF(VLOOKUP($A27, [1]作業用1!$A$24:$AQ$311, 42, FALSE)=0, "-", VLOOKUP($A27, [1]作業用1!$A$24:$AQ$311, 42, FALSE))</f>
        <v>58</v>
      </c>
      <c r="AE27" s="126">
        <f>IF(VLOOKUP($A27, [1]作業用1!$A$24:$AQ$311, 43, FALSE)=0, "-", VLOOKUP($A27, [1]作業用1!$A$24:$AQ$311, 43, FALSE))</f>
        <v>1.4720812182741119</v>
      </c>
    </row>
    <row r="28" spans="1:31" ht="16.5" customHeight="1">
      <c r="A28" s="129" t="s">
        <v>33</v>
      </c>
      <c r="B28" s="129" t="str">
        <f t="shared" si="0"/>
        <v>町</v>
      </c>
      <c r="C28" s="127">
        <f>IF(VLOOKUP($A28, [1]作業用1!$A$24:$AQ$311, 15, FALSE)=0, "-", VLOOKUP($A28, [1]作業用1!$A$24:$AQ$311, 15, FALSE))</f>
        <v>18230</v>
      </c>
      <c r="D28" s="127">
        <f>IF(VLOOKUP($A28, [1]作業用1!$A$24:$AQ$311, 16, FALSE)=0, "-", VLOOKUP($A28, [1]作業用1!$A$24:$AQ$311, 16, FALSE))</f>
        <v>149</v>
      </c>
      <c r="E28" s="128">
        <f>IF(VLOOKUP($A28, [1]作業用1!$A$24:$AQ$311, 17, FALSE)=0, "-", VLOOKUP($A28, [1]作業用1!$A$24:$AQ$311, 17, FALSE))</f>
        <v>8.1733406472846966</v>
      </c>
      <c r="F28" s="127">
        <f>IF(VLOOKUP($A28, [1]作業用1!$A$24:$AQ$311, 18, FALSE)=0, "-", VLOOKUP($A28, [1]作業用1!$A$24:$AQ$311, 18, FALSE))</f>
        <v>229</v>
      </c>
      <c r="G28" s="128">
        <f>IF(VLOOKUP($A28, [1]作業用1!$A$24:$AQ$311, 19, FALSE)=0, "-", VLOOKUP($A28, [1]作業用1!$A$24:$AQ$311, 19, FALSE))</f>
        <v>12.56171146461876</v>
      </c>
      <c r="H28" s="127">
        <f>IF(VLOOKUP($A28, [1]作業用1!$A$24:$AQ$311, 20, FALSE)=0, "-", VLOOKUP($A28, [1]作業用1!$A$24:$AQ$311, 20, FALSE))</f>
        <v>-80</v>
      </c>
      <c r="I28" s="128">
        <f>IF(VLOOKUP($A28, [1]作業用1!$A$24:$AQ$311, 21, FALSE)=0, "-", VLOOKUP($A28, [1]作業用1!$A$24:$AQ$311, 21, FALSE))</f>
        <v>-4.3883708173340645</v>
      </c>
      <c r="J28" s="127">
        <f>IF(VLOOKUP($A28, [1]作業用1!$A$24:$AQ$311, 22, FALSE)=0, "-", VLOOKUP($A28, [1]作業用1!$A$24:$AQ$311, 22, FALSE))</f>
        <v>11</v>
      </c>
      <c r="K28" s="128">
        <f>IF(VLOOKUP($A28, [1]作業用1!$A$24:$AQ$311, 23, FALSE)=0, "-", VLOOKUP($A28, [1]作業用1!$A$24:$AQ$311, 23, FALSE))</f>
        <v>73.825503355704697</v>
      </c>
      <c r="L28" s="127" t="str">
        <f>IF(VLOOKUP($A28, [1]作業用1!$A$24:$AQ$311, 24, FALSE)=0, "-", VLOOKUP($A28, [1]作業用1!$A$24:$AQ$311, 24, FALSE))</f>
        <v>-</v>
      </c>
      <c r="M28" s="128" t="str">
        <f>IF(VLOOKUP($A28, [1]作業用1!$A$24:$AQ$311, 25, FALSE)=0, "-", VLOOKUP($A28, [1]作業用1!$A$24:$AQ$311, 25, FALSE))</f>
        <v>-</v>
      </c>
      <c r="N28" s="127" t="str">
        <f>IF(VLOOKUP($A28, [1]作業用1!$A$24:$AQ$311, 26, FALSE)=0, "-", VLOOKUP($A28, [1]作業用1!$A$24:$AQ$311, 26, FALSE))</f>
        <v>-</v>
      </c>
      <c r="O28" s="128" t="str">
        <f>IF(VLOOKUP($A28, [1]作業用1!$A$24:$AQ$311, 27, FALSE)=0, "-", VLOOKUP($A28, [1]作業用1!$A$24:$AQ$311, 27, FALSE))</f>
        <v>-</v>
      </c>
      <c r="P28" s="127" t="str">
        <f>IF(VLOOKUP($A28, [1]作業用1!$A$24:$AQ$311, 28, FALSE)=0, "-", VLOOKUP($A28, [1]作業用1!$A$24:$AQ$311, 28, FALSE))</f>
        <v>-</v>
      </c>
      <c r="Q28" s="128" t="str">
        <f>IF(VLOOKUP($A28, [1]作業用1!$A$24:$AQ$311, 29, FALSE)=0, "-", VLOOKUP($A28, [1]作業用1!$A$24:$AQ$311, 29, FALSE))</f>
        <v>-</v>
      </c>
      <c r="R28" s="127" t="str">
        <f>IF(VLOOKUP($A28, [1]作業用1!$A$24:$AQ$311, 30, FALSE)=0, "-", VLOOKUP($A28, [1]作業用1!$A$24:$AQ$311, 30, FALSE))</f>
        <v>-</v>
      </c>
      <c r="S28" s="128" t="str">
        <f>IF(VLOOKUP($A28, [1]作業用1!$A$24:$AQ$311, 31, FALSE)=0, "-", VLOOKUP($A28, [1]作業用1!$A$24:$AQ$311, 31, FALSE))</f>
        <v>-</v>
      </c>
      <c r="T28" s="127" t="str">
        <f>IF(VLOOKUP($A28, [1]作業用1!$A$24:$AQ$311, 32, FALSE)=0, "-", VLOOKUP($A28, [1]作業用1!$A$24:$AQ$311, 32, FALSE))</f>
        <v>-</v>
      </c>
      <c r="U28" s="128" t="str">
        <f>IF(VLOOKUP($A28, [1]作業用1!$A$24:$AQ$311, 33, FALSE)=0, "-", VLOOKUP($A28, [1]作業用1!$A$24:$AQ$311, 33, FALSE))</f>
        <v>-</v>
      </c>
      <c r="V28" s="127">
        <f>IF(VLOOKUP($A28, [1]作業用1!$A$24:$AQ$311, 34, FALSE)=0, "-", VLOOKUP($A28, [1]作業用1!$A$24:$AQ$311, 34, FALSE))</f>
        <v>4</v>
      </c>
      <c r="W28" s="128">
        <f>IF(VLOOKUP($A28, [1]作業用1!$A$24:$AQ$311, 35, FALSE)=0, "-", VLOOKUP($A28, [1]作業用1!$A$24:$AQ$311, 35, FALSE))</f>
        <v>26.143790849673202</v>
      </c>
      <c r="X28" s="127">
        <f>IF(VLOOKUP($A28, [1]作業用1!$A$24:$AQ$311, 36, FALSE)=0, "-", VLOOKUP($A28, [1]作業用1!$A$24:$AQ$311, 36, FALSE))</f>
        <v>3</v>
      </c>
      <c r="Y28" s="128">
        <f>IF(VLOOKUP($A28, [1]作業用1!$A$24:$AQ$311, 37, FALSE)=0, "-", VLOOKUP($A28, [1]作業用1!$A$24:$AQ$311, 37, FALSE))</f>
        <v>19.607843137254903</v>
      </c>
      <c r="Z28" s="127">
        <f>IF(VLOOKUP($A28, [1]作業用1!$A$24:$AQ$311, 38, FALSE)=0, "-", VLOOKUP($A28, [1]作業用1!$A$24:$AQ$311, 38, FALSE))</f>
        <v>1</v>
      </c>
      <c r="AA28" s="128">
        <f>IF(VLOOKUP($A28, [1]作業用1!$A$24:$AQ$311, 39, FALSE)=0, "-", VLOOKUP($A28, [1]作業用1!$A$24:$AQ$311, 39, FALSE))</f>
        <v>6.5359477124183005</v>
      </c>
      <c r="AB28" s="127">
        <f>IF(VLOOKUP($A28, [1]作業用1!$A$24:$AQ$311, 40, FALSE)=0, "-", VLOOKUP($A28, [1]作業用1!$A$24:$AQ$311, 40, FALSE))</f>
        <v>89</v>
      </c>
      <c r="AC28" s="128">
        <f>IF(VLOOKUP($A28, [1]作業用1!$A$24:$AQ$311, 41, FALSE)=0, "-", VLOOKUP($A28, [1]作業用1!$A$24:$AQ$311, 41, FALSE))</f>
        <v>4.882062534284147</v>
      </c>
      <c r="AD28" s="127">
        <f>IF(VLOOKUP($A28, [1]作業用1!$A$24:$AQ$311, 42, FALSE)=0, "-", VLOOKUP($A28, [1]作業用1!$A$24:$AQ$311, 42, FALSE))</f>
        <v>30</v>
      </c>
      <c r="AE28" s="126">
        <f>IF(VLOOKUP($A28, [1]作業用1!$A$24:$AQ$311, 43, FALSE)=0, "-", VLOOKUP($A28, [1]作業用1!$A$24:$AQ$311, 43, FALSE))</f>
        <v>1.6456390565002743</v>
      </c>
    </row>
    <row r="29" spans="1:31" ht="16.5" customHeight="1">
      <c r="A29" s="129" t="s">
        <v>34</v>
      </c>
      <c r="B29" s="129" t="str">
        <f t="shared" si="0"/>
        <v>町</v>
      </c>
      <c r="C29" s="127">
        <f>IF(VLOOKUP($A29, [1]作業用1!$A$24:$AQ$311, 15, FALSE)=0, "-", VLOOKUP($A29, [1]作業用1!$A$24:$AQ$311, 15, FALSE))</f>
        <v>6100</v>
      </c>
      <c r="D29" s="127">
        <f>IF(VLOOKUP($A29, [1]作業用1!$A$24:$AQ$311, 16, FALSE)=0, "-", VLOOKUP($A29, [1]作業用1!$A$24:$AQ$311, 16, FALSE))</f>
        <v>39</v>
      </c>
      <c r="E29" s="128">
        <f>IF(VLOOKUP($A29, [1]作業用1!$A$24:$AQ$311, 17, FALSE)=0, "-", VLOOKUP($A29, [1]作業用1!$A$24:$AQ$311, 17, FALSE))</f>
        <v>6.3934426229508192</v>
      </c>
      <c r="F29" s="127">
        <f>IF(VLOOKUP($A29, [1]作業用1!$A$24:$AQ$311, 18, FALSE)=0, "-", VLOOKUP($A29, [1]作業用1!$A$24:$AQ$311, 18, FALSE))</f>
        <v>89</v>
      </c>
      <c r="G29" s="128">
        <f>IF(VLOOKUP($A29, [1]作業用1!$A$24:$AQ$311, 19, FALSE)=0, "-", VLOOKUP($A29, [1]作業用1!$A$24:$AQ$311, 19, FALSE))</f>
        <v>14.590163934426229</v>
      </c>
      <c r="H29" s="127">
        <f>IF(VLOOKUP($A29, [1]作業用1!$A$24:$AQ$311, 20, FALSE)=0, "-", VLOOKUP($A29, [1]作業用1!$A$24:$AQ$311, 20, FALSE))</f>
        <v>-50</v>
      </c>
      <c r="I29" s="128">
        <f>IF(VLOOKUP($A29, [1]作業用1!$A$24:$AQ$311, 21, FALSE)=0, "-", VLOOKUP($A29, [1]作業用1!$A$24:$AQ$311, 21, FALSE))</f>
        <v>-8.1967213114754109</v>
      </c>
      <c r="J29" s="127">
        <f>IF(VLOOKUP($A29, [1]作業用1!$A$24:$AQ$311, 22, FALSE)=0, "-", VLOOKUP($A29, [1]作業用1!$A$24:$AQ$311, 22, FALSE))</f>
        <v>5</v>
      </c>
      <c r="K29" s="128">
        <f>IF(VLOOKUP($A29, [1]作業用1!$A$24:$AQ$311, 23, FALSE)=0, "-", VLOOKUP($A29, [1]作業用1!$A$24:$AQ$311, 23, FALSE))</f>
        <v>128.2051282051282</v>
      </c>
      <c r="L29" s="127" t="str">
        <f>IF(VLOOKUP($A29, [1]作業用1!$A$24:$AQ$311, 24, FALSE)=0, "-", VLOOKUP($A29, [1]作業用1!$A$24:$AQ$311, 24, FALSE))</f>
        <v>-</v>
      </c>
      <c r="M29" s="128" t="str">
        <f>IF(VLOOKUP($A29, [1]作業用1!$A$24:$AQ$311, 25, FALSE)=0, "-", VLOOKUP($A29, [1]作業用1!$A$24:$AQ$311, 25, FALSE))</f>
        <v>-</v>
      </c>
      <c r="N29" s="127" t="str">
        <f>IF(VLOOKUP($A29, [1]作業用1!$A$24:$AQ$311, 26, FALSE)=0, "-", VLOOKUP($A29, [1]作業用1!$A$24:$AQ$311, 26, FALSE))</f>
        <v>-</v>
      </c>
      <c r="O29" s="128" t="str">
        <f>IF(VLOOKUP($A29, [1]作業用1!$A$24:$AQ$311, 27, FALSE)=0, "-", VLOOKUP($A29, [1]作業用1!$A$24:$AQ$311, 27, FALSE))</f>
        <v>-</v>
      </c>
      <c r="P29" s="127" t="str">
        <f>IF(VLOOKUP($A29, [1]作業用1!$A$24:$AQ$311, 28, FALSE)=0, "-", VLOOKUP($A29, [1]作業用1!$A$24:$AQ$311, 28, FALSE))</f>
        <v>-</v>
      </c>
      <c r="Q29" s="128" t="str">
        <f>IF(VLOOKUP($A29, [1]作業用1!$A$24:$AQ$311, 29, FALSE)=0, "-", VLOOKUP($A29, [1]作業用1!$A$24:$AQ$311, 29, FALSE))</f>
        <v>-</v>
      </c>
      <c r="R29" s="127" t="str">
        <f>IF(VLOOKUP($A29, [1]作業用1!$A$24:$AQ$311, 30, FALSE)=0, "-", VLOOKUP($A29, [1]作業用1!$A$24:$AQ$311, 30, FALSE))</f>
        <v>-</v>
      </c>
      <c r="S29" s="128" t="str">
        <f>IF(VLOOKUP($A29, [1]作業用1!$A$24:$AQ$311, 31, FALSE)=0, "-", VLOOKUP($A29, [1]作業用1!$A$24:$AQ$311, 31, FALSE))</f>
        <v>-</v>
      </c>
      <c r="T29" s="127" t="str">
        <f>IF(VLOOKUP($A29, [1]作業用1!$A$24:$AQ$311, 32, FALSE)=0, "-", VLOOKUP($A29, [1]作業用1!$A$24:$AQ$311, 32, FALSE))</f>
        <v>-</v>
      </c>
      <c r="U29" s="128" t="str">
        <f>IF(VLOOKUP($A29, [1]作業用1!$A$24:$AQ$311, 33, FALSE)=0, "-", VLOOKUP($A29, [1]作業用1!$A$24:$AQ$311, 33, FALSE))</f>
        <v>-</v>
      </c>
      <c r="V29" s="127">
        <f>IF(VLOOKUP($A29, [1]作業用1!$A$24:$AQ$311, 34, FALSE)=0, "-", VLOOKUP($A29, [1]作業用1!$A$24:$AQ$311, 34, FALSE))</f>
        <v>1</v>
      </c>
      <c r="W29" s="128">
        <f>IF(VLOOKUP($A29, [1]作業用1!$A$24:$AQ$311, 35, FALSE)=0, "-", VLOOKUP($A29, [1]作業用1!$A$24:$AQ$311, 35, FALSE))</f>
        <v>25</v>
      </c>
      <c r="X29" s="127">
        <f>IF(VLOOKUP($A29, [1]作業用1!$A$24:$AQ$311, 36, FALSE)=0, "-", VLOOKUP($A29, [1]作業用1!$A$24:$AQ$311, 36, FALSE))</f>
        <v>1</v>
      </c>
      <c r="Y29" s="128">
        <f>IF(VLOOKUP($A29, [1]作業用1!$A$24:$AQ$311, 37, FALSE)=0, "-", VLOOKUP($A29, [1]作業用1!$A$24:$AQ$311, 37, FALSE))</f>
        <v>25</v>
      </c>
      <c r="Z29" s="127" t="str">
        <f>IF(VLOOKUP($A29, [1]作業用1!$A$24:$AQ$311, 38, FALSE)=0, "-", VLOOKUP($A29, [1]作業用1!$A$24:$AQ$311, 38, FALSE))</f>
        <v>-</v>
      </c>
      <c r="AA29" s="128" t="str">
        <f>IF(VLOOKUP($A29, [1]作業用1!$A$24:$AQ$311, 39, FALSE)=0, "-", VLOOKUP($A29, [1]作業用1!$A$24:$AQ$311, 39, FALSE))</f>
        <v>-</v>
      </c>
      <c r="AB29" s="127">
        <f>IF(VLOOKUP($A29, [1]作業用1!$A$24:$AQ$311, 40, FALSE)=0, "-", VLOOKUP($A29, [1]作業用1!$A$24:$AQ$311, 40, FALSE))</f>
        <v>17</v>
      </c>
      <c r="AC29" s="128">
        <f>IF(VLOOKUP($A29, [1]作業用1!$A$24:$AQ$311, 41, FALSE)=0, "-", VLOOKUP($A29, [1]作業用1!$A$24:$AQ$311, 41, FALSE))</f>
        <v>2.7868852459016398</v>
      </c>
      <c r="AD29" s="127">
        <f>IF(VLOOKUP($A29, [1]作業用1!$A$24:$AQ$311, 42, FALSE)=0, "-", VLOOKUP($A29, [1]作業用1!$A$24:$AQ$311, 42, FALSE))</f>
        <v>7</v>
      </c>
      <c r="AE29" s="126">
        <f>IF(VLOOKUP($A29, [1]作業用1!$A$24:$AQ$311, 43, FALSE)=0, "-", VLOOKUP($A29, [1]作業用1!$A$24:$AQ$311, 43, FALSE))</f>
        <v>1.1475409836065573</v>
      </c>
    </row>
    <row r="30" spans="1:31" ht="16.5" customHeight="1">
      <c r="A30" s="129" t="s">
        <v>35</v>
      </c>
      <c r="B30" s="129" t="str">
        <f t="shared" si="0"/>
        <v>町</v>
      </c>
      <c r="C30" s="127">
        <f>IF(VLOOKUP($A30, [1]作業用1!$A$24:$AQ$311, 15, FALSE)=0, "-", VLOOKUP($A30, [1]作業用1!$A$24:$AQ$311, 15, FALSE))</f>
        <v>6010</v>
      </c>
      <c r="D30" s="127">
        <f>IF(VLOOKUP($A30, [1]作業用1!$A$24:$AQ$311, 16, FALSE)=0, "-", VLOOKUP($A30, [1]作業用1!$A$24:$AQ$311, 16, FALSE))</f>
        <v>37</v>
      </c>
      <c r="E30" s="128">
        <f>IF(VLOOKUP($A30, [1]作業用1!$A$24:$AQ$311, 17, FALSE)=0, "-", VLOOKUP($A30, [1]作業用1!$A$24:$AQ$311, 17, FALSE))</f>
        <v>6.1564059900166388</v>
      </c>
      <c r="F30" s="127">
        <f>IF(VLOOKUP($A30, [1]作業用1!$A$24:$AQ$311, 18, FALSE)=0, "-", VLOOKUP($A30, [1]作業用1!$A$24:$AQ$311, 18, FALSE))</f>
        <v>98</v>
      </c>
      <c r="G30" s="128">
        <f>IF(VLOOKUP($A30, [1]作業用1!$A$24:$AQ$311, 19, FALSE)=0, "-", VLOOKUP($A30, [1]作業用1!$A$24:$AQ$311, 19, FALSE))</f>
        <v>16.306156405990016</v>
      </c>
      <c r="H30" s="127">
        <f>IF(VLOOKUP($A30, [1]作業用1!$A$24:$AQ$311, 20, FALSE)=0, "-", VLOOKUP($A30, [1]作業用1!$A$24:$AQ$311, 20, FALSE))</f>
        <v>-61</v>
      </c>
      <c r="I30" s="128">
        <f>IF(VLOOKUP($A30, [1]作業用1!$A$24:$AQ$311, 21, FALSE)=0, "-", VLOOKUP($A30, [1]作業用1!$A$24:$AQ$311, 21, FALSE))</f>
        <v>-10.149750415973378</v>
      </c>
      <c r="J30" s="127">
        <f>IF(VLOOKUP($A30, [1]作業用1!$A$24:$AQ$311, 22, FALSE)=0, "-", VLOOKUP($A30, [1]作業用1!$A$24:$AQ$311, 22, FALSE))</f>
        <v>1</v>
      </c>
      <c r="K30" s="128">
        <f>IF(VLOOKUP($A30, [1]作業用1!$A$24:$AQ$311, 23, FALSE)=0, "-", VLOOKUP($A30, [1]作業用1!$A$24:$AQ$311, 23, FALSE))</f>
        <v>27.027027027027028</v>
      </c>
      <c r="L30" s="127" t="str">
        <f>IF(VLOOKUP($A30, [1]作業用1!$A$24:$AQ$311, 24, FALSE)=0, "-", VLOOKUP($A30, [1]作業用1!$A$24:$AQ$311, 24, FALSE))</f>
        <v>-</v>
      </c>
      <c r="M30" s="128" t="str">
        <f>IF(VLOOKUP($A30, [1]作業用1!$A$24:$AQ$311, 25, FALSE)=0, "-", VLOOKUP($A30, [1]作業用1!$A$24:$AQ$311, 25, FALSE))</f>
        <v>-</v>
      </c>
      <c r="N30" s="127" t="str">
        <f>IF(VLOOKUP($A30, [1]作業用1!$A$24:$AQ$311, 26, FALSE)=0, "-", VLOOKUP($A30, [1]作業用1!$A$24:$AQ$311, 26, FALSE))</f>
        <v>-</v>
      </c>
      <c r="O30" s="128" t="str">
        <f>IF(VLOOKUP($A30, [1]作業用1!$A$24:$AQ$311, 27, FALSE)=0, "-", VLOOKUP($A30, [1]作業用1!$A$24:$AQ$311, 27, FALSE))</f>
        <v>-</v>
      </c>
      <c r="P30" s="127" t="str">
        <f>IF(VLOOKUP($A30, [1]作業用1!$A$24:$AQ$311, 28, FALSE)=0, "-", VLOOKUP($A30, [1]作業用1!$A$24:$AQ$311, 28, FALSE))</f>
        <v>-</v>
      </c>
      <c r="Q30" s="128" t="str">
        <f>IF(VLOOKUP($A30, [1]作業用1!$A$24:$AQ$311, 29, FALSE)=0, "-", VLOOKUP($A30, [1]作業用1!$A$24:$AQ$311, 29, FALSE))</f>
        <v>-</v>
      </c>
      <c r="R30" s="127" t="str">
        <f>IF(VLOOKUP($A30, [1]作業用1!$A$24:$AQ$311, 30, FALSE)=0, "-", VLOOKUP($A30, [1]作業用1!$A$24:$AQ$311, 30, FALSE))</f>
        <v>-</v>
      </c>
      <c r="S30" s="128" t="str">
        <f>IF(VLOOKUP($A30, [1]作業用1!$A$24:$AQ$311, 31, FALSE)=0, "-", VLOOKUP($A30, [1]作業用1!$A$24:$AQ$311, 31, FALSE))</f>
        <v>-</v>
      </c>
      <c r="T30" s="127" t="str">
        <f>IF(VLOOKUP($A30, [1]作業用1!$A$24:$AQ$311, 32, FALSE)=0, "-", VLOOKUP($A30, [1]作業用1!$A$24:$AQ$311, 32, FALSE))</f>
        <v>-</v>
      </c>
      <c r="U30" s="128" t="str">
        <f>IF(VLOOKUP($A30, [1]作業用1!$A$24:$AQ$311, 33, FALSE)=0, "-", VLOOKUP($A30, [1]作業用1!$A$24:$AQ$311, 33, FALSE))</f>
        <v>-</v>
      </c>
      <c r="V30" s="127">
        <f>IF(VLOOKUP($A30, [1]作業用1!$A$24:$AQ$311, 34, FALSE)=0, "-", VLOOKUP($A30, [1]作業用1!$A$24:$AQ$311, 34, FALSE))</f>
        <v>2</v>
      </c>
      <c r="W30" s="128">
        <f>IF(VLOOKUP($A30, [1]作業用1!$A$24:$AQ$311, 35, FALSE)=0, "-", VLOOKUP($A30, [1]作業用1!$A$24:$AQ$311, 35, FALSE))</f>
        <v>51.282051282051277</v>
      </c>
      <c r="X30" s="127" t="str">
        <f>IF(VLOOKUP($A30, [1]作業用1!$A$24:$AQ$311, 36, FALSE)=0, "-", VLOOKUP($A30, [1]作業用1!$A$24:$AQ$311, 36, FALSE))</f>
        <v>-</v>
      </c>
      <c r="Y30" s="128" t="str">
        <f>IF(VLOOKUP($A30, [1]作業用1!$A$24:$AQ$311, 37, FALSE)=0, "-", VLOOKUP($A30, [1]作業用1!$A$24:$AQ$311, 37, FALSE))</f>
        <v>-</v>
      </c>
      <c r="Z30" s="127">
        <f>IF(VLOOKUP($A30, [1]作業用1!$A$24:$AQ$311, 38, FALSE)=0, "-", VLOOKUP($A30, [1]作業用1!$A$24:$AQ$311, 38, FALSE))</f>
        <v>2</v>
      </c>
      <c r="AA30" s="128">
        <f>IF(VLOOKUP($A30, [1]作業用1!$A$24:$AQ$311, 39, FALSE)=0, "-", VLOOKUP($A30, [1]作業用1!$A$24:$AQ$311, 39, FALSE))</f>
        <v>51.282051282051277</v>
      </c>
      <c r="AB30" s="127">
        <f>IF(VLOOKUP($A30, [1]作業用1!$A$24:$AQ$311, 40, FALSE)=0, "-", VLOOKUP($A30, [1]作業用1!$A$24:$AQ$311, 40, FALSE))</f>
        <v>17</v>
      </c>
      <c r="AC30" s="128">
        <f>IF(VLOOKUP($A30, [1]作業用1!$A$24:$AQ$311, 41, FALSE)=0, "-", VLOOKUP($A30, [1]作業用1!$A$24:$AQ$311, 41, FALSE))</f>
        <v>2.8286189683860234</v>
      </c>
      <c r="AD30" s="127">
        <f>IF(VLOOKUP($A30, [1]作業用1!$A$24:$AQ$311, 42, FALSE)=0, "-", VLOOKUP($A30, [1]作業用1!$A$24:$AQ$311, 42, FALSE))</f>
        <v>4</v>
      </c>
      <c r="AE30" s="126">
        <f>IF(VLOOKUP($A30, [1]作業用1!$A$24:$AQ$311, 43, FALSE)=0, "-", VLOOKUP($A30, [1]作業用1!$A$24:$AQ$311, 43, FALSE))</f>
        <v>0.66555740432612309</v>
      </c>
    </row>
    <row r="31" spans="1:31" ht="16.5" customHeight="1">
      <c r="A31" s="129" t="s">
        <v>36</v>
      </c>
      <c r="B31" s="129" t="str">
        <f t="shared" si="0"/>
        <v>町</v>
      </c>
      <c r="C31" s="127">
        <f>IF(VLOOKUP($A31, [1]作業用1!$A$24:$AQ$311, 15, FALSE)=0, "-", VLOOKUP($A31, [1]作業用1!$A$24:$AQ$311, 15, FALSE))</f>
        <v>9060</v>
      </c>
      <c r="D31" s="127">
        <f>IF(VLOOKUP($A31, [1]作業用1!$A$24:$AQ$311, 16, FALSE)=0, "-", VLOOKUP($A31, [1]作業用1!$A$24:$AQ$311, 16, FALSE))</f>
        <v>31</v>
      </c>
      <c r="E31" s="128">
        <f>IF(VLOOKUP($A31, [1]作業用1!$A$24:$AQ$311, 17, FALSE)=0, "-", VLOOKUP($A31, [1]作業用1!$A$24:$AQ$311, 17, FALSE))</f>
        <v>3.4216335540838854</v>
      </c>
      <c r="F31" s="127">
        <f>IF(VLOOKUP($A31, [1]作業用1!$A$24:$AQ$311, 18, FALSE)=0, "-", VLOOKUP($A31, [1]作業用1!$A$24:$AQ$311, 18, FALSE))</f>
        <v>148</v>
      </c>
      <c r="G31" s="128">
        <f>IF(VLOOKUP($A31, [1]作業用1!$A$24:$AQ$311, 19, FALSE)=0, "-", VLOOKUP($A31, [1]作業用1!$A$24:$AQ$311, 19, FALSE))</f>
        <v>16.335540838852097</v>
      </c>
      <c r="H31" s="127">
        <f>IF(VLOOKUP($A31, [1]作業用1!$A$24:$AQ$311, 20, FALSE)=0, "-", VLOOKUP($A31, [1]作業用1!$A$24:$AQ$311, 20, FALSE))</f>
        <v>-117</v>
      </c>
      <c r="I31" s="128">
        <f>IF(VLOOKUP($A31, [1]作業用1!$A$24:$AQ$311, 21, FALSE)=0, "-", VLOOKUP($A31, [1]作業用1!$A$24:$AQ$311, 21, FALSE))</f>
        <v>-12.913907284768211</v>
      </c>
      <c r="J31" s="127">
        <f>IF(VLOOKUP($A31, [1]作業用1!$A$24:$AQ$311, 22, FALSE)=0, "-", VLOOKUP($A31, [1]作業用1!$A$24:$AQ$311, 22, FALSE))</f>
        <v>2</v>
      </c>
      <c r="K31" s="128">
        <f>IF(VLOOKUP($A31, [1]作業用1!$A$24:$AQ$311, 23, FALSE)=0, "-", VLOOKUP($A31, [1]作業用1!$A$24:$AQ$311, 23, FALSE))</f>
        <v>64.516129032258064</v>
      </c>
      <c r="L31" s="127" t="str">
        <f>IF(VLOOKUP($A31, [1]作業用1!$A$24:$AQ$311, 24, FALSE)=0, "-", VLOOKUP($A31, [1]作業用1!$A$24:$AQ$311, 24, FALSE))</f>
        <v>-</v>
      </c>
      <c r="M31" s="128" t="str">
        <f>IF(VLOOKUP($A31, [1]作業用1!$A$24:$AQ$311, 25, FALSE)=0, "-", VLOOKUP($A31, [1]作業用1!$A$24:$AQ$311, 25, FALSE))</f>
        <v>-</v>
      </c>
      <c r="N31" s="127" t="str">
        <f>IF(VLOOKUP($A31, [1]作業用1!$A$24:$AQ$311, 26, FALSE)=0, "-", VLOOKUP($A31, [1]作業用1!$A$24:$AQ$311, 26, FALSE))</f>
        <v>-</v>
      </c>
      <c r="O31" s="128" t="str">
        <f>IF(VLOOKUP($A31, [1]作業用1!$A$24:$AQ$311, 27, FALSE)=0, "-", VLOOKUP($A31, [1]作業用1!$A$24:$AQ$311, 27, FALSE))</f>
        <v>-</v>
      </c>
      <c r="P31" s="127">
        <f>IF(VLOOKUP($A31, [1]作業用1!$A$24:$AQ$311, 28, FALSE)=0, "-", VLOOKUP($A31, [1]作業用1!$A$24:$AQ$311, 28, FALSE))</f>
        <v>1</v>
      </c>
      <c r="Q31" s="128">
        <f>IF(VLOOKUP($A31, [1]作業用1!$A$24:$AQ$311, 29, FALSE)=0, "-", VLOOKUP($A31, [1]作業用1!$A$24:$AQ$311, 29, FALSE))</f>
        <v>31.25</v>
      </c>
      <c r="R31" s="127">
        <f>IF(VLOOKUP($A31, [1]作業用1!$A$24:$AQ$311, 30, FALSE)=0, "-", VLOOKUP($A31, [1]作業用1!$A$24:$AQ$311, 30, FALSE))</f>
        <v>1</v>
      </c>
      <c r="S31" s="128">
        <f>IF(VLOOKUP($A31, [1]作業用1!$A$24:$AQ$311, 31, FALSE)=0, "-", VLOOKUP($A31, [1]作業用1!$A$24:$AQ$311, 31, FALSE))</f>
        <v>31.25</v>
      </c>
      <c r="T31" s="127" t="str">
        <f>IF(VLOOKUP($A31, [1]作業用1!$A$24:$AQ$311, 32, FALSE)=0, "-", VLOOKUP($A31, [1]作業用1!$A$24:$AQ$311, 32, FALSE))</f>
        <v>-</v>
      </c>
      <c r="U31" s="128" t="str">
        <f>IF(VLOOKUP($A31, [1]作業用1!$A$24:$AQ$311, 33, FALSE)=0, "-", VLOOKUP($A31, [1]作業用1!$A$24:$AQ$311, 33, FALSE))</f>
        <v>-</v>
      </c>
      <c r="V31" s="127">
        <f>IF(VLOOKUP($A31, [1]作業用1!$A$24:$AQ$311, 34, FALSE)=0, "-", VLOOKUP($A31, [1]作業用1!$A$24:$AQ$311, 34, FALSE))</f>
        <v>1</v>
      </c>
      <c r="W31" s="128">
        <f>IF(VLOOKUP($A31, [1]作業用1!$A$24:$AQ$311, 35, FALSE)=0, "-", VLOOKUP($A31, [1]作業用1!$A$24:$AQ$311, 35, FALSE))</f>
        <v>31.25</v>
      </c>
      <c r="X31" s="127">
        <f>IF(VLOOKUP($A31, [1]作業用1!$A$24:$AQ$311, 36, FALSE)=0, "-", VLOOKUP($A31, [1]作業用1!$A$24:$AQ$311, 36, FALSE))</f>
        <v>1</v>
      </c>
      <c r="Y31" s="128">
        <f>IF(VLOOKUP($A31, [1]作業用1!$A$24:$AQ$311, 37, FALSE)=0, "-", VLOOKUP($A31, [1]作業用1!$A$24:$AQ$311, 37, FALSE))</f>
        <v>31.25</v>
      </c>
      <c r="Z31" s="127" t="str">
        <f>IF(VLOOKUP($A31, [1]作業用1!$A$24:$AQ$311, 38, FALSE)=0, "-", VLOOKUP($A31, [1]作業用1!$A$24:$AQ$311, 38, FALSE))</f>
        <v>-</v>
      </c>
      <c r="AA31" s="128" t="str">
        <f>IF(VLOOKUP($A31, [1]作業用1!$A$24:$AQ$311, 39, FALSE)=0, "-", VLOOKUP($A31, [1]作業用1!$A$24:$AQ$311, 39, FALSE))</f>
        <v>-</v>
      </c>
      <c r="AB31" s="127">
        <f>IF(VLOOKUP($A31, [1]作業用1!$A$24:$AQ$311, 40, FALSE)=0, "-", VLOOKUP($A31, [1]作業用1!$A$24:$AQ$311, 40, FALSE))</f>
        <v>18</v>
      </c>
      <c r="AC31" s="128">
        <f>IF(VLOOKUP($A31, [1]作業用1!$A$24:$AQ$311, 41, FALSE)=0, "-", VLOOKUP($A31, [1]作業用1!$A$24:$AQ$311, 41, FALSE))</f>
        <v>1.9867549668874172</v>
      </c>
      <c r="AD31" s="127">
        <f>IF(VLOOKUP($A31, [1]作業用1!$A$24:$AQ$311, 42, FALSE)=0, "-", VLOOKUP($A31, [1]作業用1!$A$24:$AQ$311, 42, FALSE))</f>
        <v>17</v>
      </c>
      <c r="AE31" s="126">
        <f>IF(VLOOKUP($A31, [1]作業用1!$A$24:$AQ$311, 43, FALSE)=0, "-", VLOOKUP($A31, [1]作業用1!$A$24:$AQ$311, 43, FALSE))</f>
        <v>1.8763796909492274</v>
      </c>
    </row>
    <row r="32" spans="1:31" ht="16.5" customHeight="1">
      <c r="A32" s="125" t="s">
        <v>430</v>
      </c>
      <c r="B32" s="125"/>
      <c r="C32" s="123" t="s">
        <v>429</v>
      </c>
    </row>
    <row r="33" spans="1:25" ht="16.5" customHeight="1"/>
    <row r="34" spans="1:25" ht="16.5" customHeight="1">
      <c r="A34" s="125" t="s">
        <v>428</v>
      </c>
      <c r="B34" s="125"/>
      <c r="C34" s="123" t="str">
        <f>CONCATENATE("人口には", AE1, IF(MOD([1]作業用1!B2, 5)=0, "国勢調査人口", "10月1日現在の推計日本人人口"), "を用いた。")</f>
        <v>人口には平成24年10月1日現在の推計日本人人口を用いた。</v>
      </c>
      <c r="Y34" s="124"/>
    </row>
    <row r="35" spans="1:25" ht="16.5" customHeight="1"/>
    <row r="36" spans="1:25" ht="16.5" customHeight="1"/>
    <row r="37" spans="1:25" ht="16.5" customHeight="1"/>
    <row r="38" spans="1:25" ht="16.5" customHeight="1"/>
    <row r="39" spans="1:25" ht="16.5" customHeight="1"/>
    <row r="40" spans="1:25" ht="16.5" customHeight="1"/>
    <row r="41" spans="1:25" ht="16.5" customHeight="1"/>
    <row r="42" spans="1:25" ht="16.5" customHeight="1"/>
    <row r="43" spans="1:25" ht="16.5" customHeight="1"/>
  </sheetData>
  <mergeCells count="19">
    <mergeCell ref="L3:M4"/>
    <mergeCell ref="N3:O4"/>
    <mergeCell ref="AD3:AE4"/>
    <mergeCell ref="P3:U3"/>
    <mergeCell ref="V3:AA3"/>
    <mergeCell ref="Z4:AA4"/>
    <mergeCell ref="P4:Q4"/>
    <mergeCell ref="R4:S4"/>
    <mergeCell ref="T4:U4"/>
    <mergeCell ref="V4:W4"/>
    <mergeCell ref="X4:Y4"/>
    <mergeCell ref="AB3:AC4"/>
    <mergeCell ref="J3:K4"/>
    <mergeCell ref="C3:C5"/>
    <mergeCell ref="A3:A5"/>
    <mergeCell ref="D3:E4"/>
    <mergeCell ref="F3:G4"/>
    <mergeCell ref="H3:I4"/>
    <mergeCell ref="B3:B5"/>
  </mergeCells>
  <phoneticPr fontId="3"/>
  <conditionalFormatting sqref="A6:AE6 A10:AE31">
    <cfRule type="expression" dxfId="5197" priority="17" stopIfTrue="1">
      <formula>OR($B6="国", $B6="道")</formula>
    </cfRule>
    <cfRule type="expression" dxfId="5196" priority="18" stopIfTrue="1">
      <formula>OR($B6="圏", $B6="局")</formula>
    </cfRule>
    <cfRule type="expression" dxfId="5195" priority="19" stopIfTrue="1">
      <formula>OR($B6="所", $A6="札幌市", $A6="小樽市", $A6="函館市", $A6="旭川市")</formula>
    </cfRule>
    <cfRule type="expression" dxfId="5194" priority="20" stopIfTrue="1">
      <formula>OR($B6="市", $B6="町", $B6="村")</formula>
    </cfRule>
  </conditionalFormatting>
  <conditionalFormatting sqref="A7:AE7">
    <cfRule type="expression" dxfId="5193" priority="13" stopIfTrue="1">
      <formula>OR($B7="国", $B7="道")</formula>
    </cfRule>
    <cfRule type="expression" dxfId="5192" priority="14" stopIfTrue="1">
      <formula>OR($B7="圏", $B7="局")</formula>
    </cfRule>
    <cfRule type="expression" dxfId="5191" priority="15" stopIfTrue="1">
      <formula>OR($B7="所", $A7="札幌市", $A7="小樽市", $A7="函館市", $A7="旭川市")</formula>
    </cfRule>
    <cfRule type="expression" dxfId="5190" priority="16" stopIfTrue="1">
      <formula>OR($B7="市", $B7="町", $B7="村")</formula>
    </cfRule>
  </conditionalFormatting>
  <conditionalFormatting sqref="A8:AE8">
    <cfRule type="expression" dxfId="5189" priority="9" stopIfTrue="1">
      <formula>OR($B8="国", $B8="道")</formula>
    </cfRule>
    <cfRule type="expression" dxfId="5188" priority="10" stopIfTrue="1">
      <formula>OR($B8="圏", $B8="局")</formula>
    </cfRule>
    <cfRule type="expression" dxfId="5187" priority="11" stopIfTrue="1">
      <formula>OR($B8="所", $A8="札幌市", $A8="小樽市", $A8="函館市", $A8="旭川市")</formula>
    </cfRule>
    <cfRule type="expression" dxfId="5186" priority="12" stopIfTrue="1">
      <formula>OR($B8="市", $B8="町", $B8="村")</formula>
    </cfRule>
  </conditionalFormatting>
  <conditionalFormatting sqref="A9:AE9">
    <cfRule type="expression" dxfId="5185" priority="5" stopIfTrue="1">
      <formula>OR($B9="国", $B9="道")</formula>
    </cfRule>
    <cfRule type="expression" dxfId="5184" priority="6" stopIfTrue="1">
      <formula>OR($B9="圏", $B9="局")</formula>
    </cfRule>
    <cfRule type="expression" dxfId="5183" priority="7" stopIfTrue="1">
      <formula>OR($B9="所", $A9="札幌市", $A9="小樽市", $A9="函館市", $A9="旭川市")</formula>
    </cfRule>
    <cfRule type="expression" dxfId="5182" priority="8" stopIfTrue="1">
      <formula>OR($B9="市", $B9="町", $B9="村")</formula>
    </cfRule>
  </conditionalFormatting>
  <conditionalFormatting sqref="A9:AE9">
    <cfRule type="expression" dxfId="5181" priority="1" stopIfTrue="1">
      <formula>OR($B9="国", $B9="道")</formula>
    </cfRule>
    <cfRule type="expression" dxfId="5180" priority="2" stopIfTrue="1">
      <formula>OR($B9="圏", $B9="局")</formula>
    </cfRule>
    <cfRule type="expression" dxfId="5179" priority="3" stopIfTrue="1">
      <formula>OR($B9="所", $A9="札幌市", $A9="小樽市", $A9="函館市", $A9="旭川市")</formula>
    </cfRule>
    <cfRule type="expression" dxfId="5178" priority="4" stopIfTrue="1">
      <formula>OR($B9="市", $B9="町", $B9="村")</formula>
    </cfRule>
  </conditionalFormatting>
  <pageMargins left="0.39370078740157483" right="0.39370078740157483" top="0.39370078740157483" bottom="0.39370078740157483" header="0.31496062992125984" footer="0.3149606299212598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6" width="12.625" style="112" customWidth="1"/>
    <col min="7" max="14" width="8.625" style="112" customWidth="1"/>
    <col min="15" max="16384" width="9" style="112"/>
  </cols>
  <sheetData>
    <row r="1" spans="1:15" s="114" customFormat="1" ht="18.75">
      <c r="A1" s="31" t="s">
        <v>360</v>
      </c>
      <c r="B1" s="32"/>
      <c r="C1" s="32"/>
      <c r="D1" s="32"/>
      <c r="E1" s="32"/>
      <c r="F1" s="31"/>
      <c r="G1" s="31"/>
      <c r="H1" s="31"/>
      <c r="I1" s="31"/>
      <c r="J1" s="31"/>
      <c r="K1" s="33"/>
      <c r="L1" s="31"/>
      <c r="M1" s="31"/>
      <c r="N1" s="33" t="s">
        <v>38</v>
      </c>
    </row>
    <row r="2" spans="1:15" ht="15">
      <c r="A2" s="27"/>
      <c r="B2" s="28"/>
      <c r="C2" s="28"/>
      <c r="D2" s="28"/>
      <c r="E2" s="28"/>
      <c r="F2" s="27"/>
      <c r="G2" s="27"/>
      <c r="H2" s="27"/>
      <c r="I2" s="27"/>
      <c r="J2" s="27"/>
      <c r="K2" s="27"/>
      <c r="L2" s="27"/>
      <c r="M2" s="27"/>
      <c r="N2" s="27"/>
    </row>
    <row r="3" spans="1:15" ht="66" customHeight="1">
      <c r="A3" s="115"/>
      <c r="B3" s="58"/>
      <c r="C3" s="58"/>
      <c r="D3" s="58"/>
      <c r="E3" s="58"/>
      <c r="F3" s="119" t="s">
        <v>52</v>
      </c>
      <c r="G3" s="120" t="s">
        <v>361</v>
      </c>
      <c r="H3" s="120" t="s">
        <v>362</v>
      </c>
      <c r="I3" s="120" t="s">
        <v>363</v>
      </c>
      <c r="J3" s="120" t="s">
        <v>364</v>
      </c>
      <c r="K3" s="120" t="s">
        <v>365</v>
      </c>
      <c r="L3" s="120" t="s">
        <v>366</v>
      </c>
      <c r="M3" s="120" t="s">
        <v>367</v>
      </c>
      <c r="N3" s="121" t="s">
        <v>368</v>
      </c>
    </row>
    <row r="4" spans="1:15" ht="15">
      <c r="A4" s="107" t="s">
        <v>50</v>
      </c>
      <c r="B4" s="41" t="s">
        <v>52</v>
      </c>
      <c r="C4" s="41" t="s">
        <v>14</v>
      </c>
      <c r="D4" s="41" t="s">
        <v>92</v>
      </c>
      <c r="E4" s="41" t="s">
        <v>39</v>
      </c>
      <c r="F4" s="42">
        <v>198836</v>
      </c>
      <c r="G4" s="43">
        <v>2493</v>
      </c>
      <c r="H4" s="43">
        <v>42107</v>
      </c>
      <c r="I4" s="43">
        <v>35472</v>
      </c>
      <c r="J4" s="43">
        <v>9913</v>
      </c>
      <c r="K4" s="43">
        <v>3737</v>
      </c>
      <c r="L4" s="43">
        <v>28378</v>
      </c>
      <c r="M4" s="43">
        <v>71616</v>
      </c>
      <c r="N4" s="44">
        <v>5120</v>
      </c>
    </row>
    <row r="5" spans="1:15" ht="15">
      <c r="A5" s="61"/>
      <c r="B5" s="62" t="s">
        <v>53</v>
      </c>
      <c r="C5" s="62" t="s">
        <v>14</v>
      </c>
      <c r="D5" s="62" t="s">
        <v>93</v>
      </c>
      <c r="E5" s="62" t="s">
        <v>39</v>
      </c>
      <c r="F5" s="79">
        <v>92976</v>
      </c>
      <c r="G5" s="66">
        <v>769</v>
      </c>
      <c r="H5" s="66">
        <v>23406</v>
      </c>
      <c r="I5" s="66">
        <v>20095</v>
      </c>
      <c r="J5" s="66">
        <v>3124</v>
      </c>
      <c r="K5" s="66">
        <v>2207</v>
      </c>
      <c r="L5" s="66">
        <v>13919</v>
      </c>
      <c r="M5" s="66">
        <v>26781</v>
      </c>
      <c r="N5" s="67">
        <v>2675</v>
      </c>
    </row>
    <row r="6" spans="1:15" ht="15">
      <c r="A6" s="69"/>
      <c r="B6" s="70" t="s">
        <v>54</v>
      </c>
      <c r="C6" s="70" t="s">
        <v>14</v>
      </c>
      <c r="D6" s="70" t="s">
        <v>94</v>
      </c>
      <c r="E6" s="70" t="s">
        <v>39</v>
      </c>
      <c r="F6" s="80">
        <v>105860</v>
      </c>
      <c r="G6" s="75">
        <v>1724</v>
      </c>
      <c r="H6" s="75">
        <v>18701</v>
      </c>
      <c r="I6" s="75">
        <v>15377</v>
      </c>
      <c r="J6" s="75">
        <v>6789</v>
      </c>
      <c r="K6" s="75">
        <v>1530</v>
      </c>
      <c r="L6" s="75">
        <v>14459</v>
      </c>
      <c r="M6" s="75">
        <v>44835</v>
      </c>
      <c r="N6" s="76">
        <v>2445</v>
      </c>
    </row>
    <row r="7" spans="1:15" ht="15">
      <c r="A7" s="107" t="s">
        <v>55</v>
      </c>
      <c r="B7" s="41" t="s">
        <v>52</v>
      </c>
      <c r="C7" s="41" t="s">
        <v>15</v>
      </c>
      <c r="D7" s="41" t="s">
        <v>95</v>
      </c>
      <c r="E7" s="41" t="s">
        <v>40</v>
      </c>
      <c r="F7" s="42">
        <v>9464</v>
      </c>
      <c r="G7" s="43">
        <v>121</v>
      </c>
      <c r="H7" s="43">
        <v>1869</v>
      </c>
      <c r="I7" s="43">
        <v>1122</v>
      </c>
      <c r="J7" s="43">
        <v>448</v>
      </c>
      <c r="K7" s="43">
        <v>189</v>
      </c>
      <c r="L7" s="43">
        <v>1371</v>
      </c>
      <c r="M7" s="43">
        <v>4177</v>
      </c>
      <c r="N7" s="44">
        <v>167</v>
      </c>
      <c r="O7" s="122"/>
    </row>
    <row r="8" spans="1:15" ht="15">
      <c r="A8" s="61"/>
      <c r="B8" s="62" t="s">
        <v>53</v>
      </c>
      <c r="C8" s="62" t="s">
        <v>15</v>
      </c>
      <c r="D8" s="62" t="s">
        <v>96</v>
      </c>
      <c r="E8" s="62" t="s">
        <v>40</v>
      </c>
      <c r="F8" s="79">
        <v>4464</v>
      </c>
      <c r="G8" s="66">
        <v>42</v>
      </c>
      <c r="H8" s="66">
        <v>1050</v>
      </c>
      <c r="I8" s="66">
        <v>618</v>
      </c>
      <c r="J8" s="66">
        <v>144</v>
      </c>
      <c r="K8" s="66">
        <v>110</v>
      </c>
      <c r="L8" s="66">
        <v>720</v>
      </c>
      <c r="M8" s="66">
        <v>1695</v>
      </c>
      <c r="N8" s="67">
        <v>85</v>
      </c>
    </row>
    <row r="9" spans="1:15" ht="15">
      <c r="A9" s="69"/>
      <c r="B9" s="70" t="s">
        <v>54</v>
      </c>
      <c r="C9" s="70" t="s">
        <v>15</v>
      </c>
      <c r="D9" s="70" t="s">
        <v>97</v>
      </c>
      <c r="E9" s="70" t="s">
        <v>40</v>
      </c>
      <c r="F9" s="80">
        <v>5000</v>
      </c>
      <c r="G9" s="75">
        <v>79</v>
      </c>
      <c r="H9" s="75">
        <v>819</v>
      </c>
      <c r="I9" s="75">
        <v>504</v>
      </c>
      <c r="J9" s="75">
        <v>304</v>
      </c>
      <c r="K9" s="75">
        <v>79</v>
      </c>
      <c r="L9" s="75">
        <v>651</v>
      </c>
      <c r="M9" s="75">
        <v>2482</v>
      </c>
      <c r="N9" s="76">
        <v>82</v>
      </c>
    </row>
    <row r="10" spans="1:15" ht="15">
      <c r="A10" s="107" t="s">
        <v>387</v>
      </c>
      <c r="B10" s="41" t="s">
        <v>52</v>
      </c>
      <c r="C10" s="41" t="s">
        <v>99</v>
      </c>
      <c r="D10" s="41" t="s">
        <v>98</v>
      </c>
      <c r="E10" s="41" t="s">
        <v>41</v>
      </c>
      <c r="F10" s="42">
        <v>832</v>
      </c>
      <c r="G10" s="43">
        <v>9</v>
      </c>
      <c r="H10" s="43">
        <v>126</v>
      </c>
      <c r="I10" s="43">
        <v>110</v>
      </c>
      <c r="J10" s="43">
        <v>49</v>
      </c>
      <c r="K10" s="43">
        <v>17</v>
      </c>
      <c r="L10" s="43">
        <v>70</v>
      </c>
      <c r="M10" s="43">
        <v>442</v>
      </c>
      <c r="N10" s="44">
        <v>9</v>
      </c>
      <c r="O10" s="122"/>
    </row>
    <row r="11" spans="1:15" ht="15">
      <c r="A11" s="61"/>
      <c r="B11" s="62" t="s">
        <v>53</v>
      </c>
      <c r="C11" s="62" t="s">
        <v>99</v>
      </c>
      <c r="D11" s="62" t="s">
        <v>100</v>
      </c>
      <c r="E11" s="62" t="s">
        <v>41</v>
      </c>
      <c r="F11" s="79">
        <v>391</v>
      </c>
      <c r="G11" s="66">
        <v>2</v>
      </c>
      <c r="H11" s="66">
        <v>62</v>
      </c>
      <c r="I11" s="66">
        <v>56</v>
      </c>
      <c r="J11" s="66">
        <v>18</v>
      </c>
      <c r="K11" s="66">
        <v>12</v>
      </c>
      <c r="L11" s="66">
        <v>34</v>
      </c>
      <c r="M11" s="66">
        <v>199</v>
      </c>
      <c r="N11" s="67">
        <v>8</v>
      </c>
    </row>
    <row r="12" spans="1:15" ht="15">
      <c r="A12" s="69"/>
      <c r="B12" s="70" t="s">
        <v>54</v>
      </c>
      <c r="C12" s="70" t="s">
        <v>99</v>
      </c>
      <c r="D12" s="70" t="s">
        <v>101</v>
      </c>
      <c r="E12" s="70" t="s">
        <v>41</v>
      </c>
      <c r="F12" s="80">
        <v>441</v>
      </c>
      <c r="G12" s="75">
        <v>7</v>
      </c>
      <c r="H12" s="75">
        <v>64</v>
      </c>
      <c r="I12" s="75">
        <v>54</v>
      </c>
      <c r="J12" s="75">
        <v>31</v>
      </c>
      <c r="K12" s="75">
        <v>5</v>
      </c>
      <c r="L12" s="75">
        <v>36</v>
      </c>
      <c r="M12" s="75">
        <v>243</v>
      </c>
      <c r="N12" s="76">
        <v>1</v>
      </c>
    </row>
    <row r="13" spans="1:15" ht="15">
      <c r="A13" s="107" t="s">
        <v>57</v>
      </c>
      <c r="B13" s="41" t="s">
        <v>52</v>
      </c>
      <c r="C13" s="41" t="s">
        <v>103</v>
      </c>
      <c r="D13" s="41" t="s">
        <v>102</v>
      </c>
      <c r="E13" s="41" t="s">
        <v>42</v>
      </c>
      <c r="F13" s="42">
        <v>216</v>
      </c>
      <c r="G13" s="43">
        <v>3</v>
      </c>
      <c r="H13" s="43">
        <v>47</v>
      </c>
      <c r="I13" s="43">
        <v>17</v>
      </c>
      <c r="J13" s="43">
        <v>7</v>
      </c>
      <c r="K13" s="43">
        <v>2</v>
      </c>
      <c r="L13" s="43">
        <v>28</v>
      </c>
      <c r="M13" s="43">
        <v>109</v>
      </c>
      <c r="N13" s="44">
        <v>3</v>
      </c>
      <c r="O13" s="122"/>
    </row>
    <row r="14" spans="1:15" ht="15">
      <c r="A14" s="61"/>
      <c r="B14" s="62" t="s">
        <v>53</v>
      </c>
      <c r="C14" s="62" t="s">
        <v>103</v>
      </c>
      <c r="D14" s="62" t="s">
        <v>104</v>
      </c>
      <c r="E14" s="62" t="s">
        <v>42</v>
      </c>
      <c r="F14" s="79">
        <v>100</v>
      </c>
      <c r="G14" s="66">
        <v>2</v>
      </c>
      <c r="H14" s="66">
        <v>23</v>
      </c>
      <c r="I14" s="66">
        <v>5</v>
      </c>
      <c r="J14" s="66">
        <v>4</v>
      </c>
      <c r="K14" s="66">
        <v>1</v>
      </c>
      <c r="L14" s="66">
        <v>14</v>
      </c>
      <c r="M14" s="66">
        <v>48</v>
      </c>
      <c r="N14" s="67">
        <v>3</v>
      </c>
    </row>
    <row r="15" spans="1:15" ht="15">
      <c r="A15" s="69"/>
      <c r="B15" s="70" t="s">
        <v>54</v>
      </c>
      <c r="C15" s="70" t="s">
        <v>103</v>
      </c>
      <c r="D15" s="70" t="s">
        <v>105</v>
      </c>
      <c r="E15" s="70" t="s">
        <v>42</v>
      </c>
      <c r="F15" s="80">
        <v>116</v>
      </c>
      <c r="G15" s="75">
        <v>1</v>
      </c>
      <c r="H15" s="75">
        <v>24</v>
      </c>
      <c r="I15" s="75">
        <v>12</v>
      </c>
      <c r="J15" s="75">
        <v>3</v>
      </c>
      <c r="K15" s="75">
        <v>1</v>
      </c>
      <c r="L15" s="75">
        <v>14</v>
      </c>
      <c r="M15" s="75">
        <v>61</v>
      </c>
      <c r="N15" s="76" t="s">
        <v>44</v>
      </c>
    </row>
    <row r="16" spans="1:15" ht="15">
      <c r="A16" s="107" t="s">
        <v>59</v>
      </c>
      <c r="B16" s="41" t="s">
        <v>52</v>
      </c>
      <c r="C16" s="41" t="s">
        <v>107</v>
      </c>
      <c r="D16" s="41" t="s">
        <v>106</v>
      </c>
      <c r="E16" s="41" t="s">
        <v>43</v>
      </c>
      <c r="F16" s="42">
        <v>62</v>
      </c>
      <c r="G16" s="43">
        <v>1</v>
      </c>
      <c r="H16" s="43">
        <v>15</v>
      </c>
      <c r="I16" s="43">
        <v>6</v>
      </c>
      <c r="J16" s="43">
        <v>1</v>
      </c>
      <c r="K16" s="43" t="s">
        <v>44</v>
      </c>
      <c r="L16" s="43">
        <v>7</v>
      </c>
      <c r="M16" s="43">
        <v>31</v>
      </c>
      <c r="N16" s="44">
        <v>1</v>
      </c>
      <c r="O16" s="122"/>
    </row>
    <row r="17" spans="1:14" ht="15">
      <c r="A17" s="61"/>
      <c r="B17" s="62" t="s">
        <v>53</v>
      </c>
      <c r="C17" s="62" t="s">
        <v>107</v>
      </c>
      <c r="D17" s="62" t="s">
        <v>108</v>
      </c>
      <c r="E17" s="62" t="s">
        <v>43</v>
      </c>
      <c r="F17" s="79">
        <v>29</v>
      </c>
      <c r="G17" s="66">
        <v>1</v>
      </c>
      <c r="H17" s="66">
        <v>7</v>
      </c>
      <c r="I17" s="66">
        <v>2</v>
      </c>
      <c r="J17" s="66">
        <v>1</v>
      </c>
      <c r="K17" s="66" t="s">
        <v>44</v>
      </c>
      <c r="L17" s="66">
        <v>3</v>
      </c>
      <c r="M17" s="66">
        <v>14</v>
      </c>
      <c r="N17" s="67">
        <v>1</v>
      </c>
    </row>
    <row r="18" spans="1:14" ht="15">
      <c r="A18" s="69"/>
      <c r="B18" s="70" t="s">
        <v>54</v>
      </c>
      <c r="C18" s="70" t="s">
        <v>107</v>
      </c>
      <c r="D18" s="70" t="s">
        <v>109</v>
      </c>
      <c r="E18" s="70" t="s">
        <v>43</v>
      </c>
      <c r="F18" s="80">
        <v>33</v>
      </c>
      <c r="G18" s="75" t="s">
        <v>44</v>
      </c>
      <c r="H18" s="75">
        <v>8</v>
      </c>
      <c r="I18" s="75">
        <v>4</v>
      </c>
      <c r="J18" s="75" t="s">
        <v>44</v>
      </c>
      <c r="K18" s="75" t="s">
        <v>44</v>
      </c>
      <c r="L18" s="75">
        <v>4</v>
      </c>
      <c r="M18" s="75">
        <v>17</v>
      </c>
      <c r="N18" s="76" t="s">
        <v>44</v>
      </c>
    </row>
    <row r="19" spans="1:14" ht="15">
      <c r="A19" s="107" t="s">
        <v>60</v>
      </c>
      <c r="B19" s="41" t="s">
        <v>52</v>
      </c>
      <c r="C19" s="41" t="s">
        <v>111</v>
      </c>
      <c r="D19" s="41" t="s">
        <v>110</v>
      </c>
      <c r="E19" s="41" t="s">
        <v>45</v>
      </c>
      <c r="F19" s="42">
        <v>15</v>
      </c>
      <c r="G19" s="43" t="s">
        <v>44</v>
      </c>
      <c r="H19" s="43">
        <v>4</v>
      </c>
      <c r="I19" s="43" t="s">
        <v>44</v>
      </c>
      <c r="J19" s="43">
        <v>3</v>
      </c>
      <c r="K19" s="43" t="s">
        <v>44</v>
      </c>
      <c r="L19" s="43">
        <v>3</v>
      </c>
      <c r="M19" s="43">
        <v>4</v>
      </c>
      <c r="N19" s="44">
        <v>1</v>
      </c>
    </row>
    <row r="20" spans="1:14" ht="15">
      <c r="A20" s="61"/>
      <c r="B20" s="62" t="s">
        <v>53</v>
      </c>
      <c r="C20" s="62" t="s">
        <v>111</v>
      </c>
      <c r="D20" s="62" t="s">
        <v>112</v>
      </c>
      <c r="E20" s="62" t="s">
        <v>45</v>
      </c>
      <c r="F20" s="79">
        <v>8</v>
      </c>
      <c r="G20" s="66" t="s">
        <v>44</v>
      </c>
      <c r="H20" s="66">
        <v>2</v>
      </c>
      <c r="I20" s="66" t="s">
        <v>44</v>
      </c>
      <c r="J20" s="66">
        <v>2</v>
      </c>
      <c r="K20" s="66" t="s">
        <v>44</v>
      </c>
      <c r="L20" s="66">
        <v>1</v>
      </c>
      <c r="M20" s="66">
        <v>2</v>
      </c>
      <c r="N20" s="67">
        <v>1</v>
      </c>
    </row>
    <row r="21" spans="1:14" ht="15">
      <c r="A21" s="69"/>
      <c r="B21" s="70" t="s">
        <v>54</v>
      </c>
      <c r="C21" s="70" t="s">
        <v>111</v>
      </c>
      <c r="D21" s="70" t="s">
        <v>113</v>
      </c>
      <c r="E21" s="70" t="s">
        <v>45</v>
      </c>
      <c r="F21" s="80">
        <v>7</v>
      </c>
      <c r="G21" s="75" t="s">
        <v>44</v>
      </c>
      <c r="H21" s="75">
        <v>2</v>
      </c>
      <c r="I21" s="75" t="s">
        <v>44</v>
      </c>
      <c r="J21" s="75">
        <v>1</v>
      </c>
      <c r="K21" s="75" t="s">
        <v>44</v>
      </c>
      <c r="L21" s="75">
        <v>2</v>
      </c>
      <c r="M21" s="75">
        <v>2</v>
      </c>
      <c r="N21" s="76" t="s">
        <v>44</v>
      </c>
    </row>
    <row r="22" spans="1:14" ht="15">
      <c r="A22" s="107" t="s">
        <v>61</v>
      </c>
      <c r="B22" s="41" t="s">
        <v>52</v>
      </c>
      <c r="C22" s="41" t="s">
        <v>115</v>
      </c>
      <c r="D22" s="41" t="s">
        <v>114</v>
      </c>
      <c r="E22" s="41" t="s">
        <v>45</v>
      </c>
      <c r="F22" s="42">
        <v>10</v>
      </c>
      <c r="G22" s="43" t="s">
        <v>44</v>
      </c>
      <c r="H22" s="43">
        <v>2</v>
      </c>
      <c r="I22" s="43">
        <v>2</v>
      </c>
      <c r="J22" s="43">
        <v>1</v>
      </c>
      <c r="K22" s="43" t="s">
        <v>44</v>
      </c>
      <c r="L22" s="43">
        <v>2</v>
      </c>
      <c r="M22" s="43">
        <v>3</v>
      </c>
      <c r="N22" s="44" t="s">
        <v>44</v>
      </c>
    </row>
    <row r="23" spans="1:14" ht="15">
      <c r="A23" s="61"/>
      <c r="B23" s="62" t="s">
        <v>53</v>
      </c>
      <c r="C23" s="62" t="s">
        <v>115</v>
      </c>
      <c r="D23" s="62" t="s">
        <v>116</v>
      </c>
      <c r="E23" s="62" t="s">
        <v>45</v>
      </c>
      <c r="F23" s="79">
        <v>4</v>
      </c>
      <c r="G23" s="66" t="s">
        <v>44</v>
      </c>
      <c r="H23" s="66">
        <v>1</v>
      </c>
      <c r="I23" s="66" t="s">
        <v>44</v>
      </c>
      <c r="J23" s="66" t="s">
        <v>44</v>
      </c>
      <c r="K23" s="66" t="s">
        <v>44</v>
      </c>
      <c r="L23" s="66">
        <v>1</v>
      </c>
      <c r="M23" s="66">
        <v>2</v>
      </c>
      <c r="N23" s="67" t="s">
        <v>44</v>
      </c>
    </row>
    <row r="24" spans="1:14" ht="15">
      <c r="A24" s="69"/>
      <c r="B24" s="70" t="s">
        <v>54</v>
      </c>
      <c r="C24" s="70" t="s">
        <v>115</v>
      </c>
      <c r="D24" s="70" t="s">
        <v>117</v>
      </c>
      <c r="E24" s="70" t="s">
        <v>45</v>
      </c>
      <c r="F24" s="80">
        <v>6</v>
      </c>
      <c r="G24" s="75" t="s">
        <v>44</v>
      </c>
      <c r="H24" s="75">
        <v>1</v>
      </c>
      <c r="I24" s="75">
        <v>2</v>
      </c>
      <c r="J24" s="75">
        <v>1</v>
      </c>
      <c r="K24" s="75" t="s">
        <v>44</v>
      </c>
      <c r="L24" s="75">
        <v>1</v>
      </c>
      <c r="M24" s="75">
        <v>1</v>
      </c>
      <c r="N24" s="76" t="s">
        <v>44</v>
      </c>
    </row>
    <row r="25" spans="1:14" ht="15">
      <c r="A25" s="107" t="s">
        <v>62</v>
      </c>
      <c r="B25" s="41" t="s">
        <v>52</v>
      </c>
      <c r="C25" s="41" t="s">
        <v>119</v>
      </c>
      <c r="D25" s="41" t="s">
        <v>118</v>
      </c>
      <c r="E25" s="41" t="s">
        <v>45</v>
      </c>
      <c r="F25" s="42">
        <v>9</v>
      </c>
      <c r="G25" s="43" t="s">
        <v>44</v>
      </c>
      <c r="H25" s="43">
        <v>2</v>
      </c>
      <c r="I25" s="43" t="s">
        <v>44</v>
      </c>
      <c r="J25" s="43">
        <v>1</v>
      </c>
      <c r="K25" s="43" t="s">
        <v>44</v>
      </c>
      <c r="L25" s="43">
        <v>2</v>
      </c>
      <c r="M25" s="43">
        <v>4</v>
      </c>
      <c r="N25" s="44" t="s">
        <v>44</v>
      </c>
    </row>
    <row r="26" spans="1:14" ht="15">
      <c r="A26" s="61"/>
      <c r="B26" s="62" t="s">
        <v>53</v>
      </c>
      <c r="C26" s="62" t="s">
        <v>119</v>
      </c>
      <c r="D26" s="62" t="s">
        <v>120</v>
      </c>
      <c r="E26" s="62" t="s">
        <v>45</v>
      </c>
      <c r="F26" s="79">
        <v>5</v>
      </c>
      <c r="G26" s="66" t="s">
        <v>44</v>
      </c>
      <c r="H26" s="66">
        <v>1</v>
      </c>
      <c r="I26" s="66" t="s">
        <v>44</v>
      </c>
      <c r="J26" s="66">
        <v>1</v>
      </c>
      <c r="K26" s="66" t="s">
        <v>44</v>
      </c>
      <c r="L26" s="66">
        <v>1</v>
      </c>
      <c r="M26" s="66">
        <v>2</v>
      </c>
      <c r="N26" s="67" t="s">
        <v>44</v>
      </c>
    </row>
    <row r="27" spans="1:14" ht="15">
      <c r="A27" s="69"/>
      <c r="B27" s="70" t="s">
        <v>54</v>
      </c>
      <c r="C27" s="70" t="s">
        <v>119</v>
      </c>
      <c r="D27" s="70" t="s">
        <v>121</v>
      </c>
      <c r="E27" s="70" t="s">
        <v>45</v>
      </c>
      <c r="F27" s="80">
        <v>4</v>
      </c>
      <c r="G27" s="75" t="s">
        <v>44</v>
      </c>
      <c r="H27" s="75">
        <v>1</v>
      </c>
      <c r="I27" s="75" t="s">
        <v>44</v>
      </c>
      <c r="J27" s="75" t="s">
        <v>44</v>
      </c>
      <c r="K27" s="75" t="s">
        <v>44</v>
      </c>
      <c r="L27" s="75">
        <v>1</v>
      </c>
      <c r="M27" s="75">
        <v>2</v>
      </c>
      <c r="N27" s="76" t="s">
        <v>44</v>
      </c>
    </row>
    <row r="28" spans="1:14" ht="15">
      <c r="A28" s="107" t="s">
        <v>64</v>
      </c>
      <c r="B28" s="41" t="s">
        <v>52</v>
      </c>
      <c r="C28" s="41" t="s">
        <v>123</v>
      </c>
      <c r="D28" s="41" t="s">
        <v>122</v>
      </c>
      <c r="E28" s="41" t="s">
        <v>45</v>
      </c>
      <c r="F28" s="42">
        <v>17</v>
      </c>
      <c r="G28" s="43">
        <v>2</v>
      </c>
      <c r="H28" s="43">
        <v>5</v>
      </c>
      <c r="I28" s="43" t="s">
        <v>44</v>
      </c>
      <c r="J28" s="43" t="s">
        <v>44</v>
      </c>
      <c r="K28" s="43" t="s">
        <v>44</v>
      </c>
      <c r="L28" s="43">
        <v>2</v>
      </c>
      <c r="M28" s="43">
        <v>8</v>
      </c>
      <c r="N28" s="44" t="s">
        <v>44</v>
      </c>
    </row>
    <row r="29" spans="1:14" ht="15">
      <c r="A29" s="61"/>
      <c r="B29" s="62" t="s">
        <v>53</v>
      </c>
      <c r="C29" s="62" t="s">
        <v>123</v>
      </c>
      <c r="D29" s="62" t="s">
        <v>124</v>
      </c>
      <c r="E29" s="62" t="s">
        <v>45</v>
      </c>
      <c r="F29" s="79">
        <v>8</v>
      </c>
      <c r="G29" s="66">
        <v>1</v>
      </c>
      <c r="H29" s="66">
        <v>3</v>
      </c>
      <c r="I29" s="66" t="s">
        <v>44</v>
      </c>
      <c r="J29" s="66" t="s">
        <v>44</v>
      </c>
      <c r="K29" s="66" t="s">
        <v>44</v>
      </c>
      <c r="L29" s="66" t="s">
        <v>44</v>
      </c>
      <c r="M29" s="66">
        <v>4</v>
      </c>
      <c r="N29" s="67" t="s">
        <v>44</v>
      </c>
    </row>
    <row r="30" spans="1:14" ht="15">
      <c r="A30" s="69"/>
      <c r="B30" s="70" t="s">
        <v>54</v>
      </c>
      <c r="C30" s="70" t="s">
        <v>123</v>
      </c>
      <c r="D30" s="70" t="s">
        <v>125</v>
      </c>
      <c r="E30" s="70" t="s">
        <v>45</v>
      </c>
      <c r="F30" s="80">
        <v>9</v>
      </c>
      <c r="G30" s="75">
        <v>1</v>
      </c>
      <c r="H30" s="75">
        <v>2</v>
      </c>
      <c r="I30" s="75" t="s">
        <v>44</v>
      </c>
      <c r="J30" s="75" t="s">
        <v>44</v>
      </c>
      <c r="K30" s="75" t="s">
        <v>44</v>
      </c>
      <c r="L30" s="75">
        <v>2</v>
      </c>
      <c r="M30" s="75">
        <v>4</v>
      </c>
      <c r="N30" s="76" t="s">
        <v>44</v>
      </c>
    </row>
    <row r="31" spans="1:14" ht="15">
      <c r="A31" s="107" t="s">
        <v>65</v>
      </c>
      <c r="B31" s="41" t="s">
        <v>52</v>
      </c>
      <c r="C31" s="41" t="s">
        <v>127</v>
      </c>
      <c r="D31" s="41" t="s">
        <v>126</v>
      </c>
      <c r="E31" s="41" t="s">
        <v>45</v>
      </c>
      <c r="F31" s="42">
        <v>42</v>
      </c>
      <c r="G31" s="43" t="s">
        <v>44</v>
      </c>
      <c r="H31" s="43">
        <v>9</v>
      </c>
      <c r="I31" s="43">
        <v>4</v>
      </c>
      <c r="J31" s="43">
        <v>1</v>
      </c>
      <c r="K31" s="43" t="s">
        <v>44</v>
      </c>
      <c r="L31" s="43">
        <v>4</v>
      </c>
      <c r="M31" s="43">
        <v>23</v>
      </c>
      <c r="N31" s="44">
        <v>1</v>
      </c>
    </row>
    <row r="32" spans="1:14" ht="15">
      <c r="A32" s="61"/>
      <c r="B32" s="62" t="s">
        <v>53</v>
      </c>
      <c r="C32" s="62" t="s">
        <v>127</v>
      </c>
      <c r="D32" s="62" t="s">
        <v>128</v>
      </c>
      <c r="E32" s="62" t="s">
        <v>45</v>
      </c>
      <c r="F32" s="79">
        <v>18</v>
      </c>
      <c r="G32" s="66" t="s">
        <v>44</v>
      </c>
      <c r="H32" s="66">
        <v>5</v>
      </c>
      <c r="I32" s="66" t="s">
        <v>44</v>
      </c>
      <c r="J32" s="66" t="s">
        <v>44</v>
      </c>
      <c r="K32" s="66" t="s">
        <v>44</v>
      </c>
      <c r="L32" s="66">
        <v>3</v>
      </c>
      <c r="M32" s="66">
        <v>9</v>
      </c>
      <c r="N32" s="67">
        <v>1</v>
      </c>
    </row>
    <row r="33" spans="1:14" ht="15">
      <c r="A33" s="61"/>
      <c r="B33" s="62" t="s">
        <v>54</v>
      </c>
      <c r="C33" s="62" t="s">
        <v>127</v>
      </c>
      <c r="D33" s="62" t="s">
        <v>129</v>
      </c>
      <c r="E33" s="62" t="s">
        <v>45</v>
      </c>
      <c r="F33" s="79">
        <v>24</v>
      </c>
      <c r="G33" s="66" t="s">
        <v>44</v>
      </c>
      <c r="H33" s="66">
        <v>4</v>
      </c>
      <c r="I33" s="66">
        <v>4</v>
      </c>
      <c r="J33" s="66">
        <v>1</v>
      </c>
      <c r="K33" s="66" t="s">
        <v>44</v>
      </c>
      <c r="L33" s="66">
        <v>1</v>
      </c>
      <c r="M33" s="66">
        <v>14</v>
      </c>
      <c r="N33" s="67" t="s">
        <v>44</v>
      </c>
    </row>
    <row r="34" spans="1:14" ht="15">
      <c r="A34" s="107" t="s">
        <v>66</v>
      </c>
      <c r="B34" s="41" t="s">
        <v>52</v>
      </c>
      <c r="C34" s="41" t="s">
        <v>131</v>
      </c>
      <c r="D34" s="41" t="s">
        <v>130</v>
      </c>
      <c r="E34" s="41" t="s">
        <v>45</v>
      </c>
      <c r="F34" s="42">
        <v>12</v>
      </c>
      <c r="G34" s="43" t="s">
        <v>44</v>
      </c>
      <c r="H34" s="43">
        <v>3</v>
      </c>
      <c r="I34" s="43">
        <v>2</v>
      </c>
      <c r="J34" s="43" t="s">
        <v>44</v>
      </c>
      <c r="K34" s="43">
        <v>1</v>
      </c>
      <c r="L34" s="43">
        <v>1</v>
      </c>
      <c r="M34" s="43">
        <v>5</v>
      </c>
      <c r="N34" s="44" t="s">
        <v>44</v>
      </c>
    </row>
    <row r="35" spans="1:14" ht="15">
      <c r="A35" s="61"/>
      <c r="B35" s="62" t="s">
        <v>53</v>
      </c>
      <c r="C35" s="62" t="s">
        <v>131</v>
      </c>
      <c r="D35" s="62" t="s">
        <v>132</v>
      </c>
      <c r="E35" s="62" t="s">
        <v>45</v>
      </c>
      <c r="F35" s="79">
        <v>6</v>
      </c>
      <c r="G35" s="66" t="s">
        <v>44</v>
      </c>
      <c r="H35" s="66">
        <v>1</v>
      </c>
      <c r="I35" s="66" t="s">
        <v>44</v>
      </c>
      <c r="J35" s="66" t="s">
        <v>44</v>
      </c>
      <c r="K35" s="66">
        <v>1</v>
      </c>
      <c r="L35" s="66" t="s">
        <v>44</v>
      </c>
      <c r="M35" s="66">
        <v>4</v>
      </c>
      <c r="N35" s="67" t="s">
        <v>44</v>
      </c>
    </row>
    <row r="36" spans="1:14" ht="15">
      <c r="A36" s="69"/>
      <c r="B36" s="70" t="s">
        <v>54</v>
      </c>
      <c r="C36" s="70" t="s">
        <v>131</v>
      </c>
      <c r="D36" s="70" t="s">
        <v>133</v>
      </c>
      <c r="E36" s="70" t="s">
        <v>45</v>
      </c>
      <c r="F36" s="80">
        <v>6</v>
      </c>
      <c r="G36" s="75" t="s">
        <v>44</v>
      </c>
      <c r="H36" s="75">
        <v>2</v>
      </c>
      <c r="I36" s="75">
        <v>2</v>
      </c>
      <c r="J36" s="75" t="s">
        <v>44</v>
      </c>
      <c r="K36" s="75" t="s">
        <v>44</v>
      </c>
      <c r="L36" s="75">
        <v>1</v>
      </c>
      <c r="M36" s="75">
        <v>1</v>
      </c>
      <c r="N36" s="76" t="s">
        <v>44</v>
      </c>
    </row>
    <row r="37" spans="1:14" ht="15">
      <c r="A37" s="107" t="s">
        <v>67</v>
      </c>
      <c r="B37" s="41" t="s">
        <v>52</v>
      </c>
      <c r="C37" s="41" t="s">
        <v>135</v>
      </c>
      <c r="D37" s="41" t="s">
        <v>134</v>
      </c>
      <c r="E37" s="41" t="s">
        <v>45</v>
      </c>
      <c r="F37" s="42">
        <v>49</v>
      </c>
      <c r="G37" s="43" t="s">
        <v>44</v>
      </c>
      <c r="H37" s="43">
        <v>7</v>
      </c>
      <c r="I37" s="43">
        <v>3</v>
      </c>
      <c r="J37" s="43" t="s">
        <v>44</v>
      </c>
      <c r="K37" s="43">
        <v>1</v>
      </c>
      <c r="L37" s="43">
        <v>7</v>
      </c>
      <c r="M37" s="43">
        <v>31</v>
      </c>
      <c r="N37" s="44" t="s">
        <v>44</v>
      </c>
    </row>
    <row r="38" spans="1:14" ht="15">
      <c r="A38" s="61"/>
      <c r="B38" s="62" t="s">
        <v>53</v>
      </c>
      <c r="C38" s="62" t="s">
        <v>135</v>
      </c>
      <c r="D38" s="62" t="s">
        <v>136</v>
      </c>
      <c r="E38" s="62" t="s">
        <v>45</v>
      </c>
      <c r="F38" s="79">
        <v>22</v>
      </c>
      <c r="G38" s="66" t="s">
        <v>44</v>
      </c>
      <c r="H38" s="66">
        <v>3</v>
      </c>
      <c r="I38" s="66">
        <v>3</v>
      </c>
      <c r="J38" s="66" t="s">
        <v>44</v>
      </c>
      <c r="K38" s="66" t="s">
        <v>44</v>
      </c>
      <c r="L38" s="66">
        <v>5</v>
      </c>
      <c r="M38" s="66">
        <v>11</v>
      </c>
      <c r="N38" s="67" t="s">
        <v>44</v>
      </c>
    </row>
    <row r="39" spans="1:14" ht="15">
      <c r="A39" s="69"/>
      <c r="B39" s="70" t="s">
        <v>54</v>
      </c>
      <c r="C39" s="70" t="s">
        <v>135</v>
      </c>
      <c r="D39" s="70" t="s">
        <v>137</v>
      </c>
      <c r="E39" s="70" t="s">
        <v>45</v>
      </c>
      <c r="F39" s="80">
        <v>27</v>
      </c>
      <c r="G39" s="75" t="s">
        <v>44</v>
      </c>
      <c r="H39" s="75">
        <v>4</v>
      </c>
      <c r="I39" s="75" t="s">
        <v>44</v>
      </c>
      <c r="J39" s="75" t="s">
        <v>44</v>
      </c>
      <c r="K39" s="75">
        <v>1</v>
      </c>
      <c r="L39" s="75">
        <v>2</v>
      </c>
      <c r="M39" s="75">
        <v>20</v>
      </c>
      <c r="N39" s="76" t="s">
        <v>44</v>
      </c>
    </row>
    <row r="40" spans="1:14" ht="15">
      <c r="A40" s="107" t="s">
        <v>68</v>
      </c>
      <c r="B40" s="41" t="s">
        <v>52</v>
      </c>
      <c r="C40" s="41" t="s">
        <v>139</v>
      </c>
      <c r="D40" s="41" t="s">
        <v>138</v>
      </c>
      <c r="E40" s="41" t="s">
        <v>43</v>
      </c>
      <c r="F40" s="42">
        <v>616</v>
      </c>
      <c r="G40" s="43">
        <v>6</v>
      </c>
      <c r="H40" s="43">
        <v>79</v>
      </c>
      <c r="I40" s="43">
        <v>93</v>
      </c>
      <c r="J40" s="43">
        <v>42</v>
      </c>
      <c r="K40" s="43">
        <v>15</v>
      </c>
      <c r="L40" s="43">
        <v>42</v>
      </c>
      <c r="M40" s="43">
        <v>333</v>
      </c>
      <c r="N40" s="44">
        <v>6</v>
      </c>
    </row>
    <row r="41" spans="1:14" ht="15">
      <c r="A41" s="61"/>
      <c r="B41" s="62" t="s">
        <v>53</v>
      </c>
      <c r="C41" s="62" t="s">
        <v>139</v>
      </c>
      <c r="D41" s="62" t="s">
        <v>140</v>
      </c>
      <c r="E41" s="62" t="s">
        <v>43</v>
      </c>
      <c r="F41" s="79">
        <v>291</v>
      </c>
      <c r="G41" s="66" t="s">
        <v>44</v>
      </c>
      <c r="H41" s="66">
        <v>39</v>
      </c>
      <c r="I41" s="66">
        <v>51</v>
      </c>
      <c r="J41" s="66">
        <v>14</v>
      </c>
      <c r="K41" s="66">
        <v>11</v>
      </c>
      <c r="L41" s="66">
        <v>20</v>
      </c>
      <c r="M41" s="66">
        <v>151</v>
      </c>
      <c r="N41" s="67">
        <v>5</v>
      </c>
    </row>
    <row r="42" spans="1:14" ht="15">
      <c r="A42" s="69"/>
      <c r="B42" s="70" t="s">
        <v>54</v>
      </c>
      <c r="C42" s="70" t="s">
        <v>139</v>
      </c>
      <c r="D42" s="70" t="s">
        <v>141</v>
      </c>
      <c r="E42" s="70" t="s">
        <v>43</v>
      </c>
      <c r="F42" s="80">
        <v>325</v>
      </c>
      <c r="G42" s="75">
        <v>6</v>
      </c>
      <c r="H42" s="75">
        <v>40</v>
      </c>
      <c r="I42" s="75">
        <v>42</v>
      </c>
      <c r="J42" s="75">
        <v>28</v>
      </c>
      <c r="K42" s="75">
        <v>4</v>
      </c>
      <c r="L42" s="75">
        <v>22</v>
      </c>
      <c r="M42" s="75">
        <v>182</v>
      </c>
      <c r="N42" s="76">
        <v>1</v>
      </c>
    </row>
    <row r="43" spans="1:14" ht="15">
      <c r="A43" s="107" t="s">
        <v>391</v>
      </c>
      <c r="B43" s="41" t="s">
        <v>52</v>
      </c>
      <c r="C43" s="41" t="s">
        <v>166</v>
      </c>
      <c r="D43" s="41" t="s">
        <v>165</v>
      </c>
      <c r="E43" s="41" t="s">
        <v>41</v>
      </c>
      <c r="F43" s="42">
        <v>97</v>
      </c>
      <c r="G43" s="43" t="s">
        <v>44</v>
      </c>
      <c r="H43" s="43">
        <v>13</v>
      </c>
      <c r="I43" s="43">
        <v>5</v>
      </c>
      <c r="J43" s="43">
        <v>6</v>
      </c>
      <c r="K43" s="43">
        <v>5</v>
      </c>
      <c r="L43" s="43">
        <v>16</v>
      </c>
      <c r="M43" s="43">
        <v>51</v>
      </c>
      <c r="N43" s="44">
        <v>1</v>
      </c>
    </row>
    <row r="44" spans="1:14" ht="15">
      <c r="A44" s="61"/>
      <c r="B44" s="62" t="s">
        <v>53</v>
      </c>
      <c r="C44" s="62" t="s">
        <v>166</v>
      </c>
      <c r="D44" s="62" t="s">
        <v>167</v>
      </c>
      <c r="E44" s="62" t="s">
        <v>41</v>
      </c>
      <c r="F44" s="79">
        <v>52</v>
      </c>
      <c r="G44" s="66" t="s">
        <v>44</v>
      </c>
      <c r="H44" s="66">
        <v>9</v>
      </c>
      <c r="I44" s="66">
        <v>3</v>
      </c>
      <c r="J44" s="66">
        <v>1</v>
      </c>
      <c r="K44" s="66">
        <v>4</v>
      </c>
      <c r="L44" s="66">
        <v>9</v>
      </c>
      <c r="M44" s="66">
        <v>26</v>
      </c>
      <c r="N44" s="67" t="s">
        <v>44</v>
      </c>
    </row>
    <row r="45" spans="1:14" ht="15">
      <c r="A45" s="69"/>
      <c r="B45" s="70" t="s">
        <v>54</v>
      </c>
      <c r="C45" s="70" t="s">
        <v>166</v>
      </c>
      <c r="D45" s="70" t="s">
        <v>168</v>
      </c>
      <c r="E45" s="70" t="s">
        <v>41</v>
      </c>
      <c r="F45" s="80">
        <v>45</v>
      </c>
      <c r="G45" s="75" t="s">
        <v>44</v>
      </c>
      <c r="H45" s="75">
        <v>4</v>
      </c>
      <c r="I45" s="75">
        <v>2</v>
      </c>
      <c r="J45" s="75">
        <v>5</v>
      </c>
      <c r="K45" s="75">
        <v>1</v>
      </c>
      <c r="L45" s="75">
        <v>7</v>
      </c>
      <c r="M45" s="75">
        <v>25</v>
      </c>
      <c r="N45" s="76">
        <v>1</v>
      </c>
    </row>
    <row r="46" spans="1:14" ht="15">
      <c r="A46" s="107" t="s">
        <v>81</v>
      </c>
      <c r="B46" s="41" t="s">
        <v>52</v>
      </c>
      <c r="C46" s="41" t="s">
        <v>170</v>
      </c>
      <c r="D46" s="41" t="s">
        <v>169</v>
      </c>
      <c r="E46" s="41" t="s">
        <v>42</v>
      </c>
      <c r="F46" s="42">
        <v>97</v>
      </c>
      <c r="G46" s="43" t="s">
        <v>44</v>
      </c>
      <c r="H46" s="43">
        <v>13</v>
      </c>
      <c r="I46" s="43">
        <v>5</v>
      </c>
      <c r="J46" s="43">
        <v>6</v>
      </c>
      <c r="K46" s="43">
        <v>5</v>
      </c>
      <c r="L46" s="43">
        <v>16</v>
      </c>
      <c r="M46" s="43">
        <v>51</v>
      </c>
      <c r="N46" s="44">
        <v>1</v>
      </c>
    </row>
    <row r="47" spans="1:14" ht="15">
      <c r="A47" s="61"/>
      <c r="B47" s="62" t="s">
        <v>53</v>
      </c>
      <c r="C47" s="62" t="s">
        <v>170</v>
      </c>
      <c r="D47" s="62" t="s">
        <v>171</v>
      </c>
      <c r="E47" s="62" t="s">
        <v>42</v>
      </c>
      <c r="F47" s="79">
        <v>52</v>
      </c>
      <c r="G47" s="66" t="s">
        <v>44</v>
      </c>
      <c r="H47" s="66">
        <v>9</v>
      </c>
      <c r="I47" s="66">
        <v>3</v>
      </c>
      <c r="J47" s="66">
        <v>1</v>
      </c>
      <c r="K47" s="66">
        <v>4</v>
      </c>
      <c r="L47" s="66">
        <v>9</v>
      </c>
      <c r="M47" s="66">
        <v>26</v>
      </c>
      <c r="N47" s="67" t="s">
        <v>44</v>
      </c>
    </row>
    <row r="48" spans="1:14" ht="15">
      <c r="A48" s="61"/>
      <c r="B48" s="62" t="s">
        <v>54</v>
      </c>
      <c r="C48" s="62" t="s">
        <v>170</v>
      </c>
      <c r="D48" s="62" t="s">
        <v>172</v>
      </c>
      <c r="E48" s="62" t="s">
        <v>42</v>
      </c>
      <c r="F48" s="79">
        <v>45</v>
      </c>
      <c r="G48" s="66" t="s">
        <v>44</v>
      </c>
      <c r="H48" s="66">
        <v>4</v>
      </c>
      <c r="I48" s="66">
        <v>2</v>
      </c>
      <c r="J48" s="66">
        <v>5</v>
      </c>
      <c r="K48" s="66">
        <v>1</v>
      </c>
      <c r="L48" s="66">
        <v>7</v>
      </c>
      <c r="M48" s="66">
        <v>25</v>
      </c>
      <c r="N48" s="67">
        <v>1</v>
      </c>
    </row>
    <row r="49" spans="1:14" ht="15">
      <c r="A49" s="107" t="s">
        <v>83</v>
      </c>
      <c r="B49" s="41" t="s">
        <v>52</v>
      </c>
      <c r="C49" s="41" t="s">
        <v>174</v>
      </c>
      <c r="D49" s="41" t="s">
        <v>173</v>
      </c>
      <c r="E49" s="41" t="s">
        <v>45</v>
      </c>
      <c r="F49" s="42">
        <v>37</v>
      </c>
      <c r="G49" s="43" t="s">
        <v>44</v>
      </c>
      <c r="H49" s="43">
        <v>5</v>
      </c>
      <c r="I49" s="43">
        <v>1</v>
      </c>
      <c r="J49" s="43">
        <v>1</v>
      </c>
      <c r="K49" s="43">
        <v>2</v>
      </c>
      <c r="L49" s="43">
        <v>14</v>
      </c>
      <c r="M49" s="43">
        <v>13</v>
      </c>
      <c r="N49" s="44">
        <v>1</v>
      </c>
    </row>
    <row r="50" spans="1:14" ht="15">
      <c r="A50" s="61"/>
      <c r="B50" s="62" t="s">
        <v>53</v>
      </c>
      <c r="C50" s="62" t="s">
        <v>174</v>
      </c>
      <c r="D50" s="62" t="s">
        <v>175</v>
      </c>
      <c r="E50" s="62" t="s">
        <v>45</v>
      </c>
      <c r="F50" s="79">
        <v>21</v>
      </c>
      <c r="G50" s="66" t="s">
        <v>44</v>
      </c>
      <c r="H50" s="66">
        <v>5</v>
      </c>
      <c r="I50" s="66">
        <v>1</v>
      </c>
      <c r="J50" s="66" t="s">
        <v>44</v>
      </c>
      <c r="K50" s="66">
        <v>1</v>
      </c>
      <c r="L50" s="66">
        <v>9</v>
      </c>
      <c r="M50" s="66">
        <v>5</v>
      </c>
      <c r="N50" s="67" t="s">
        <v>44</v>
      </c>
    </row>
    <row r="51" spans="1:14" ht="15">
      <c r="A51" s="69"/>
      <c r="B51" s="70" t="s">
        <v>54</v>
      </c>
      <c r="C51" s="70" t="s">
        <v>174</v>
      </c>
      <c r="D51" s="70" t="s">
        <v>176</v>
      </c>
      <c r="E51" s="70" t="s">
        <v>45</v>
      </c>
      <c r="F51" s="80">
        <v>16</v>
      </c>
      <c r="G51" s="75" t="s">
        <v>44</v>
      </c>
      <c r="H51" s="75" t="s">
        <v>44</v>
      </c>
      <c r="I51" s="75" t="s">
        <v>44</v>
      </c>
      <c r="J51" s="75">
        <v>1</v>
      </c>
      <c r="K51" s="75">
        <v>1</v>
      </c>
      <c r="L51" s="75">
        <v>5</v>
      </c>
      <c r="M51" s="75">
        <v>8</v>
      </c>
      <c r="N51" s="76">
        <v>1</v>
      </c>
    </row>
    <row r="52" spans="1:14" ht="15">
      <c r="A52" s="107" t="s">
        <v>84</v>
      </c>
      <c r="B52" s="41" t="s">
        <v>52</v>
      </c>
      <c r="C52" s="41" t="s">
        <v>178</v>
      </c>
      <c r="D52" s="41" t="s">
        <v>177</v>
      </c>
      <c r="E52" s="41" t="s">
        <v>45</v>
      </c>
      <c r="F52" s="42">
        <v>11</v>
      </c>
      <c r="G52" s="43" t="s">
        <v>44</v>
      </c>
      <c r="H52" s="43">
        <v>1</v>
      </c>
      <c r="I52" s="43">
        <v>2</v>
      </c>
      <c r="J52" s="43">
        <v>1</v>
      </c>
      <c r="K52" s="43">
        <v>2</v>
      </c>
      <c r="L52" s="43">
        <v>1</v>
      </c>
      <c r="M52" s="43">
        <v>4</v>
      </c>
      <c r="N52" s="44" t="s">
        <v>44</v>
      </c>
    </row>
    <row r="53" spans="1:14" ht="15">
      <c r="A53" s="61"/>
      <c r="B53" s="62" t="s">
        <v>53</v>
      </c>
      <c r="C53" s="62" t="s">
        <v>178</v>
      </c>
      <c r="D53" s="62" t="s">
        <v>179</v>
      </c>
      <c r="E53" s="62" t="s">
        <v>45</v>
      </c>
      <c r="F53" s="79">
        <v>6</v>
      </c>
      <c r="G53" s="66" t="s">
        <v>44</v>
      </c>
      <c r="H53" s="66" t="s">
        <v>44</v>
      </c>
      <c r="I53" s="66">
        <v>1</v>
      </c>
      <c r="J53" s="66">
        <v>1</v>
      </c>
      <c r="K53" s="66">
        <v>2</v>
      </c>
      <c r="L53" s="66" t="s">
        <v>44</v>
      </c>
      <c r="M53" s="66">
        <v>2</v>
      </c>
      <c r="N53" s="67" t="s">
        <v>44</v>
      </c>
    </row>
    <row r="54" spans="1:14" ht="15">
      <c r="A54" s="69"/>
      <c r="B54" s="70" t="s">
        <v>54</v>
      </c>
      <c r="C54" s="70" t="s">
        <v>178</v>
      </c>
      <c r="D54" s="70" t="s">
        <v>180</v>
      </c>
      <c r="E54" s="70" t="s">
        <v>45</v>
      </c>
      <c r="F54" s="80">
        <v>5</v>
      </c>
      <c r="G54" s="75" t="s">
        <v>44</v>
      </c>
      <c r="H54" s="75">
        <v>1</v>
      </c>
      <c r="I54" s="75">
        <v>1</v>
      </c>
      <c r="J54" s="75" t="s">
        <v>44</v>
      </c>
      <c r="K54" s="75" t="s">
        <v>44</v>
      </c>
      <c r="L54" s="75">
        <v>1</v>
      </c>
      <c r="M54" s="75">
        <v>2</v>
      </c>
      <c r="N54" s="76" t="s">
        <v>44</v>
      </c>
    </row>
    <row r="55" spans="1:14" ht="15">
      <c r="A55" s="107" t="s">
        <v>86</v>
      </c>
      <c r="B55" s="41" t="s">
        <v>52</v>
      </c>
      <c r="C55" s="41" t="s">
        <v>182</v>
      </c>
      <c r="D55" s="41" t="s">
        <v>181</v>
      </c>
      <c r="E55" s="41" t="s">
        <v>45</v>
      </c>
      <c r="F55" s="42">
        <v>23</v>
      </c>
      <c r="G55" s="43" t="s">
        <v>44</v>
      </c>
      <c r="H55" s="43">
        <v>2</v>
      </c>
      <c r="I55" s="43">
        <v>1</v>
      </c>
      <c r="J55" s="43">
        <v>4</v>
      </c>
      <c r="K55" s="43">
        <v>1</v>
      </c>
      <c r="L55" s="43" t="s">
        <v>44</v>
      </c>
      <c r="M55" s="43">
        <v>15</v>
      </c>
      <c r="N55" s="44" t="s">
        <v>44</v>
      </c>
    </row>
    <row r="56" spans="1:14" ht="15">
      <c r="A56" s="61"/>
      <c r="B56" s="62" t="s">
        <v>53</v>
      </c>
      <c r="C56" s="62" t="s">
        <v>182</v>
      </c>
      <c r="D56" s="62" t="s">
        <v>183</v>
      </c>
      <c r="E56" s="62" t="s">
        <v>45</v>
      </c>
      <c r="F56" s="79">
        <v>12</v>
      </c>
      <c r="G56" s="66" t="s">
        <v>44</v>
      </c>
      <c r="H56" s="66">
        <v>2</v>
      </c>
      <c r="I56" s="66">
        <v>1</v>
      </c>
      <c r="J56" s="66" t="s">
        <v>44</v>
      </c>
      <c r="K56" s="66">
        <v>1</v>
      </c>
      <c r="L56" s="66" t="s">
        <v>44</v>
      </c>
      <c r="M56" s="66">
        <v>8</v>
      </c>
      <c r="N56" s="67" t="s">
        <v>44</v>
      </c>
    </row>
    <row r="57" spans="1:14" ht="15">
      <c r="A57" s="69"/>
      <c r="B57" s="70" t="s">
        <v>54</v>
      </c>
      <c r="C57" s="70" t="s">
        <v>182</v>
      </c>
      <c r="D57" s="70" t="s">
        <v>184</v>
      </c>
      <c r="E57" s="70" t="s">
        <v>45</v>
      </c>
      <c r="F57" s="80">
        <v>11</v>
      </c>
      <c r="G57" s="75" t="s">
        <v>44</v>
      </c>
      <c r="H57" s="75" t="s">
        <v>44</v>
      </c>
      <c r="I57" s="75" t="s">
        <v>44</v>
      </c>
      <c r="J57" s="75">
        <v>4</v>
      </c>
      <c r="K57" s="75" t="s">
        <v>44</v>
      </c>
      <c r="L57" s="75" t="s">
        <v>44</v>
      </c>
      <c r="M57" s="75">
        <v>7</v>
      </c>
      <c r="N57" s="76" t="s">
        <v>44</v>
      </c>
    </row>
    <row r="58" spans="1:14" ht="15">
      <c r="A58" s="107" t="s">
        <v>88</v>
      </c>
      <c r="B58" s="41" t="s">
        <v>52</v>
      </c>
      <c r="C58" s="41" t="s">
        <v>186</v>
      </c>
      <c r="D58" s="41" t="s">
        <v>185</v>
      </c>
      <c r="E58" s="41" t="s">
        <v>45</v>
      </c>
      <c r="F58" s="42">
        <v>26</v>
      </c>
      <c r="G58" s="43" t="s">
        <v>44</v>
      </c>
      <c r="H58" s="43">
        <v>5</v>
      </c>
      <c r="I58" s="43">
        <v>1</v>
      </c>
      <c r="J58" s="43" t="s">
        <v>44</v>
      </c>
      <c r="K58" s="43" t="s">
        <v>44</v>
      </c>
      <c r="L58" s="43">
        <v>1</v>
      </c>
      <c r="M58" s="43">
        <v>19</v>
      </c>
      <c r="N58" s="44" t="s">
        <v>44</v>
      </c>
    </row>
    <row r="59" spans="1:14" ht="15">
      <c r="A59" s="61"/>
      <c r="B59" s="62" t="s">
        <v>53</v>
      </c>
      <c r="C59" s="62" t="s">
        <v>186</v>
      </c>
      <c r="D59" s="62" t="s">
        <v>187</v>
      </c>
      <c r="E59" s="62" t="s">
        <v>45</v>
      </c>
      <c r="F59" s="79">
        <v>13</v>
      </c>
      <c r="G59" s="66" t="s">
        <v>44</v>
      </c>
      <c r="H59" s="66">
        <v>2</v>
      </c>
      <c r="I59" s="66" t="s">
        <v>44</v>
      </c>
      <c r="J59" s="66" t="s">
        <v>44</v>
      </c>
      <c r="K59" s="66" t="s">
        <v>44</v>
      </c>
      <c r="L59" s="66" t="s">
        <v>44</v>
      </c>
      <c r="M59" s="66">
        <v>11</v>
      </c>
      <c r="N59" s="67" t="s">
        <v>44</v>
      </c>
    </row>
    <row r="60" spans="1:14" ht="15">
      <c r="A60" s="69"/>
      <c r="B60" s="70" t="s">
        <v>54</v>
      </c>
      <c r="C60" s="70" t="s">
        <v>186</v>
      </c>
      <c r="D60" s="70" t="s">
        <v>188</v>
      </c>
      <c r="E60" s="70" t="s">
        <v>45</v>
      </c>
      <c r="F60" s="80">
        <v>13</v>
      </c>
      <c r="G60" s="75" t="s">
        <v>44</v>
      </c>
      <c r="H60" s="75">
        <v>3</v>
      </c>
      <c r="I60" s="75">
        <v>1</v>
      </c>
      <c r="J60" s="75" t="s">
        <v>44</v>
      </c>
      <c r="K60" s="75" t="s">
        <v>44</v>
      </c>
      <c r="L60" s="75">
        <v>1</v>
      </c>
      <c r="M60" s="75">
        <v>8</v>
      </c>
      <c r="N60" s="76" t="s">
        <v>44</v>
      </c>
    </row>
    <row r="61" spans="1:14" ht="15">
      <c r="A61" s="107" t="s">
        <v>388</v>
      </c>
      <c r="B61" s="41" t="s">
        <v>52</v>
      </c>
      <c r="C61" s="41" t="s">
        <v>143</v>
      </c>
      <c r="D61" s="41" t="s">
        <v>142</v>
      </c>
      <c r="E61" s="41" t="s">
        <v>41</v>
      </c>
      <c r="F61" s="42">
        <v>67</v>
      </c>
      <c r="G61" s="43">
        <v>1</v>
      </c>
      <c r="H61" s="43">
        <v>7</v>
      </c>
      <c r="I61" s="43">
        <v>3</v>
      </c>
      <c r="J61" s="43">
        <v>6</v>
      </c>
      <c r="K61" s="43">
        <v>1</v>
      </c>
      <c r="L61" s="43">
        <v>6</v>
      </c>
      <c r="M61" s="43">
        <v>42</v>
      </c>
      <c r="N61" s="44">
        <v>1</v>
      </c>
    </row>
    <row r="62" spans="1:14" ht="15">
      <c r="A62" s="61"/>
      <c r="B62" s="62" t="s">
        <v>53</v>
      </c>
      <c r="C62" s="62" t="s">
        <v>143</v>
      </c>
      <c r="D62" s="62" t="s">
        <v>144</v>
      </c>
      <c r="E62" s="62" t="s">
        <v>41</v>
      </c>
      <c r="F62" s="79">
        <v>32</v>
      </c>
      <c r="G62" s="66" t="s">
        <v>44</v>
      </c>
      <c r="H62" s="66">
        <v>3</v>
      </c>
      <c r="I62" s="66">
        <v>2</v>
      </c>
      <c r="J62" s="66">
        <v>1</v>
      </c>
      <c r="K62" s="66">
        <v>1</v>
      </c>
      <c r="L62" s="66">
        <v>3</v>
      </c>
      <c r="M62" s="66">
        <v>22</v>
      </c>
      <c r="N62" s="67" t="s">
        <v>44</v>
      </c>
    </row>
    <row r="63" spans="1:14" ht="15">
      <c r="A63" s="69"/>
      <c r="B63" s="70" t="s">
        <v>54</v>
      </c>
      <c r="C63" s="70" t="s">
        <v>143</v>
      </c>
      <c r="D63" s="70" t="s">
        <v>145</v>
      </c>
      <c r="E63" s="70" t="s">
        <v>41</v>
      </c>
      <c r="F63" s="80">
        <v>35</v>
      </c>
      <c r="G63" s="75">
        <v>1</v>
      </c>
      <c r="H63" s="75">
        <v>4</v>
      </c>
      <c r="I63" s="75">
        <v>1</v>
      </c>
      <c r="J63" s="75">
        <v>5</v>
      </c>
      <c r="K63" s="75" t="s">
        <v>44</v>
      </c>
      <c r="L63" s="75">
        <v>3</v>
      </c>
      <c r="M63" s="75">
        <v>20</v>
      </c>
      <c r="N63" s="76">
        <v>1</v>
      </c>
    </row>
    <row r="64" spans="1:14" ht="15">
      <c r="A64" s="107" t="s">
        <v>69</v>
      </c>
      <c r="B64" s="41" t="s">
        <v>52</v>
      </c>
      <c r="C64" s="41" t="s">
        <v>147</v>
      </c>
      <c r="D64" s="41" t="s">
        <v>146</v>
      </c>
      <c r="E64" s="41" t="s">
        <v>42</v>
      </c>
      <c r="F64" s="42">
        <v>67</v>
      </c>
      <c r="G64" s="43">
        <v>1</v>
      </c>
      <c r="H64" s="43">
        <v>7</v>
      </c>
      <c r="I64" s="43">
        <v>3</v>
      </c>
      <c r="J64" s="43">
        <v>6</v>
      </c>
      <c r="K64" s="43">
        <v>1</v>
      </c>
      <c r="L64" s="43">
        <v>6</v>
      </c>
      <c r="M64" s="43">
        <v>42</v>
      </c>
      <c r="N64" s="44">
        <v>1</v>
      </c>
    </row>
    <row r="65" spans="1:14" ht="15">
      <c r="A65" s="61"/>
      <c r="B65" s="62" t="s">
        <v>53</v>
      </c>
      <c r="C65" s="62" t="s">
        <v>147</v>
      </c>
      <c r="D65" s="62" t="s">
        <v>148</v>
      </c>
      <c r="E65" s="62" t="s">
        <v>42</v>
      </c>
      <c r="F65" s="79">
        <v>32</v>
      </c>
      <c r="G65" s="66" t="s">
        <v>44</v>
      </c>
      <c r="H65" s="66">
        <v>3</v>
      </c>
      <c r="I65" s="66">
        <v>2</v>
      </c>
      <c r="J65" s="66">
        <v>1</v>
      </c>
      <c r="K65" s="66">
        <v>1</v>
      </c>
      <c r="L65" s="66">
        <v>3</v>
      </c>
      <c r="M65" s="66">
        <v>22</v>
      </c>
      <c r="N65" s="67" t="s">
        <v>44</v>
      </c>
    </row>
    <row r="66" spans="1:14" ht="15">
      <c r="A66" s="61"/>
      <c r="B66" s="62" t="s">
        <v>54</v>
      </c>
      <c r="C66" s="62" t="s">
        <v>147</v>
      </c>
      <c r="D66" s="62" t="s">
        <v>149</v>
      </c>
      <c r="E66" s="62" t="s">
        <v>42</v>
      </c>
      <c r="F66" s="79">
        <v>35</v>
      </c>
      <c r="G66" s="66">
        <v>1</v>
      </c>
      <c r="H66" s="66">
        <v>4</v>
      </c>
      <c r="I66" s="66">
        <v>1</v>
      </c>
      <c r="J66" s="66">
        <v>5</v>
      </c>
      <c r="K66" s="66" t="s">
        <v>44</v>
      </c>
      <c r="L66" s="66">
        <v>3</v>
      </c>
      <c r="M66" s="66">
        <v>20</v>
      </c>
      <c r="N66" s="67">
        <v>1</v>
      </c>
    </row>
    <row r="67" spans="1:14" ht="15">
      <c r="A67" s="107" t="s">
        <v>71</v>
      </c>
      <c r="B67" s="41" t="s">
        <v>52</v>
      </c>
      <c r="C67" s="41" t="s">
        <v>27</v>
      </c>
      <c r="D67" s="41" t="s">
        <v>150</v>
      </c>
      <c r="E67" s="41" t="s">
        <v>45</v>
      </c>
      <c r="F67" s="42">
        <v>26</v>
      </c>
      <c r="G67" s="43">
        <v>1</v>
      </c>
      <c r="H67" s="43">
        <v>2</v>
      </c>
      <c r="I67" s="43">
        <v>1</v>
      </c>
      <c r="J67" s="43">
        <v>2</v>
      </c>
      <c r="K67" s="43">
        <v>1</v>
      </c>
      <c r="L67" s="43">
        <v>3</v>
      </c>
      <c r="M67" s="43">
        <v>16</v>
      </c>
      <c r="N67" s="44" t="s">
        <v>44</v>
      </c>
    </row>
    <row r="68" spans="1:14" ht="15">
      <c r="A68" s="61"/>
      <c r="B68" s="62" t="s">
        <v>53</v>
      </c>
      <c r="C68" s="62" t="s">
        <v>27</v>
      </c>
      <c r="D68" s="62" t="s">
        <v>151</v>
      </c>
      <c r="E68" s="62" t="s">
        <v>45</v>
      </c>
      <c r="F68" s="79">
        <v>12</v>
      </c>
      <c r="G68" s="66" t="s">
        <v>44</v>
      </c>
      <c r="H68" s="66">
        <v>1</v>
      </c>
      <c r="I68" s="66" t="s">
        <v>44</v>
      </c>
      <c r="J68" s="66">
        <v>1</v>
      </c>
      <c r="K68" s="66">
        <v>1</v>
      </c>
      <c r="L68" s="66">
        <v>2</v>
      </c>
      <c r="M68" s="66">
        <v>7</v>
      </c>
      <c r="N68" s="67" t="s">
        <v>44</v>
      </c>
    </row>
    <row r="69" spans="1:14" ht="15">
      <c r="A69" s="69"/>
      <c r="B69" s="70" t="s">
        <v>54</v>
      </c>
      <c r="C69" s="70" t="s">
        <v>27</v>
      </c>
      <c r="D69" s="70" t="s">
        <v>152</v>
      </c>
      <c r="E69" s="70" t="s">
        <v>45</v>
      </c>
      <c r="F69" s="80">
        <v>14</v>
      </c>
      <c r="G69" s="75">
        <v>1</v>
      </c>
      <c r="H69" s="75">
        <v>1</v>
      </c>
      <c r="I69" s="75">
        <v>1</v>
      </c>
      <c r="J69" s="75">
        <v>1</v>
      </c>
      <c r="K69" s="75" t="s">
        <v>44</v>
      </c>
      <c r="L69" s="75">
        <v>1</v>
      </c>
      <c r="M69" s="75">
        <v>9</v>
      </c>
      <c r="N69" s="76" t="s">
        <v>44</v>
      </c>
    </row>
    <row r="70" spans="1:14" ht="15">
      <c r="A70" s="107" t="s">
        <v>73</v>
      </c>
      <c r="B70" s="41" t="s">
        <v>52</v>
      </c>
      <c r="C70" s="41" t="s">
        <v>28</v>
      </c>
      <c r="D70" s="41" t="s">
        <v>153</v>
      </c>
      <c r="E70" s="41" t="s">
        <v>45</v>
      </c>
      <c r="F70" s="42">
        <v>14</v>
      </c>
      <c r="G70" s="43" t="s">
        <v>44</v>
      </c>
      <c r="H70" s="43">
        <v>2</v>
      </c>
      <c r="I70" s="43">
        <v>1</v>
      </c>
      <c r="J70" s="43">
        <v>2</v>
      </c>
      <c r="K70" s="43" t="s">
        <v>44</v>
      </c>
      <c r="L70" s="43">
        <v>1</v>
      </c>
      <c r="M70" s="43">
        <v>7</v>
      </c>
      <c r="N70" s="44">
        <v>1</v>
      </c>
    </row>
    <row r="71" spans="1:14" ht="15">
      <c r="A71" s="61"/>
      <c r="B71" s="62" t="s">
        <v>53</v>
      </c>
      <c r="C71" s="62" t="s">
        <v>28</v>
      </c>
      <c r="D71" s="62" t="s">
        <v>154</v>
      </c>
      <c r="E71" s="62" t="s">
        <v>45</v>
      </c>
      <c r="F71" s="79">
        <v>9</v>
      </c>
      <c r="G71" s="66" t="s">
        <v>44</v>
      </c>
      <c r="H71" s="66">
        <v>1</v>
      </c>
      <c r="I71" s="66">
        <v>1</v>
      </c>
      <c r="J71" s="66" t="s">
        <v>44</v>
      </c>
      <c r="K71" s="66" t="s">
        <v>44</v>
      </c>
      <c r="L71" s="66">
        <v>1</v>
      </c>
      <c r="M71" s="66">
        <v>6</v>
      </c>
      <c r="N71" s="67" t="s">
        <v>44</v>
      </c>
    </row>
    <row r="72" spans="1:14" ht="15">
      <c r="A72" s="69"/>
      <c r="B72" s="70" t="s">
        <v>54</v>
      </c>
      <c r="C72" s="70" t="s">
        <v>28</v>
      </c>
      <c r="D72" s="70" t="s">
        <v>155</v>
      </c>
      <c r="E72" s="70" t="s">
        <v>45</v>
      </c>
      <c r="F72" s="80">
        <v>5</v>
      </c>
      <c r="G72" s="75" t="s">
        <v>44</v>
      </c>
      <c r="H72" s="75">
        <v>1</v>
      </c>
      <c r="I72" s="75" t="s">
        <v>44</v>
      </c>
      <c r="J72" s="75">
        <v>2</v>
      </c>
      <c r="K72" s="75" t="s">
        <v>44</v>
      </c>
      <c r="L72" s="75" t="s">
        <v>44</v>
      </c>
      <c r="M72" s="75">
        <v>1</v>
      </c>
      <c r="N72" s="76">
        <v>1</v>
      </c>
    </row>
    <row r="73" spans="1:14" ht="15">
      <c r="A73" s="107" t="s">
        <v>75</v>
      </c>
      <c r="B73" s="41" t="s">
        <v>52</v>
      </c>
      <c r="C73" s="41" t="s">
        <v>29</v>
      </c>
      <c r="D73" s="41" t="s">
        <v>156</v>
      </c>
      <c r="E73" s="41" t="s">
        <v>45</v>
      </c>
      <c r="F73" s="42">
        <v>11</v>
      </c>
      <c r="G73" s="43" t="s">
        <v>44</v>
      </c>
      <c r="H73" s="43">
        <v>1</v>
      </c>
      <c r="I73" s="43" t="s">
        <v>44</v>
      </c>
      <c r="J73" s="43">
        <v>1</v>
      </c>
      <c r="K73" s="43" t="s">
        <v>44</v>
      </c>
      <c r="L73" s="43">
        <v>1</v>
      </c>
      <c r="M73" s="43">
        <v>8</v>
      </c>
      <c r="N73" s="44" t="s">
        <v>44</v>
      </c>
    </row>
    <row r="74" spans="1:14" ht="15">
      <c r="A74" s="61"/>
      <c r="B74" s="62" t="s">
        <v>53</v>
      </c>
      <c r="C74" s="62" t="s">
        <v>29</v>
      </c>
      <c r="D74" s="62" t="s">
        <v>157</v>
      </c>
      <c r="E74" s="62" t="s">
        <v>45</v>
      </c>
      <c r="F74" s="79">
        <v>2</v>
      </c>
      <c r="G74" s="66" t="s">
        <v>44</v>
      </c>
      <c r="H74" s="66" t="s">
        <v>44</v>
      </c>
      <c r="I74" s="66" t="s">
        <v>44</v>
      </c>
      <c r="J74" s="66" t="s">
        <v>44</v>
      </c>
      <c r="K74" s="66" t="s">
        <v>44</v>
      </c>
      <c r="L74" s="66" t="s">
        <v>44</v>
      </c>
      <c r="M74" s="66">
        <v>2</v>
      </c>
      <c r="N74" s="67" t="s">
        <v>44</v>
      </c>
    </row>
    <row r="75" spans="1:14" ht="15">
      <c r="A75" s="69"/>
      <c r="B75" s="70" t="s">
        <v>54</v>
      </c>
      <c r="C75" s="70" t="s">
        <v>29</v>
      </c>
      <c r="D75" s="70" t="s">
        <v>158</v>
      </c>
      <c r="E75" s="70" t="s">
        <v>45</v>
      </c>
      <c r="F75" s="80">
        <v>9</v>
      </c>
      <c r="G75" s="75" t="s">
        <v>44</v>
      </c>
      <c r="H75" s="75">
        <v>1</v>
      </c>
      <c r="I75" s="75" t="s">
        <v>44</v>
      </c>
      <c r="J75" s="75">
        <v>1</v>
      </c>
      <c r="K75" s="75" t="s">
        <v>44</v>
      </c>
      <c r="L75" s="75">
        <v>1</v>
      </c>
      <c r="M75" s="75">
        <v>6</v>
      </c>
      <c r="N75" s="76" t="s">
        <v>44</v>
      </c>
    </row>
    <row r="76" spans="1:14" ht="15">
      <c r="A76" s="107" t="s">
        <v>77</v>
      </c>
      <c r="B76" s="41" t="s">
        <v>52</v>
      </c>
      <c r="C76" s="41" t="s">
        <v>30</v>
      </c>
      <c r="D76" s="41" t="s">
        <v>159</v>
      </c>
      <c r="E76" s="41" t="s">
        <v>45</v>
      </c>
      <c r="F76" s="42">
        <v>11</v>
      </c>
      <c r="G76" s="43" t="s">
        <v>44</v>
      </c>
      <c r="H76" s="43">
        <v>1</v>
      </c>
      <c r="I76" s="43" t="s">
        <v>44</v>
      </c>
      <c r="J76" s="43">
        <v>1</v>
      </c>
      <c r="K76" s="43" t="s">
        <v>44</v>
      </c>
      <c r="L76" s="43">
        <v>1</v>
      </c>
      <c r="M76" s="43">
        <v>8</v>
      </c>
      <c r="N76" s="44" t="s">
        <v>44</v>
      </c>
    </row>
    <row r="77" spans="1:14" ht="15">
      <c r="A77" s="61"/>
      <c r="B77" s="62" t="s">
        <v>53</v>
      </c>
      <c r="C77" s="62" t="s">
        <v>30</v>
      </c>
      <c r="D77" s="62" t="s">
        <v>160</v>
      </c>
      <c r="E77" s="62" t="s">
        <v>45</v>
      </c>
      <c r="F77" s="79">
        <v>6</v>
      </c>
      <c r="G77" s="66" t="s">
        <v>44</v>
      </c>
      <c r="H77" s="66" t="s">
        <v>44</v>
      </c>
      <c r="I77" s="66" t="s">
        <v>44</v>
      </c>
      <c r="J77" s="66" t="s">
        <v>44</v>
      </c>
      <c r="K77" s="66" t="s">
        <v>44</v>
      </c>
      <c r="L77" s="66" t="s">
        <v>44</v>
      </c>
      <c r="M77" s="66">
        <v>6</v>
      </c>
      <c r="N77" s="67" t="s">
        <v>44</v>
      </c>
    </row>
    <row r="78" spans="1:14" ht="15">
      <c r="A78" s="69"/>
      <c r="B78" s="70" t="s">
        <v>54</v>
      </c>
      <c r="C78" s="70" t="s">
        <v>30</v>
      </c>
      <c r="D78" s="70" t="s">
        <v>161</v>
      </c>
      <c r="E78" s="70" t="s">
        <v>45</v>
      </c>
      <c r="F78" s="80">
        <v>5</v>
      </c>
      <c r="G78" s="75" t="s">
        <v>44</v>
      </c>
      <c r="H78" s="75">
        <v>1</v>
      </c>
      <c r="I78" s="75" t="s">
        <v>44</v>
      </c>
      <c r="J78" s="75">
        <v>1</v>
      </c>
      <c r="K78" s="75" t="s">
        <v>44</v>
      </c>
      <c r="L78" s="75">
        <v>1</v>
      </c>
      <c r="M78" s="75">
        <v>2</v>
      </c>
      <c r="N78" s="76" t="s">
        <v>44</v>
      </c>
    </row>
    <row r="79" spans="1:14" ht="15">
      <c r="A79" s="107" t="s">
        <v>79</v>
      </c>
      <c r="B79" s="41" t="s">
        <v>52</v>
      </c>
      <c r="C79" s="41" t="s">
        <v>31</v>
      </c>
      <c r="D79" s="41" t="s">
        <v>162</v>
      </c>
      <c r="E79" s="41" t="s">
        <v>45</v>
      </c>
      <c r="F79" s="42">
        <v>5</v>
      </c>
      <c r="G79" s="43" t="s">
        <v>44</v>
      </c>
      <c r="H79" s="43">
        <v>1</v>
      </c>
      <c r="I79" s="43">
        <v>1</v>
      </c>
      <c r="J79" s="43" t="s">
        <v>44</v>
      </c>
      <c r="K79" s="43" t="s">
        <v>44</v>
      </c>
      <c r="L79" s="43" t="s">
        <v>44</v>
      </c>
      <c r="M79" s="43">
        <v>3</v>
      </c>
      <c r="N79" s="44" t="s">
        <v>44</v>
      </c>
    </row>
    <row r="80" spans="1:14" ht="15">
      <c r="A80" s="61"/>
      <c r="B80" s="62" t="s">
        <v>53</v>
      </c>
      <c r="C80" s="62" t="s">
        <v>31</v>
      </c>
      <c r="D80" s="62" t="s">
        <v>163</v>
      </c>
      <c r="E80" s="62" t="s">
        <v>45</v>
      </c>
      <c r="F80" s="79">
        <v>3</v>
      </c>
      <c r="G80" s="66" t="s">
        <v>44</v>
      </c>
      <c r="H80" s="66">
        <v>1</v>
      </c>
      <c r="I80" s="66">
        <v>1</v>
      </c>
      <c r="J80" s="66" t="s">
        <v>44</v>
      </c>
      <c r="K80" s="66" t="s">
        <v>44</v>
      </c>
      <c r="L80" s="66" t="s">
        <v>44</v>
      </c>
      <c r="M80" s="66">
        <v>1</v>
      </c>
      <c r="N80" s="67" t="s">
        <v>44</v>
      </c>
    </row>
    <row r="81" spans="1:14" ht="15">
      <c r="A81" s="69"/>
      <c r="B81" s="70" t="s">
        <v>54</v>
      </c>
      <c r="C81" s="70" t="s">
        <v>31</v>
      </c>
      <c r="D81" s="70" t="s">
        <v>164</v>
      </c>
      <c r="E81" s="70" t="s">
        <v>45</v>
      </c>
      <c r="F81" s="80">
        <v>2</v>
      </c>
      <c r="G81" s="75" t="s">
        <v>44</v>
      </c>
      <c r="H81" s="75" t="s">
        <v>44</v>
      </c>
      <c r="I81" s="75" t="s">
        <v>44</v>
      </c>
      <c r="J81" s="75" t="s">
        <v>44</v>
      </c>
      <c r="K81" s="75" t="s">
        <v>44</v>
      </c>
      <c r="L81" s="75" t="s">
        <v>44</v>
      </c>
      <c r="M81" s="75">
        <v>2</v>
      </c>
      <c r="N81" s="76" t="s">
        <v>44</v>
      </c>
    </row>
    <row r="82" spans="1:14" ht="15">
      <c r="A82" s="30" t="s">
        <v>90</v>
      </c>
      <c r="B82" s="27" t="s">
        <v>91</v>
      </c>
    </row>
  </sheetData>
  <phoneticPr fontId="3"/>
  <conditionalFormatting sqref="A4:N4 A61:N61 A64:N64 A67:N67 A70:N70 A73:N73 A76:N76 A79:N79 G5:H81">
    <cfRule type="expression" dxfId="2843" priority="353" stopIfTrue="1">
      <formula>OR($E4="国", $E4="道")</formula>
    </cfRule>
    <cfRule type="expression" dxfId="2842" priority="354" stopIfTrue="1">
      <formula>OR($C4="札幌市", $C4="小樽市", $C4="函館市", $C4="旭川市")</formula>
    </cfRule>
    <cfRule type="expression" dxfId="2841" priority="355" stopIfTrue="1">
      <formula>OR($E4="所", $E4="圏", $E4="局")</formula>
    </cfRule>
    <cfRule type="expression" dxfId="2840" priority="356">
      <formula>OR($E4="市", $E4="町", $E4="村")</formula>
    </cfRule>
  </conditionalFormatting>
  <conditionalFormatting sqref="A5:N5 A43:N60 A62:N63 A65:N66 A68:N81">
    <cfRule type="expression" dxfId="2839" priority="349" stopIfTrue="1">
      <formula>OR($E5="国", $E5="道")</formula>
    </cfRule>
    <cfRule type="expression" dxfId="2838" priority="350" stopIfTrue="1">
      <formula>OR($C5="札幌市", $C5="小樽市", $C5="函館市", $C5="旭川市")</formula>
    </cfRule>
    <cfRule type="expression" dxfId="2837" priority="351" stopIfTrue="1">
      <formula>OR($E5="所", $E5="圏", $E5="局")</formula>
    </cfRule>
    <cfRule type="expression" dxfId="2836" priority="352">
      <formula>OR($E5="市", $E5="町", $E5="村")</formula>
    </cfRule>
  </conditionalFormatting>
  <conditionalFormatting sqref="A6:N6">
    <cfRule type="expression" dxfId="2835" priority="345" stopIfTrue="1">
      <formula>OR($E6="国", $E6="道")</formula>
    </cfRule>
    <cfRule type="expression" dxfId="2834" priority="346" stopIfTrue="1">
      <formula>OR($C6="札幌市", $C6="小樽市", $C6="函館市", $C6="旭川市")</formula>
    </cfRule>
    <cfRule type="expression" dxfId="2833" priority="347" stopIfTrue="1">
      <formula>OR($E6="所", $E6="圏", $E6="局")</formula>
    </cfRule>
    <cfRule type="expression" dxfId="2832" priority="348">
      <formula>OR($E6="市", $E6="町", $E6="村")</formula>
    </cfRule>
  </conditionalFormatting>
  <conditionalFormatting sqref="A7:N7">
    <cfRule type="expression" dxfId="2831" priority="341" stopIfTrue="1">
      <formula>OR($E7="国", $E7="道")</formula>
    </cfRule>
    <cfRule type="expression" dxfId="2830" priority="342" stopIfTrue="1">
      <formula>OR($C7="札幌市", $C7="小樽市", $C7="函館市", $C7="旭川市")</formula>
    </cfRule>
    <cfRule type="expression" dxfId="2829" priority="343" stopIfTrue="1">
      <formula>OR($E7="所", $E7="圏", $E7="局")</formula>
    </cfRule>
    <cfRule type="expression" dxfId="2828" priority="344">
      <formula>OR($E7="市", $E7="町", $E7="村")</formula>
    </cfRule>
  </conditionalFormatting>
  <conditionalFormatting sqref="A8:N8">
    <cfRule type="expression" dxfId="2827" priority="337" stopIfTrue="1">
      <formula>OR($E8="国", $E8="道")</formula>
    </cfRule>
    <cfRule type="expression" dxfId="2826" priority="338" stopIfTrue="1">
      <formula>OR($C8="札幌市", $C8="小樽市", $C8="函館市", $C8="旭川市")</formula>
    </cfRule>
    <cfRule type="expression" dxfId="2825" priority="339" stopIfTrue="1">
      <formula>OR($E8="所", $E8="圏", $E8="局")</formula>
    </cfRule>
    <cfRule type="expression" dxfId="2824" priority="340">
      <formula>OR($E8="市", $E8="町", $E8="村")</formula>
    </cfRule>
  </conditionalFormatting>
  <conditionalFormatting sqref="A9:N9">
    <cfRule type="expression" dxfId="2823" priority="333" stopIfTrue="1">
      <formula>OR($E9="国", $E9="道")</formula>
    </cfRule>
    <cfRule type="expression" dxfId="2822" priority="334" stopIfTrue="1">
      <formula>OR($C9="札幌市", $C9="小樽市", $C9="函館市", $C9="旭川市")</formula>
    </cfRule>
    <cfRule type="expression" dxfId="2821" priority="335" stopIfTrue="1">
      <formula>OR($E9="所", $E9="圏", $E9="局")</formula>
    </cfRule>
    <cfRule type="expression" dxfId="2820" priority="336">
      <formula>OR($E9="市", $E9="町", $E9="村")</formula>
    </cfRule>
  </conditionalFormatting>
  <conditionalFormatting sqref="A10:N10">
    <cfRule type="expression" dxfId="2819" priority="329" stopIfTrue="1">
      <formula>OR($E10="国", $E10="道")</formula>
    </cfRule>
    <cfRule type="expression" dxfId="2818" priority="330" stopIfTrue="1">
      <formula>OR($C10="札幌市", $C10="小樽市", $C10="函館市", $C10="旭川市")</formula>
    </cfRule>
    <cfRule type="expression" dxfId="2817" priority="331" stopIfTrue="1">
      <formula>OR($E10="所", $E10="圏", $E10="局")</formula>
    </cfRule>
    <cfRule type="expression" dxfId="2816" priority="332">
      <formula>OR($E10="市", $E10="町", $E10="村")</formula>
    </cfRule>
  </conditionalFormatting>
  <conditionalFormatting sqref="A11:N11">
    <cfRule type="expression" dxfId="2815" priority="325" stopIfTrue="1">
      <formula>OR($E11="国", $E11="道")</formula>
    </cfRule>
    <cfRule type="expression" dxfId="2814" priority="326" stopIfTrue="1">
      <formula>OR($C11="札幌市", $C11="小樽市", $C11="函館市", $C11="旭川市")</formula>
    </cfRule>
    <cfRule type="expression" dxfId="2813" priority="327" stopIfTrue="1">
      <formula>OR($E11="所", $E11="圏", $E11="局")</formula>
    </cfRule>
    <cfRule type="expression" dxfId="2812" priority="328">
      <formula>OR($E11="市", $E11="町", $E11="村")</formula>
    </cfRule>
  </conditionalFormatting>
  <conditionalFormatting sqref="A12:N12">
    <cfRule type="expression" dxfId="2811" priority="321" stopIfTrue="1">
      <formula>OR($E12="国", $E12="道")</formula>
    </cfRule>
    <cfRule type="expression" dxfId="2810" priority="322" stopIfTrue="1">
      <formula>OR($C12="札幌市", $C12="小樽市", $C12="函館市", $C12="旭川市")</formula>
    </cfRule>
    <cfRule type="expression" dxfId="2809" priority="323" stopIfTrue="1">
      <formula>OR($E12="所", $E12="圏", $E12="局")</formula>
    </cfRule>
    <cfRule type="expression" dxfId="2808" priority="324">
      <formula>OR($E12="市", $E12="町", $E12="村")</formula>
    </cfRule>
  </conditionalFormatting>
  <conditionalFormatting sqref="A13:N13">
    <cfRule type="expression" dxfId="2807" priority="317" stopIfTrue="1">
      <formula>OR($E13="国", $E13="道")</formula>
    </cfRule>
    <cfRule type="expression" dxfId="2806" priority="318" stopIfTrue="1">
      <formula>OR($C13="札幌市", $C13="小樽市", $C13="函館市", $C13="旭川市")</formula>
    </cfRule>
    <cfRule type="expression" dxfId="2805" priority="319" stopIfTrue="1">
      <formula>OR($E13="所", $E13="圏", $E13="局")</formula>
    </cfRule>
    <cfRule type="expression" dxfId="2804" priority="320">
      <formula>OR($E13="市", $E13="町", $E13="村")</formula>
    </cfRule>
  </conditionalFormatting>
  <conditionalFormatting sqref="A14:N14">
    <cfRule type="expression" dxfId="2803" priority="313" stopIfTrue="1">
      <formula>OR($E14="国", $E14="道")</formula>
    </cfRule>
    <cfRule type="expression" dxfId="2802" priority="314" stopIfTrue="1">
      <formula>OR($C14="札幌市", $C14="小樽市", $C14="函館市", $C14="旭川市")</formula>
    </cfRule>
    <cfRule type="expression" dxfId="2801" priority="315" stopIfTrue="1">
      <formula>OR($E14="所", $E14="圏", $E14="局")</formula>
    </cfRule>
    <cfRule type="expression" dxfId="2800" priority="316">
      <formula>OR($E14="市", $E14="町", $E14="村")</formula>
    </cfRule>
  </conditionalFormatting>
  <conditionalFormatting sqref="A15:N15">
    <cfRule type="expression" dxfId="2799" priority="309" stopIfTrue="1">
      <formula>OR($E15="国", $E15="道")</formula>
    </cfRule>
    <cfRule type="expression" dxfId="2798" priority="310" stopIfTrue="1">
      <formula>OR($C15="札幌市", $C15="小樽市", $C15="函館市", $C15="旭川市")</formula>
    </cfRule>
    <cfRule type="expression" dxfId="2797" priority="311" stopIfTrue="1">
      <formula>OR($E15="所", $E15="圏", $E15="局")</formula>
    </cfRule>
    <cfRule type="expression" dxfId="2796" priority="312">
      <formula>OR($E15="市", $E15="町", $E15="村")</formula>
    </cfRule>
  </conditionalFormatting>
  <conditionalFormatting sqref="A16:N16">
    <cfRule type="expression" dxfId="2795" priority="305" stopIfTrue="1">
      <formula>OR($E16="国", $E16="道")</formula>
    </cfRule>
    <cfRule type="expression" dxfId="2794" priority="306" stopIfTrue="1">
      <formula>OR($C16="札幌市", $C16="小樽市", $C16="函館市", $C16="旭川市")</formula>
    </cfRule>
    <cfRule type="expression" dxfId="2793" priority="307" stopIfTrue="1">
      <formula>OR($E16="所", $E16="圏", $E16="局")</formula>
    </cfRule>
    <cfRule type="expression" dxfId="2792" priority="308">
      <formula>OR($E16="市", $E16="町", $E16="村")</formula>
    </cfRule>
  </conditionalFormatting>
  <conditionalFormatting sqref="A17:N17">
    <cfRule type="expression" dxfId="2791" priority="301" stopIfTrue="1">
      <formula>OR($E17="国", $E17="道")</formula>
    </cfRule>
    <cfRule type="expression" dxfId="2790" priority="302" stopIfTrue="1">
      <formula>OR($C17="札幌市", $C17="小樽市", $C17="函館市", $C17="旭川市")</formula>
    </cfRule>
    <cfRule type="expression" dxfId="2789" priority="303" stopIfTrue="1">
      <formula>OR($E17="所", $E17="圏", $E17="局")</formula>
    </cfRule>
    <cfRule type="expression" dxfId="2788" priority="304">
      <formula>OR($E17="市", $E17="町", $E17="村")</formula>
    </cfRule>
  </conditionalFormatting>
  <conditionalFormatting sqref="A18:N18">
    <cfRule type="expression" dxfId="2787" priority="297" stopIfTrue="1">
      <formula>OR($E18="国", $E18="道")</formula>
    </cfRule>
    <cfRule type="expression" dxfId="2786" priority="298" stopIfTrue="1">
      <formula>OR($C18="札幌市", $C18="小樽市", $C18="函館市", $C18="旭川市")</formula>
    </cfRule>
    <cfRule type="expression" dxfId="2785" priority="299" stopIfTrue="1">
      <formula>OR($E18="所", $E18="圏", $E18="局")</formula>
    </cfRule>
    <cfRule type="expression" dxfId="2784" priority="300">
      <formula>OR($E18="市", $E18="町", $E18="村")</formula>
    </cfRule>
  </conditionalFormatting>
  <conditionalFormatting sqref="A19:N19">
    <cfRule type="expression" dxfId="2783" priority="293" stopIfTrue="1">
      <formula>OR($E19="国", $E19="道")</formula>
    </cfRule>
    <cfRule type="expression" dxfId="2782" priority="294" stopIfTrue="1">
      <formula>OR($C19="札幌市", $C19="小樽市", $C19="函館市", $C19="旭川市")</formula>
    </cfRule>
    <cfRule type="expression" dxfId="2781" priority="295" stopIfTrue="1">
      <formula>OR($E19="所", $E19="圏", $E19="局")</formula>
    </cfRule>
    <cfRule type="expression" dxfId="2780" priority="296">
      <formula>OR($E19="市", $E19="町", $E19="村")</formula>
    </cfRule>
  </conditionalFormatting>
  <conditionalFormatting sqref="A20:N20">
    <cfRule type="expression" dxfId="2779" priority="289" stopIfTrue="1">
      <formula>OR($E20="国", $E20="道")</formula>
    </cfRule>
    <cfRule type="expression" dxfId="2778" priority="290" stopIfTrue="1">
      <formula>OR($C20="札幌市", $C20="小樽市", $C20="函館市", $C20="旭川市")</formula>
    </cfRule>
    <cfRule type="expression" dxfId="2777" priority="291" stopIfTrue="1">
      <formula>OR($E20="所", $E20="圏", $E20="局")</formula>
    </cfRule>
    <cfRule type="expression" dxfId="2776" priority="292">
      <formula>OR($E20="市", $E20="町", $E20="村")</formula>
    </cfRule>
  </conditionalFormatting>
  <conditionalFormatting sqref="A21:N21">
    <cfRule type="expression" dxfId="2775" priority="285" stopIfTrue="1">
      <formula>OR($E21="国", $E21="道")</formula>
    </cfRule>
    <cfRule type="expression" dxfId="2774" priority="286" stopIfTrue="1">
      <formula>OR($C21="札幌市", $C21="小樽市", $C21="函館市", $C21="旭川市")</formula>
    </cfRule>
    <cfRule type="expression" dxfId="2773" priority="287" stopIfTrue="1">
      <formula>OR($E21="所", $E21="圏", $E21="局")</formula>
    </cfRule>
    <cfRule type="expression" dxfId="2772" priority="288">
      <formula>OR($E21="市", $E21="町", $E21="村")</formula>
    </cfRule>
  </conditionalFormatting>
  <conditionalFormatting sqref="A22:N22">
    <cfRule type="expression" dxfId="2771" priority="281" stopIfTrue="1">
      <formula>OR($E22="国", $E22="道")</formula>
    </cfRule>
    <cfRule type="expression" dxfId="2770" priority="282" stopIfTrue="1">
      <formula>OR($C22="札幌市", $C22="小樽市", $C22="函館市", $C22="旭川市")</formula>
    </cfRule>
    <cfRule type="expression" dxfId="2769" priority="283" stopIfTrue="1">
      <formula>OR($E22="所", $E22="圏", $E22="局")</formula>
    </cfRule>
    <cfRule type="expression" dxfId="2768" priority="284">
      <formula>OR($E22="市", $E22="町", $E22="村")</formula>
    </cfRule>
  </conditionalFormatting>
  <conditionalFormatting sqref="A23:N23">
    <cfRule type="expression" dxfId="2767" priority="277" stopIfTrue="1">
      <formula>OR($E23="国", $E23="道")</formula>
    </cfRule>
    <cfRule type="expression" dxfId="2766" priority="278" stopIfTrue="1">
      <formula>OR($C23="札幌市", $C23="小樽市", $C23="函館市", $C23="旭川市")</formula>
    </cfRule>
    <cfRule type="expression" dxfId="2765" priority="279" stopIfTrue="1">
      <formula>OR($E23="所", $E23="圏", $E23="局")</formula>
    </cfRule>
    <cfRule type="expression" dxfId="2764" priority="280">
      <formula>OR($E23="市", $E23="町", $E23="村")</formula>
    </cfRule>
  </conditionalFormatting>
  <conditionalFormatting sqref="A24:N24">
    <cfRule type="expression" dxfId="2763" priority="273" stopIfTrue="1">
      <formula>OR($E24="国", $E24="道")</formula>
    </cfRule>
    <cfRule type="expression" dxfId="2762" priority="274" stopIfTrue="1">
      <formula>OR($C24="札幌市", $C24="小樽市", $C24="函館市", $C24="旭川市")</formula>
    </cfRule>
    <cfRule type="expression" dxfId="2761" priority="275" stopIfTrue="1">
      <formula>OR($E24="所", $E24="圏", $E24="局")</formula>
    </cfRule>
    <cfRule type="expression" dxfId="2760" priority="276">
      <formula>OR($E24="市", $E24="町", $E24="村")</formula>
    </cfRule>
  </conditionalFormatting>
  <conditionalFormatting sqref="A25:N25">
    <cfRule type="expression" dxfId="2759" priority="269" stopIfTrue="1">
      <formula>OR($E25="国", $E25="道")</formula>
    </cfRule>
    <cfRule type="expression" dxfId="2758" priority="270" stopIfTrue="1">
      <formula>OR($C25="札幌市", $C25="小樽市", $C25="函館市", $C25="旭川市")</formula>
    </cfRule>
    <cfRule type="expression" dxfId="2757" priority="271" stopIfTrue="1">
      <formula>OR($E25="所", $E25="圏", $E25="局")</formula>
    </cfRule>
    <cfRule type="expression" dxfId="2756" priority="272">
      <formula>OR($E25="市", $E25="町", $E25="村")</formula>
    </cfRule>
  </conditionalFormatting>
  <conditionalFormatting sqref="A26:N26">
    <cfRule type="expression" dxfId="2755" priority="265" stopIfTrue="1">
      <formula>OR($E26="国", $E26="道")</formula>
    </cfRule>
    <cfRule type="expression" dxfId="2754" priority="266" stopIfTrue="1">
      <formula>OR($C26="札幌市", $C26="小樽市", $C26="函館市", $C26="旭川市")</formula>
    </cfRule>
    <cfRule type="expression" dxfId="2753" priority="267" stopIfTrue="1">
      <formula>OR($E26="所", $E26="圏", $E26="局")</formula>
    </cfRule>
    <cfRule type="expression" dxfId="2752" priority="268">
      <formula>OR($E26="市", $E26="町", $E26="村")</formula>
    </cfRule>
  </conditionalFormatting>
  <conditionalFormatting sqref="A27:N27">
    <cfRule type="expression" dxfId="2751" priority="261" stopIfTrue="1">
      <formula>OR($E27="国", $E27="道")</formula>
    </cfRule>
    <cfRule type="expression" dxfId="2750" priority="262" stopIfTrue="1">
      <formula>OR($C27="札幌市", $C27="小樽市", $C27="函館市", $C27="旭川市")</formula>
    </cfRule>
    <cfRule type="expression" dxfId="2749" priority="263" stopIfTrue="1">
      <formula>OR($E27="所", $E27="圏", $E27="局")</formula>
    </cfRule>
    <cfRule type="expression" dxfId="2748" priority="264">
      <formula>OR($E27="市", $E27="町", $E27="村")</formula>
    </cfRule>
  </conditionalFormatting>
  <conditionalFormatting sqref="A28:N28">
    <cfRule type="expression" dxfId="2747" priority="257" stopIfTrue="1">
      <formula>OR($E28="国", $E28="道")</formula>
    </cfRule>
    <cfRule type="expression" dxfId="2746" priority="258" stopIfTrue="1">
      <formula>OR($C28="札幌市", $C28="小樽市", $C28="函館市", $C28="旭川市")</formula>
    </cfRule>
    <cfRule type="expression" dxfId="2745" priority="259" stopIfTrue="1">
      <formula>OR($E28="所", $E28="圏", $E28="局")</formula>
    </cfRule>
    <cfRule type="expression" dxfId="2744" priority="260">
      <formula>OR($E28="市", $E28="町", $E28="村")</formula>
    </cfRule>
  </conditionalFormatting>
  <conditionalFormatting sqref="A29:N29">
    <cfRule type="expression" dxfId="2743" priority="253" stopIfTrue="1">
      <formula>OR($E29="国", $E29="道")</formula>
    </cfRule>
    <cfRule type="expression" dxfId="2742" priority="254" stopIfTrue="1">
      <formula>OR($C29="札幌市", $C29="小樽市", $C29="函館市", $C29="旭川市")</formula>
    </cfRule>
    <cfRule type="expression" dxfId="2741" priority="255" stopIfTrue="1">
      <formula>OR($E29="所", $E29="圏", $E29="局")</formula>
    </cfRule>
    <cfRule type="expression" dxfId="2740" priority="256">
      <formula>OR($E29="市", $E29="町", $E29="村")</formula>
    </cfRule>
  </conditionalFormatting>
  <conditionalFormatting sqref="A30:N30">
    <cfRule type="expression" dxfId="2739" priority="249" stopIfTrue="1">
      <formula>OR($E30="国", $E30="道")</formula>
    </cfRule>
    <cfRule type="expression" dxfId="2738" priority="250" stopIfTrue="1">
      <formula>OR($C30="札幌市", $C30="小樽市", $C30="函館市", $C30="旭川市")</formula>
    </cfRule>
    <cfRule type="expression" dxfId="2737" priority="251" stopIfTrue="1">
      <formula>OR($E30="所", $E30="圏", $E30="局")</formula>
    </cfRule>
    <cfRule type="expression" dxfId="2736" priority="252">
      <formula>OR($E30="市", $E30="町", $E30="村")</formula>
    </cfRule>
  </conditionalFormatting>
  <conditionalFormatting sqref="A31:N31">
    <cfRule type="expression" dxfId="2735" priority="245" stopIfTrue="1">
      <formula>OR($E31="国", $E31="道")</formula>
    </cfRule>
    <cfRule type="expression" dxfId="2734" priority="246" stopIfTrue="1">
      <formula>OR($C31="札幌市", $C31="小樽市", $C31="函館市", $C31="旭川市")</formula>
    </cfRule>
    <cfRule type="expression" dxfId="2733" priority="247" stopIfTrue="1">
      <formula>OR($E31="所", $E31="圏", $E31="局")</formula>
    </cfRule>
    <cfRule type="expression" dxfId="2732" priority="248">
      <formula>OR($E31="市", $E31="町", $E31="村")</formula>
    </cfRule>
  </conditionalFormatting>
  <conditionalFormatting sqref="A32:N32">
    <cfRule type="expression" dxfId="2731" priority="241" stopIfTrue="1">
      <formula>OR($E32="国", $E32="道")</formula>
    </cfRule>
    <cfRule type="expression" dxfId="2730" priority="242" stopIfTrue="1">
      <formula>OR($C32="札幌市", $C32="小樽市", $C32="函館市", $C32="旭川市")</formula>
    </cfRule>
    <cfRule type="expression" dxfId="2729" priority="243" stopIfTrue="1">
      <formula>OR($E32="所", $E32="圏", $E32="局")</formula>
    </cfRule>
    <cfRule type="expression" dxfId="2728" priority="244">
      <formula>OR($E32="市", $E32="町", $E32="村")</formula>
    </cfRule>
  </conditionalFormatting>
  <conditionalFormatting sqref="A33:N33">
    <cfRule type="expression" dxfId="2727" priority="237" stopIfTrue="1">
      <formula>OR($E33="国", $E33="道")</formula>
    </cfRule>
    <cfRule type="expression" dxfId="2726" priority="238" stopIfTrue="1">
      <formula>OR($C33="札幌市", $C33="小樽市", $C33="函館市", $C33="旭川市")</formula>
    </cfRule>
    <cfRule type="expression" dxfId="2725" priority="239" stopIfTrue="1">
      <formula>OR($E33="所", $E33="圏", $E33="局")</formula>
    </cfRule>
    <cfRule type="expression" dxfId="2724" priority="240">
      <formula>OR($E33="市", $E33="町", $E33="村")</formula>
    </cfRule>
  </conditionalFormatting>
  <conditionalFormatting sqref="A34:N34">
    <cfRule type="expression" dxfId="2723" priority="233" stopIfTrue="1">
      <formula>OR($E34="国", $E34="道")</formula>
    </cfRule>
    <cfRule type="expression" dxfId="2722" priority="234" stopIfTrue="1">
      <formula>OR($C34="札幌市", $C34="小樽市", $C34="函館市", $C34="旭川市")</formula>
    </cfRule>
    <cfRule type="expression" dxfId="2721" priority="235" stopIfTrue="1">
      <formula>OR($E34="所", $E34="圏", $E34="局")</formula>
    </cfRule>
    <cfRule type="expression" dxfId="2720" priority="236">
      <formula>OR($E34="市", $E34="町", $E34="村")</formula>
    </cfRule>
  </conditionalFormatting>
  <conditionalFormatting sqref="A35:N35">
    <cfRule type="expression" dxfId="2719" priority="229" stopIfTrue="1">
      <formula>OR($E35="国", $E35="道")</formula>
    </cfRule>
    <cfRule type="expression" dxfId="2718" priority="230" stopIfTrue="1">
      <formula>OR($C35="札幌市", $C35="小樽市", $C35="函館市", $C35="旭川市")</formula>
    </cfRule>
    <cfRule type="expression" dxfId="2717" priority="231" stopIfTrue="1">
      <formula>OR($E35="所", $E35="圏", $E35="局")</formula>
    </cfRule>
    <cfRule type="expression" dxfId="2716" priority="232">
      <formula>OR($E35="市", $E35="町", $E35="村")</formula>
    </cfRule>
  </conditionalFormatting>
  <conditionalFormatting sqref="A36:N36">
    <cfRule type="expression" dxfId="2715" priority="225" stopIfTrue="1">
      <formula>OR($E36="国", $E36="道")</formula>
    </cfRule>
    <cfRule type="expression" dxfId="2714" priority="226" stopIfTrue="1">
      <formula>OR($C36="札幌市", $C36="小樽市", $C36="函館市", $C36="旭川市")</formula>
    </cfRule>
    <cfRule type="expression" dxfId="2713" priority="227" stopIfTrue="1">
      <formula>OR($E36="所", $E36="圏", $E36="局")</formula>
    </cfRule>
    <cfRule type="expression" dxfId="2712" priority="228">
      <formula>OR($E36="市", $E36="町", $E36="村")</formula>
    </cfRule>
  </conditionalFormatting>
  <conditionalFormatting sqref="A37:N37">
    <cfRule type="expression" dxfId="2711" priority="221" stopIfTrue="1">
      <formula>OR($E37="国", $E37="道")</formula>
    </cfRule>
    <cfRule type="expression" dxfId="2710" priority="222" stopIfTrue="1">
      <formula>OR($C37="札幌市", $C37="小樽市", $C37="函館市", $C37="旭川市")</formula>
    </cfRule>
    <cfRule type="expression" dxfId="2709" priority="223" stopIfTrue="1">
      <formula>OR($E37="所", $E37="圏", $E37="局")</formula>
    </cfRule>
    <cfRule type="expression" dxfId="2708" priority="224">
      <formula>OR($E37="市", $E37="町", $E37="村")</formula>
    </cfRule>
  </conditionalFormatting>
  <conditionalFormatting sqref="A38:N38">
    <cfRule type="expression" dxfId="2707" priority="217" stopIfTrue="1">
      <formula>OR($E38="国", $E38="道")</formula>
    </cfRule>
    <cfRule type="expression" dxfId="2706" priority="218" stopIfTrue="1">
      <formula>OR($C38="札幌市", $C38="小樽市", $C38="函館市", $C38="旭川市")</formula>
    </cfRule>
    <cfRule type="expression" dxfId="2705" priority="219" stopIfTrue="1">
      <formula>OR($E38="所", $E38="圏", $E38="局")</formula>
    </cfRule>
    <cfRule type="expression" dxfId="2704" priority="220">
      <formula>OR($E38="市", $E38="町", $E38="村")</formula>
    </cfRule>
  </conditionalFormatting>
  <conditionalFormatting sqref="A39:N39">
    <cfRule type="expression" dxfId="2703" priority="213" stopIfTrue="1">
      <formula>OR($E39="国", $E39="道")</formula>
    </cfRule>
    <cfRule type="expression" dxfId="2702" priority="214" stopIfTrue="1">
      <formula>OR($C39="札幌市", $C39="小樽市", $C39="函館市", $C39="旭川市")</formula>
    </cfRule>
    <cfRule type="expression" dxfId="2701" priority="215" stopIfTrue="1">
      <formula>OR($E39="所", $E39="圏", $E39="局")</formula>
    </cfRule>
    <cfRule type="expression" dxfId="2700" priority="216">
      <formula>OR($E39="市", $E39="町", $E39="村")</formula>
    </cfRule>
  </conditionalFormatting>
  <conditionalFormatting sqref="A40:N40">
    <cfRule type="expression" dxfId="2699" priority="209" stopIfTrue="1">
      <formula>OR($E40="国", $E40="道")</formula>
    </cfRule>
    <cfRule type="expression" dxfId="2698" priority="210" stopIfTrue="1">
      <formula>OR($C40="札幌市", $C40="小樽市", $C40="函館市", $C40="旭川市")</formula>
    </cfRule>
    <cfRule type="expression" dxfId="2697" priority="211" stopIfTrue="1">
      <formula>OR($E40="所", $E40="圏", $E40="局")</formula>
    </cfRule>
    <cfRule type="expression" dxfId="2696" priority="212">
      <formula>OR($E40="市", $E40="町", $E40="村")</formula>
    </cfRule>
  </conditionalFormatting>
  <conditionalFormatting sqref="A41:N41">
    <cfRule type="expression" dxfId="2695" priority="205" stopIfTrue="1">
      <formula>OR($E41="国", $E41="道")</formula>
    </cfRule>
    <cfRule type="expression" dxfId="2694" priority="206" stopIfTrue="1">
      <formula>OR($C41="札幌市", $C41="小樽市", $C41="函館市", $C41="旭川市")</formula>
    </cfRule>
    <cfRule type="expression" dxfId="2693" priority="207" stopIfTrue="1">
      <formula>OR($E41="所", $E41="圏", $E41="局")</formula>
    </cfRule>
    <cfRule type="expression" dxfId="2692" priority="208">
      <formula>OR($E41="市", $E41="町", $E41="村")</formula>
    </cfRule>
  </conditionalFormatting>
  <conditionalFormatting sqref="A42:N42">
    <cfRule type="expression" dxfId="2691" priority="201" stopIfTrue="1">
      <formula>OR($E42="国", $E42="道")</formula>
    </cfRule>
    <cfRule type="expression" dxfId="2690" priority="202" stopIfTrue="1">
      <formula>OR($C42="札幌市", $C42="小樽市", $C42="函館市", $C42="旭川市")</formula>
    </cfRule>
    <cfRule type="expression" dxfId="2689" priority="203" stopIfTrue="1">
      <formula>OR($E42="所", $E42="圏", $E42="局")</formula>
    </cfRule>
    <cfRule type="expression" dxfId="2688" priority="204">
      <formula>OR($E42="市", $E42="町", $E42="村")</formula>
    </cfRule>
  </conditionalFormatting>
  <conditionalFormatting sqref="A43:N43">
    <cfRule type="expression" dxfId="2687" priority="117" stopIfTrue="1">
      <formula>OR($E43="国", $E43="道")</formula>
    </cfRule>
    <cfRule type="expression" dxfId="2686" priority="118" stopIfTrue="1">
      <formula>OR($C43="札幌市", $C43="小樽市", $C43="函館市", $C43="旭川市")</formula>
    </cfRule>
    <cfRule type="expression" dxfId="2685" priority="119" stopIfTrue="1">
      <formula>OR($E43="所", $E43="圏", $E43="局")</formula>
    </cfRule>
    <cfRule type="expression" dxfId="2684" priority="120">
      <formula>OR($E43="市", $E43="町", $E43="村")</formula>
    </cfRule>
  </conditionalFormatting>
  <conditionalFormatting sqref="A44:N44">
    <cfRule type="expression" dxfId="2683" priority="113" stopIfTrue="1">
      <formula>OR($E44="国", $E44="道")</formula>
    </cfRule>
    <cfRule type="expression" dxfId="2682" priority="114" stopIfTrue="1">
      <formula>OR($C44="札幌市", $C44="小樽市", $C44="函館市", $C44="旭川市")</formula>
    </cfRule>
    <cfRule type="expression" dxfId="2681" priority="115" stopIfTrue="1">
      <formula>OR($E44="所", $E44="圏", $E44="局")</formula>
    </cfRule>
    <cfRule type="expression" dxfId="2680" priority="116">
      <formula>OR($E44="市", $E44="町", $E44="村")</formula>
    </cfRule>
  </conditionalFormatting>
  <conditionalFormatting sqref="A45:N45">
    <cfRule type="expression" dxfId="2679" priority="109" stopIfTrue="1">
      <formula>OR($E45="国", $E45="道")</formula>
    </cfRule>
    <cfRule type="expression" dxfId="2678" priority="110" stopIfTrue="1">
      <formula>OR($C45="札幌市", $C45="小樽市", $C45="函館市", $C45="旭川市")</formula>
    </cfRule>
    <cfRule type="expression" dxfId="2677" priority="111" stopIfTrue="1">
      <formula>OR($E45="所", $E45="圏", $E45="局")</formula>
    </cfRule>
    <cfRule type="expression" dxfId="2676" priority="112">
      <formula>OR($E45="市", $E45="町", $E45="村")</formula>
    </cfRule>
  </conditionalFormatting>
  <conditionalFormatting sqref="A46:N46">
    <cfRule type="expression" dxfId="2675" priority="105" stopIfTrue="1">
      <formula>OR($E46="国", $E46="道")</formula>
    </cfRule>
    <cfRule type="expression" dxfId="2674" priority="106" stopIfTrue="1">
      <formula>OR($C46="札幌市", $C46="小樽市", $C46="函館市", $C46="旭川市")</formula>
    </cfRule>
    <cfRule type="expression" dxfId="2673" priority="107" stopIfTrue="1">
      <formula>OR($E46="所", $E46="圏", $E46="局")</formula>
    </cfRule>
    <cfRule type="expression" dxfId="2672" priority="108">
      <formula>OR($E46="市", $E46="町", $E46="村")</formula>
    </cfRule>
  </conditionalFormatting>
  <conditionalFormatting sqref="A47:N47">
    <cfRule type="expression" dxfId="2671" priority="101" stopIfTrue="1">
      <formula>OR($E47="国", $E47="道")</formula>
    </cfRule>
    <cfRule type="expression" dxfId="2670" priority="102" stopIfTrue="1">
      <formula>OR($C47="札幌市", $C47="小樽市", $C47="函館市", $C47="旭川市")</formula>
    </cfRule>
    <cfRule type="expression" dxfId="2669" priority="103" stopIfTrue="1">
      <formula>OR($E47="所", $E47="圏", $E47="局")</formula>
    </cfRule>
    <cfRule type="expression" dxfId="2668" priority="104">
      <formula>OR($E47="市", $E47="町", $E47="村")</formula>
    </cfRule>
  </conditionalFormatting>
  <conditionalFormatting sqref="A48:N48">
    <cfRule type="expression" dxfId="2667" priority="97" stopIfTrue="1">
      <formula>OR($E48="国", $E48="道")</formula>
    </cfRule>
    <cfRule type="expression" dxfId="2666" priority="98" stopIfTrue="1">
      <formula>OR($C48="札幌市", $C48="小樽市", $C48="函館市", $C48="旭川市")</formula>
    </cfRule>
    <cfRule type="expression" dxfId="2665" priority="99" stopIfTrue="1">
      <formula>OR($E48="所", $E48="圏", $E48="局")</formula>
    </cfRule>
    <cfRule type="expression" dxfId="2664" priority="100">
      <formula>OR($E48="市", $E48="町", $E48="村")</formula>
    </cfRule>
  </conditionalFormatting>
  <conditionalFormatting sqref="A49:N49">
    <cfRule type="expression" dxfId="2663" priority="93" stopIfTrue="1">
      <formula>OR($E49="国", $E49="道")</formula>
    </cfRule>
    <cfRule type="expression" dxfId="2662" priority="94" stopIfTrue="1">
      <formula>OR($C49="札幌市", $C49="小樽市", $C49="函館市", $C49="旭川市")</formula>
    </cfRule>
    <cfRule type="expression" dxfId="2661" priority="95" stopIfTrue="1">
      <formula>OR($E49="所", $E49="圏", $E49="局")</formula>
    </cfRule>
    <cfRule type="expression" dxfId="2660" priority="96">
      <formula>OR($E49="市", $E49="町", $E49="村")</formula>
    </cfRule>
  </conditionalFormatting>
  <conditionalFormatting sqref="A50:N50">
    <cfRule type="expression" dxfId="2659" priority="89" stopIfTrue="1">
      <formula>OR($E50="国", $E50="道")</formula>
    </cfRule>
    <cfRule type="expression" dxfId="2658" priority="90" stopIfTrue="1">
      <formula>OR($C50="札幌市", $C50="小樽市", $C50="函館市", $C50="旭川市")</formula>
    </cfRule>
    <cfRule type="expression" dxfId="2657" priority="91" stopIfTrue="1">
      <formula>OR($E50="所", $E50="圏", $E50="局")</formula>
    </cfRule>
    <cfRule type="expression" dxfId="2656" priority="92">
      <formula>OR($E50="市", $E50="町", $E50="村")</formula>
    </cfRule>
  </conditionalFormatting>
  <conditionalFormatting sqref="A51:N51">
    <cfRule type="expression" dxfId="2655" priority="85" stopIfTrue="1">
      <formula>OR($E51="国", $E51="道")</formula>
    </cfRule>
    <cfRule type="expression" dxfId="2654" priority="86" stopIfTrue="1">
      <formula>OR($C51="札幌市", $C51="小樽市", $C51="函館市", $C51="旭川市")</formula>
    </cfRule>
    <cfRule type="expression" dxfId="2653" priority="87" stopIfTrue="1">
      <formula>OR($E51="所", $E51="圏", $E51="局")</formula>
    </cfRule>
    <cfRule type="expression" dxfId="2652" priority="88">
      <formula>OR($E51="市", $E51="町", $E51="村")</formula>
    </cfRule>
  </conditionalFormatting>
  <conditionalFormatting sqref="A52:N52">
    <cfRule type="expression" dxfId="2651" priority="81" stopIfTrue="1">
      <formula>OR($E52="国", $E52="道")</formula>
    </cfRule>
    <cfRule type="expression" dxfId="2650" priority="82" stopIfTrue="1">
      <formula>OR($C52="札幌市", $C52="小樽市", $C52="函館市", $C52="旭川市")</formula>
    </cfRule>
    <cfRule type="expression" dxfId="2649" priority="83" stopIfTrue="1">
      <formula>OR($E52="所", $E52="圏", $E52="局")</formula>
    </cfRule>
    <cfRule type="expression" dxfId="2648" priority="84">
      <formula>OR($E52="市", $E52="町", $E52="村")</formula>
    </cfRule>
  </conditionalFormatting>
  <conditionalFormatting sqref="A53:N53">
    <cfRule type="expression" dxfId="2647" priority="77" stopIfTrue="1">
      <formula>OR($E53="国", $E53="道")</formula>
    </cfRule>
    <cfRule type="expression" dxfId="2646" priority="78" stopIfTrue="1">
      <formula>OR($C53="札幌市", $C53="小樽市", $C53="函館市", $C53="旭川市")</formula>
    </cfRule>
    <cfRule type="expression" dxfId="2645" priority="79" stopIfTrue="1">
      <formula>OR($E53="所", $E53="圏", $E53="局")</formula>
    </cfRule>
    <cfRule type="expression" dxfId="2644" priority="80">
      <formula>OR($E53="市", $E53="町", $E53="村")</formula>
    </cfRule>
  </conditionalFormatting>
  <conditionalFormatting sqref="A54:N54">
    <cfRule type="expression" dxfId="2643" priority="73" stopIfTrue="1">
      <formula>OR($E54="国", $E54="道")</formula>
    </cfRule>
    <cfRule type="expression" dxfId="2642" priority="74" stopIfTrue="1">
      <formula>OR($C54="札幌市", $C54="小樽市", $C54="函館市", $C54="旭川市")</formula>
    </cfRule>
    <cfRule type="expression" dxfId="2641" priority="75" stopIfTrue="1">
      <formula>OR($E54="所", $E54="圏", $E54="局")</formula>
    </cfRule>
    <cfRule type="expression" dxfId="2640" priority="76">
      <formula>OR($E54="市", $E54="町", $E54="村")</formula>
    </cfRule>
  </conditionalFormatting>
  <conditionalFormatting sqref="A55:N55">
    <cfRule type="expression" dxfId="2639" priority="69" stopIfTrue="1">
      <formula>OR($E55="国", $E55="道")</formula>
    </cfRule>
    <cfRule type="expression" dxfId="2638" priority="70" stopIfTrue="1">
      <formula>OR($C55="札幌市", $C55="小樽市", $C55="函館市", $C55="旭川市")</formula>
    </cfRule>
    <cfRule type="expression" dxfId="2637" priority="71" stopIfTrue="1">
      <formula>OR($E55="所", $E55="圏", $E55="局")</formula>
    </cfRule>
    <cfRule type="expression" dxfId="2636" priority="72">
      <formula>OR($E55="市", $E55="町", $E55="村")</formula>
    </cfRule>
  </conditionalFormatting>
  <conditionalFormatting sqref="A56:N56">
    <cfRule type="expression" dxfId="2635" priority="65" stopIfTrue="1">
      <formula>OR($E56="国", $E56="道")</formula>
    </cfRule>
    <cfRule type="expression" dxfId="2634" priority="66" stopIfTrue="1">
      <formula>OR($C56="札幌市", $C56="小樽市", $C56="函館市", $C56="旭川市")</formula>
    </cfRule>
    <cfRule type="expression" dxfId="2633" priority="67" stopIfTrue="1">
      <formula>OR($E56="所", $E56="圏", $E56="局")</formula>
    </cfRule>
    <cfRule type="expression" dxfId="2632" priority="68">
      <formula>OR($E56="市", $E56="町", $E56="村")</formula>
    </cfRule>
  </conditionalFormatting>
  <conditionalFormatting sqref="A57:N57">
    <cfRule type="expression" dxfId="2631" priority="61" stopIfTrue="1">
      <formula>OR($E57="国", $E57="道")</formula>
    </cfRule>
    <cfRule type="expression" dxfId="2630" priority="62" stopIfTrue="1">
      <formula>OR($C57="札幌市", $C57="小樽市", $C57="函館市", $C57="旭川市")</formula>
    </cfRule>
    <cfRule type="expression" dxfId="2629" priority="63" stopIfTrue="1">
      <formula>OR($E57="所", $E57="圏", $E57="局")</formula>
    </cfRule>
    <cfRule type="expression" dxfId="2628" priority="64">
      <formula>OR($E57="市", $E57="町", $E57="村")</formula>
    </cfRule>
  </conditionalFormatting>
  <conditionalFormatting sqref="A58:N58">
    <cfRule type="expression" dxfId="2627" priority="57" stopIfTrue="1">
      <formula>OR($E58="国", $E58="道")</formula>
    </cfRule>
    <cfRule type="expression" dxfId="2626" priority="58" stopIfTrue="1">
      <formula>OR($C58="札幌市", $C58="小樽市", $C58="函館市", $C58="旭川市")</formula>
    </cfRule>
    <cfRule type="expression" dxfId="2625" priority="59" stopIfTrue="1">
      <formula>OR($E58="所", $E58="圏", $E58="局")</formula>
    </cfRule>
    <cfRule type="expression" dxfId="2624" priority="60">
      <formula>OR($E58="市", $E58="町", $E58="村")</formula>
    </cfRule>
  </conditionalFormatting>
  <conditionalFormatting sqref="A59:N59">
    <cfRule type="expression" dxfId="2623" priority="53" stopIfTrue="1">
      <formula>OR($E59="国", $E59="道")</formula>
    </cfRule>
    <cfRule type="expression" dxfId="2622" priority="54" stopIfTrue="1">
      <formula>OR($C59="札幌市", $C59="小樽市", $C59="函館市", $C59="旭川市")</formula>
    </cfRule>
    <cfRule type="expression" dxfId="2621" priority="55" stopIfTrue="1">
      <formula>OR($E59="所", $E59="圏", $E59="局")</formula>
    </cfRule>
    <cfRule type="expression" dxfId="2620" priority="56">
      <formula>OR($E59="市", $E59="町", $E59="村")</formula>
    </cfRule>
  </conditionalFormatting>
  <conditionalFormatting sqref="A60:N60">
    <cfRule type="expression" dxfId="2619" priority="49" stopIfTrue="1">
      <formula>OR($E60="国", $E60="道")</formula>
    </cfRule>
    <cfRule type="expression" dxfId="2618" priority="50" stopIfTrue="1">
      <formula>OR($C60="札幌市", $C60="小樽市", $C60="函館市", $C60="旭川市")</formula>
    </cfRule>
    <cfRule type="expression" dxfId="2617" priority="51" stopIfTrue="1">
      <formula>OR($E60="所", $E60="圏", $E60="局")</formula>
    </cfRule>
    <cfRule type="expression" dxfId="2616" priority="52">
      <formula>OR($E60="市", $E60="町", $E60="村")</formula>
    </cfRule>
  </conditionalFormatting>
  <conditionalFormatting sqref="A70:N70">
    <cfRule type="expression" dxfId="2615" priority="45" stopIfTrue="1">
      <formula>OR($E70="国", $E70="道")</formula>
    </cfRule>
    <cfRule type="expression" dxfId="2614" priority="46" stopIfTrue="1">
      <formula>OR($C70="札幌市", $C70="小樽市", $C70="函館市", $C70="旭川市")</formula>
    </cfRule>
    <cfRule type="expression" dxfId="2613" priority="47" stopIfTrue="1">
      <formula>OR($E70="所", $E70="圏", $E70="局")</formula>
    </cfRule>
    <cfRule type="expression" dxfId="2612" priority="48">
      <formula>OR($E70="市", $E70="町", $E70="村")</formula>
    </cfRule>
  </conditionalFormatting>
  <conditionalFormatting sqref="A71:N71">
    <cfRule type="expression" dxfId="2611" priority="41" stopIfTrue="1">
      <formula>OR($E71="国", $E71="道")</formula>
    </cfRule>
    <cfRule type="expression" dxfId="2610" priority="42" stopIfTrue="1">
      <formula>OR($C71="札幌市", $C71="小樽市", $C71="函館市", $C71="旭川市")</formula>
    </cfRule>
    <cfRule type="expression" dxfId="2609" priority="43" stopIfTrue="1">
      <formula>OR($E71="所", $E71="圏", $E71="局")</formula>
    </cfRule>
    <cfRule type="expression" dxfId="2608" priority="44">
      <formula>OR($E71="市", $E71="町", $E71="村")</formula>
    </cfRule>
  </conditionalFormatting>
  <conditionalFormatting sqref="A72:N72">
    <cfRule type="expression" dxfId="2607" priority="37" stopIfTrue="1">
      <formula>OR($E72="国", $E72="道")</formula>
    </cfRule>
    <cfRule type="expression" dxfId="2606" priority="38" stopIfTrue="1">
      <formula>OR($C72="札幌市", $C72="小樽市", $C72="函館市", $C72="旭川市")</formula>
    </cfRule>
    <cfRule type="expression" dxfId="2605" priority="39" stopIfTrue="1">
      <formula>OR($E72="所", $E72="圏", $E72="局")</formula>
    </cfRule>
    <cfRule type="expression" dxfId="2604" priority="40">
      <formula>OR($E72="市", $E72="町", $E72="村")</formula>
    </cfRule>
  </conditionalFormatting>
  <conditionalFormatting sqref="A73:N73">
    <cfRule type="expression" dxfId="2603" priority="33" stopIfTrue="1">
      <formula>OR($E73="国", $E73="道")</formula>
    </cfRule>
    <cfRule type="expression" dxfId="2602" priority="34" stopIfTrue="1">
      <formula>OR($C73="札幌市", $C73="小樽市", $C73="函館市", $C73="旭川市")</formula>
    </cfRule>
    <cfRule type="expression" dxfId="2601" priority="35" stopIfTrue="1">
      <formula>OR($E73="所", $E73="圏", $E73="局")</formula>
    </cfRule>
    <cfRule type="expression" dxfId="2600" priority="36">
      <formula>OR($E73="市", $E73="町", $E73="村")</formula>
    </cfRule>
  </conditionalFormatting>
  <conditionalFormatting sqref="A74:N74">
    <cfRule type="expression" dxfId="2599" priority="29" stopIfTrue="1">
      <formula>OR($E74="国", $E74="道")</formula>
    </cfRule>
    <cfRule type="expression" dxfId="2598" priority="30" stopIfTrue="1">
      <formula>OR($C74="札幌市", $C74="小樽市", $C74="函館市", $C74="旭川市")</formula>
    </cfRule>
    <cfRule type="expression" dxfId="2597" priority="31" stopIfTrue="1">
      <formula>OR($E74="所", $E74="圏", $E74="局")</formula>
    </cfRule>
    <cfRule type="expression" dxfId="2596" priority="32">
      <formula>OR($E74="市", $E74="町", $E74="村")</formula>
    </cfRule>
  </conditionalFormatting>
  <conditionalFormatting sqref="A75:N75">
    <cfRule type="expression" dxfId="2595" priority="25" stopIfTrue="1">
      <formula>OR($E75="国", $E75="道")</formula>
    </cfRule>
    <cfRule type="expression" dxfId="2594" priority="26" stopIfTrue="1">
      <formula>OR($C75="札幌市", $C75="小樽市", $C75="函館市", $C75="旭川市")</formula>
    </cfRule>
    <cfRule type="expression" dxfId="2593" priority="27" stopIfTrue="1">
      <formula>OR($E75="所", $E75="圏", $E75="局")</formula>
    </cfRule>
    <cfRule type="expression" dxfId="2592" priority="28">
      <formula>OR($E75="市", $E75="町", $E75="村")</formula>
    </cfRule>
  </conditionalFormatting>
  <conditionalFormatting sqref="A76:N76">
    <cfRule type="expression" dxfId="2591" priority="21" stopIfTrue="1">
      <formula>OR($E76="国", $E76="道")</formula>
    </cfRule>
    <cfRule type="expression" dxfId="2590" priority="22" stopIfTrue="1">
      <formula>OR($C76="札幌市", $C76="小樽市", $C76="函館市", $C76="旭川市")</formula>
    </cfRule>
    <cfRule type="expression" dxfId="2589" priority="23" stopIfTrue="1">
      <formula>OR($E76="所", $E76="圏", $E76="局")</formula>
    </cfRule>
    <cfRule type="expression" dxfId="2588" priority="24">
      <formula>OR($E76="市", $E76="町", $E76="村")</formula>
    </cfRule>
  </conditionalFormatting>
  <conditionalFormatting sqref="A77:N77">
    <cfRule type="expression" dxfId="2587" priority="17" stopIfTrue="1">
      <formula>OR($E77="国", $E77="道")</formula>
    </cfRule>
    <cfRule type="expression" dxfId="2586" priority="18" stopIfTrue="1">
      <formula>OR($C77="札幌市", $C77="小樽市", $C77="函館市", $C77="旭川市")</formula>
    </cfRule>
    <cfRule type="expression" dxfId="2585" priority="19" stopIfTrue="1">
      <formula>OR($E77="所", $E77="圏", $E77="局")</formula>
    </cfRule>
    <cfRule type="expression" dxfId="2584" priority="20">
      <formula>OR($E77="市", $E77="町", $E77="村")</formula>
    </cfRule>
  </conditionalFormatting>
  <conditionalFormatting sqref="A78:N78">
    <cfRule type="expression" dxfId="2583" priority="13" stopIfTrue="1">
      <formula>OR($E78="国", $E78="道")</formula>
    </cfRule>
    <cfRule type="expression" dxfId="2582" priority="14" stopIfTrue="1">
      <formula>OR($C78="札幌市", $C78="小樽市", $C78="函館市", $C78="旭川市")</formula>
    </cfRule>
    <cfRule type="expression" dxfId="2581" priority="15" stopIfTrue="1">
      <formula>OR($E78="所", $E78="圏", $E78="局")</formula>
    </cfRule>
    <cfRule type="expression" dxfId="2580" priority="16">
      <formula>OR($E78="市", $E78="町", $E78="村")</formula>
    </cfRule>
  </conditionalFormatting>
  <conditionalFormatting sqref="A79:N79">
    <cfRule type="expression" dxfId="2579" priority="9" stopIfTrue="1">
      <formula>OR($E79="国", $E79="道")</formula>
    </cfRule>
    <cfRule type="expression" dxfId="2578" priority="10" stopIfTrue="1">
      <formula>OR($C79="札幌市", $C79="小樽市", $C79="函館市", $C79="旭川市")</formula>
    </cfRule>
    <cfRule type="expression" dxfId="2577" priority="11" stopIfTrue="1">
      <formula>OR($E79="所", $E79="圏", $E79="局")</formula>
    </cfRule>
    <cfRule type="expression" dxfId="2576" priority="12">
      <formula>OR($E79="市", $E79="町", $E79="村")</formula>
    </cfRule>
  </conditionalFormatting>
  <conditionalFormatting sqref="A80:N80">
    <cfRule type="expression" dxfId="2575" priority="5" stopIfTrue="1">
      <formula>OR($E80="国", $E80="道")</formula>
    </cfRule>
    <cfRule type="expression" dxfId="2574" priority="6" stopIfTrue="1">
      <formula>OR($C80="札幌市", $C80="小樽市", $C80="函館市", $C80="旭川市")</formula>
    </cfRule>
    <cfRule type="expression" dxfId="2573" priority="7" stopIfTrue="1">
      <formula>OR($E80="所", $E80="圏", $E80="局")</formula>
    </cfRule>
    <cfRule type="expression" dxfId="2572" priority="8">
      <formula>OR($E80="市", $E80="町", $E80="村")</formula>
    </cfRule>
  </conditionalFormatting>
  <conditionalFormatting sqref="A81:N81">
    <cfRule type="expression" dxfId="2571" priority="1" stopIfTrue="1">
      <formula>OR($E81="国", $E81="道")</formula>
    </cfRule>
    <cfRule type="expression" dxfId="2570" priority="2" stopIfTrue="1">
      <formula>OR($C81="札幌市", $C81="小樽市", $C81="函館市", $C81="旭川市")</formula>
    </cfRule>
    <cfRule type="expression" dxfId="2569" priority="3" stopIfTrue="1">
      <formula>OR($E81="所", $E81="圏", $E81="局")</formula>
    </cfRule>
    <cfRule type="expression" dxfId="2568" priority="4">
      <formula>OR($E81="市", $E81="町", $E81="村")</formula>
    </cfRule>
  </conditionalFormatting>
  <printOptions horizontalCentered="1"/>
  <pageMargins left="0.78740157480314965" right="0.78740157480314965" top="0.78740157480314965" bottom="0.19685039370078741" header="0.31496062992125984" footer="0.31496062992125984"/>
  <rowBreaks count="1" manualBreakCount="1">
    <brk id="42"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27" width="10.75" style="112" customWidth="1"/>
    <col min="28" max="16384" width="9" style="112"/>
  </cols>
  <sheetData>
    <row r="1" spans="1:27" s="114" customFormat="1" ht="18.75">
      <c r="A1" s="31" t="s">
        <v>369</v>
      </c>
      <c r="B1" s="32"/>
      <c r="C1" s="32"/>
      <c r="D1" s="32"/>
      <c r="E1" s="32"/>
      <c r="F1" s="31"/>
      <c r="G1" s="31"/>
      <c r="H1" s="31"/>
      <c r="I1" s="31"/>
      <c r="J1" s="31"/>
      <c r="K1" s="33"/>
      <c r="L1" s="31"/>
      <c r="M1" s="31"/>
      <c r="N1" s="31"/>
      <c r="O1" s="31"/>
      <c r="P1" s="31"/>
      <c r="Q1" s="31"/>
      <c r="R1" s="31"/>
      <c r="S1" s="31"/>
      <c r="T1" s="31"/>
      <c r="U1" s="31"/>
      <c r="V1" s="31"/>
      <c r="W1" s="31"/>
      <c r="X1" s="31"/>
      <c r="Y1" s="31"/>
      <c r="Z1" s="31"/>
      <c r="AA1" s="33" t="s">
        <v>38</v>
      </c>
    </row>
    <row r="2" spans="1:27" ht="15">
      <c r="A2" s="27"/>
      <c r="B2" s="28"/>
      <c r="C2" s="28"/>
      <c r="D2" s="28"/>
      <c r="E2" s="28"/>
      <c r="F2" s="27"/>
      <c r="G2" s="27"/>
      <c r="H2" s="27"/>
      <c r="I2" s="27"/>
      <c r="J2" s="27"/>
      <c r="K2" s="27"/>
      <c r="L2" s="27"/>
      <c r="M2" s="27"/>
      <c r="N2" s="27"/>
      <c r="O2" s="27"/>
      <c r="P2" s="27"/>
      <c r="Q2" s="27"/>
      <c r="R2" s="27"/>
      <c r="S2" s="27"/>
      <c r="T2" s="27"/>
      <c r="U2" s="27"/>
      <c r="V2" s="27"/>
      <c r="W2" s="27"/>
      <c r="X2" s="27"/>
      <c r="Y2" s="27"/>
      <c r="Z2" s="27"/>
      <c r="AA2" s="27"/>
    </row>
    <row r="3" spans="1:27" ht="33" customHeight="1">
      <c r="A3" s="115"/>
      <c r="B3" s="58"/>
      <c r="C3" s="58"/>
      <c r="D3" s="58"/>
      <c r="E3" s="58"/>
      <c r="F3" s="116" t="s">
        <v>8</v>
      </c>
      <c r="G3" s="58" t="s">
        <v>338</v>
      </c>
      <c r="H3" s="58" t="s">
        <v>339</v>
      </c>
      <c r="I3" s="58" t="s">
        <v>340</v>
      </c>
      <c r="J3" s="58" t="s">
        <v>341</v>
      </c>
      <c r="K3" s="58" t="s">
        <v>342</v>
      </c>
      <c r="L3" s="59" t="s">
        <v>343</v>
      </c>
      <c r="M3" s="59" t="s">
        <v>344</v>
      </c>
      <c r="N3" s="59" t="s">
        <v>345</v>
      </c>
      <c r="O3" s="59" t="s">
        <v>346</v>
      </c>
      <c r="P3" s="59" t="s">
        <v>347</v>
      </c>
      <c r="Q3" s="59" t="s">
        <v>348</v>
      </c>
      <c r="R3" s="59" t="s">
        <v>349</v>
      </c>
      <c r="S3" s="59" t="s">
        <v>350</v>
      </c>
      <c r="T3" s="59" t="s">
        <v>351</v>
      </c>
      <c r="U3" s="59" t="s">
        <v>352</v>
      </c>
      <c r="V3" s="59" t="s">
        <v>353</v>
      </c>
      <c r="W3" s="59" t="s">
        <v>354</v>
      </c>
      <c r="X3" s="59" t="s">
        <v>355</v>
      </c>
      <c r="Y3" s="59" t="s">
        <v>356</v>
      </c>
      <c r="Z3" s="59" t="s">
        <v>357</v>
      </c>
      <c r="AA3" s="60" t="s">
        <v>358</v>
      </c>
    </row>
    <row r="4" spans="1:27" ht="15">
      <c r="A4" s="107" t="s">
        <v>50</v>
      </c>
      <c r="B4" s="41" t="s">
        <v>52</v>
      </c>
      <c r="C4" s="41" t="s">
        <v>14</v>
      </c>
      <c r="D4" s="41" t="s">
        <v>92</v>
      </c>
      <c r="E4" s="41" t="s">
        <v>39</v>
      </c>
      <c r="F4" s="42">
        <v>42107</v>
      </c>
      <c r="G4" s="43">
        <v>3</v>
      </c>
      <c r="H4" s="43">
        <v>1</v>
      </c>
      <c r="I4" s="43">
        <v>1</v>
      </c>
      <c r="J4" s="43">
        <v>2</v>
      </c>
      <c r="K4" s="43">
        <v>10</v>
      </c>
      <c r="L4" s="43">
        <v>18</v>
      </c>
      <c r="M4" s="43">
        <v>48</v>
      </c>
      <c r="N4" s="43">
        <v>162</v>
      </c>
      <c r="O4" s="43">
        <v>326</v>
      </c>
      <c r="P4" s="43">
        <v>550</v>
      </c>
      <c r="Q4" s="43">
        <v>864</v>
      </c>
      <c r="R4" s="43">
        <v>1317</v>
      </c>
      <c r="S4" s="43">
        <v>2641</v>
      </c>
      <c r="T4" s="43">
        <v>2993</v>
      </c>
      <c r="U4" s="43">
        <v>4036</v>
      </c>
      <c r="V4" s="43">
        <v>5941</v>
      </c>
      <c r="W4" s="43">
        <v>8017</v>
      </c>
      <c r="X4" s="43">
        <v>7975</v>
      </c>
      <c r="Y4" s="43">
        <v>5009</v>
      </c>
      <c r="Z4" s="43">
        <v>1899</v>
      </c>
      <c r="AA4" s="44">
        <v>283</v>
      </c>
    </row>
    <row r="5" spans="1:27" ht="15">
      <c r="A5" s="61"/>
      <c r="B5" s="62" t="s">
        <v>53</v>
      </c>
      <c r="C5" s="62" t="s">
        <v>14</v>
      </c>
      <c r="D5" s="62" t="s">
        <v>93</v>
      </c>
      <c r="E5" s="62" t="s">
        <v>39</v>
      </c>
      <c r="F5" s="79">
        <v>23406</v>
      </c>
      <c r="G5" s="66">
        <v>3</v>
      </c>
      <c r="H5" s="66" t="s">
        <v>44</v>
      </c>
      <c r="I5" s="66">
        <v>1</v>
      </c>
      <c r="J5" s="66">
        <v>2</v>
      </c>
      <c r="K5" s="66">
        <v>9</v>
      </c>
      <c r="L5" s="66">
        <v>13</v>
      </c>
      <c r="M5" s="66">
        <v>42</v>
      </c>
      <c r="N5" s="66">
        <v>137</v>
      </c>
      <c r="O5" s="66">
        <v>286</v>
      </c>
      <c r="P5" s="66">
        <v>460</v>
      </c>
      <c r="Q5" s="66">
        <v>721</v>
      </c>
      <c r="R5" s="66">
        <v>1114</v>
      </c>
      <c r="S5" s="66">
        <v>2152</v>
      </c>
      <c r="T5" s="66">
        <v>2293</v>
      </c>
      <c r="U5" s="66">
        <v>2736</v>
      </c>
      <c r="V5" s="66">
        <v>3632</v>
      </c>
      <c r="W5" s="66">
        <v>4244</v>
      </c>
      <c r="X5" s="66">
        <v>3525</v>
      </c>
      <c r="Y5" s="66">
        <v>1512</v>
      </c>
      <c r="Z5" s="66">
        <v>469</v>
      </c>
      <c r="AA5" s="67">
        <v>47</v>
      </c>
    </row>
    <row r="6" spans="1:27" ht="15">
      <c r="A6" s="69"/>
      <c r="B6" s="70" t="s">
        <v>54</v>
      </c>
      <c r="C6" s="70" t="s">
        <v>14</v>
      </c>
      <c r="D6" s="70" t="s">
        <v>94</v>
      </c>
      <c r="E6" s="70" t="s">
        <v>39</v>
      </c>
      <c r="F6" s="80">
        <v>18701</v>
      </c>
      <c r="G6" s="75" t="s">
        <v>44</v>
      </c>
      <c r="H6" s="75">
        <v>1</v>
      </c>
      <c r="I6" s="75" t="s">
        <v>44</v>
      </c>
      <c r="J6" s="75" t="s">
        <v>44</v>
      </c>
      <c r="K6" s="75">
        <v>1</v>
      </c>
      <c r="L6" s="75">
        <v>5</v>
      </c>
      <c r="M6" s="75">
        <v>6</v>
      </c>
      <c r="N6" s="75">
        <v>25</v>
      </c>
      <c r="O6" s="75">
        <v>40</v>
      </c>
      <c r="P6" s="75">
        <v>90</v>
      </c>
      <c r="Q6" s="75">
        <v>143</v>
      </c>
      <c r="R6" s="75">
        <v>203</v>
      </c>
      <c r="S6" s="75">
        <v>489</v>
      </c>
      <c r="T6" s="75">
        <v>700</v>
      </c>
      <c r="U6" s="75">
        <v>1300</v>
      </c>
      <c r="V6" s="75">
        <v>2309</v>
      </c>
      <c r="W6" s="75">
        <v>3773</v>
      </c>
      <c r="X6" s="75">
        <v>4450</v>
      </c>
      <c r="Y6" s="75">
        <v>3497</v>
      </c>
      <c r="Z6" s="75">
        <v>1430</v>
      </c>
      <c r="AA6" s="76">
        <v>236</v>
      </c>
    </row>
    <row r="7" spans="1:27" ht="15">
      <c r="A7" s="107" t="s">
        <v>55</v>
      </c>
      <c r="B7" s="41" t="s">
        <v>52</v>
      </c>
      <c r="C7" s="41" t="s">
        <v>15</v>
      </c>
      <c r="D7" s="41" t="s">
        <v>95</v>
      </c>
      <c r="E7" s="41" t="s">
        <v>40</v>
      </c>
      <c r="F7" s="42">
        <v>1869</v>
      </c>
      <c r="G7" s="43" t="s">
        <v>44</v>
      </c>
      <c r="H7" s="43" t="s">
        <v>44</v>
      </c>
      <c r="I7" s="43" t="s">
        <v>44</v>
      </c>
      <c r="J7" s="43" t="s">
        <v>44</v>
      </c>
      <c r="K7" s="43" t="s">
        <v>44</v>
      </c>
      <c r="L7" s="43" t="s">
        <v>44</v>
      </c>
      <c r="M7" s="43">
        <v>2</v>
      </c>
      <c r="N7" s="43">
        <v>8</v>
      </c>
      <c r="O7" s="43">
        <v>15</v>
      </c>
      <c r="P7" s="43">
        <v>16</v>
      </c>
      <c r="Q7" s="43">
        <v>41</v>
      </c>
      <c r="R7" s="43">
        <v>77</v>
      </c>
      <c r="S7" s="43">
        <v>123</v>
      </c>
      <c r="T7" s="43">
        <v>131</v>
      </c>
      <c r="U7" s="43">
        <v>174</v>
      </c>
      <c r="V7" s="43">
        <v>282</v>
      </c>
      <c r="W7" s="43">
        <v>351</v>
      </c>
      <c r="X7" s="43">
        <v>321</v>
      </c>
      <c r="Y7" s="43">
        <v>237</v>
      </c>
      <c r="Z7" s="43">
        <v>78</v>
      </c>
      <c r="AA7" s="44">
        <v>13</v>
      </c>
    </row>
    <row r="8" spans="1:27" ht="15">
      <c r="A8" s="61"/>
      <c r="B8" s="62" t="s">
        <v>53</v>
      </c>
      <c r="C8" s="62" t="s">
        <v>15</v>
      </c>
      <c r="D8" s="62" t="s">
        <v>96</v>
      </c>
      <c r="E8" s="62" t="s">
        <v>40</v>
      </c>
      <c r="F8" s="79">
        <v>1050</v>
      </c>
      <c r="G8" s="66" t="s">
        <v>44</v>
      </c>
      <c r="H8" s="66" t="s">
        <v>44</v>
      </c>
      <c r="I8" s="66" t="s">
        <v>44</v>
      </c>
      <c r="J8" s="66" t="s">
        <v>44</v>
      </c>
      <c r="K8" s="66" t="s">
        <v>44</v>
      </c>
      <c r="L8" s="66" t="s">
        <v>44</v>
      </c>
      <c r="M8" s="66">
        <v>2</v>
      </c>
      <c r="N8" s="66">
        <v>7</v>
      </c>
      <c r="O8" s="66">
        <v>15</v>
      </c>
      <c r="P8" s="66">
        <v>15</v>
      </c>
      <c r="Q8" s="66">
        <v>36</v>
      </c>
      <c r="R8" s="66">
        <v>64</v>
      </c>
      <c r="S8" s="66">
        <v>103</v>
      </c>
      <c r="T8" s="66">
        <v>88</v>
      </c>
      <c r="U8" s="66">
        <v>127</v>
      </c>
      <c r="V8" s="66">
        <v>163</v>
      </c>
      <c r="W8" s="66">
        <v>190</v>
      </c>
      <c r="X8" s="66">
        <v>138</v>
      </c>
      <c r="Y8" s="66">
        <v>78</v>
      </c>
      <c r="Z8" s="66">
        <v>24</v>
      </c>
      <c r="AA8" s="67" t="s">
        <v>44</v>
      </c>
    </row>
    <row r="9" spans="1:27" ht="15">
      <c r="A9" s="69"/>
      <c r="B9" s="70" t="s">
        <v>54</v>
      </c>
      <c r="C9" s="70" t="s">
        <v>15</v>
      </c>
      <c r="D9" s="70" t="s">
        <v>97</v>
      </c>
      <c r="E9" s="70" t="s">
        <v>40</v>
      </c>
      <c r="F9" s="80">
        <v>819</v>
      </c>
      <c r="G9" s="75" t="s">
        <v>44</v>
      </c>
      <c r="H9" s="75" t="s">
        <v>44</v>
      </c>
      <c r="I9" s="75" t="s">
        <v>44</v>
      </c>
      <c r="J9" s="75" t="s">
        <v>44</v>
      </c>
      <c r="K9" s="75" t="s">
        <v>44</v>
      </c>
      <c r="L9" s="75" t="s">
        <v>44</v>
      </c>
      <c r="M9" s="75" t="s">
        <v>44</v>
      </c>
      <c r="N9" s="75">
        <v>1</v>
      </c>
      <c r="O9" s="75" t="s">
        <v>44</v>
      </c>
      <c r="P9" s="75">
        <v>1</v>
      </c>
      <c r="Q9" s="75">
        <v>5</v>
      </c>
      <c r="R9" s="75">
        <v>13</v>
      </c>
      <c r="S9" s="75">
        <v>20</v>
      </c>
      <c r="T9" s="75">
        <v>43</v>
      </c>
      <c r="U9" s="75">
        <v>47</v>
      </c>
      <c r="V9" s="75">
        <v>119</v>
      </c>
      <c r="W9" s="75">
        <v>161</v>
      </c>
      <c r="X9" s="75">
        <v>183</v>
      </c>
      <c r="Y9" s="75">
        <v>159</v>
      </c>
      <c r="Z9" s="75">
        <v>54</v>
      </c>
      <c r="AA9" s="76">
        <v>13</v>
      </c>
    </row>
    <row r="10" spans="1:27" ht="15">
      <c r="A10" s="107" t="s">
        <v>387</v>
      </c>
      <c r="B10" s="41" t="s">
        <v>52</v>
      </c>
      <c r="C10" s="41" t="s">
        <v>99</v>
      </c>
      <c r="D10" s="41" t="s">
        <v>98</v>
      </c>
      <c r="E10" s="41" t="s">
        <v>41</v>
      </c>
      <c r="F10" s="42">
        <v>126</v>
      </c>
      <c r="G10" s="43" t="s">
        <v>44</v>
      </c>
      <c r="H10" s="43" t="s">
        <v>44</v>
      </c>
      <c r="I10" s="43" t="s">
        <v>44</v>
      </c>
      <c r="J10" s="43" t="s">
        <v>44</v>
      </c>
      <c r="K10" s="43" t="s">
        <v>44</v>
      </c>
      <c r="L10" s="43" t="s">
        <v>44</v>
      </c>
      <c r="M10" s="43" t="s">
        <v>44</v>
      </c>
      <c r="N10" s="43" t="s">
        <v>44</v>
      </c>
      <c r="O10" s="43">
        <v>1</v>
      </c>
      <c r="P10" s="43" t="s">
        <v>44</v>
      </c>
      <c r="Q10" s="43" t="s">
        <v>44</v>
      </c>
      <c r="R10" s="43">
        <v>3</v>
      </c>
      <c r="S10" s="43">
        <v>6</v>
      </c>
      <c r="T10" s="43">
        <v>6</v>
      </c>
      <c r="U10" s="43">
        <v>13</v>
      </c>
      <c r="V10" s="43">
        <v>19</v>
      </c>
      <c r="W10" s="43">
        <v>27</v>
      </c>
      <c r="X10" s="43">
        <v>21</v>
      </c>
      <c r="Y10" s="43">
        <v>23</v>
      </c>
      <c r="Z10" s="43">
        <v>7</v>
      </c>
      <c r="AA10" s="44" t="s">
        <v>44</v>
      </c>
    </row>
    <row r="11" spans="1:27" ht="15">
      <c r="A11" s="61"/>
      <c r="B11" s="62" t="s">
        <v>53</v>
      </c>
      <c r="C11" s="62" t="s">
        <v>99</v>
      </c>
      <c r="D11" s="62" t="s">
        <v>100</v>
      </c>
      <c r="E11" s="62" t="s">
        <v>41</v>
      </c>
      <c r="F11" s="79">
        <v>62</v>
      </c>
      <c r="G11" s="66" t="s">
        <v>44</v>
      </c>
      <c r="H11" s="66" t="s">
        <v>44</v>
      </c>
      <c r="I11" s="66" t="s">
        <v>44</v>
      </c>
      <c r="J11" s="66" t="s">
        <v>44</v>
      </c>
      <c r="K11" s="66" t="s">
        <v>44</v>
      </c>
      <c r="L11" s="66" t="s">
        <v>44</v>
      </c>
      <c r="M11" s="66" t="s">
        <v>44</v>
      </c>
      <c r="N11" s="66" t="s">
        <v>44</v>
      </c>
      <c r="O11" s="66">
        <v>1</v>
      </c>
      <c r="P11" s="66" t="s">
        <v>44</v>
      </c>
      <c r="Q11" s="66" t="s">
        <v>44</v>
      </c>
      <c r="R11" s="66">
        <v>2</v>
      </c>
      <c r="S11" s="66">
        <v>6</v>
      </c>
      <c r="T11" s="66">
        <v>4</v>
      </c>
      <c r="U11" s="66">
        <v>10</v>
      </c>
      <c r="V11" s="66">
        <v>7</v>
      </c>
      <c r="W11" s="66">
        <v>15</v>
      </c>
      <c r="X11" s="66">
        <v>10</v>
      </c>
      <c r="Y11" s="66">
        <v>6</v>
      </c>
      <c r="Z11" s="66">
        <v>1</v>
      </c>
      <c r="AA11" s="67" t="s">
        <v>44</v>
      </c>
    </row>
    <row r="12" spans="1:27" ht="15">
      <c r="A12" s="69"/>
      <c r="B12" s="70" t="s">
        <v>54</v>
      </c>
      <c r="C12" s="70" t="s">
        <v>99</v>
      </c>
      <c r="D12" s="70" t="s">
        <v>101</v>
      </c>
      <c r="E12" s="70" t="s">
        <v>41</v>
      </c>
      <c r="F12" s="80">
        <v>64</v>
      </c>
      <c r="G12" s="75" t="s">
        <v>44</v>
      </c>
      <c r="H12" s="75" t="s">
        <v>44</v>
      </c>
      <c r="I12" s="75" t="s">
        <v>44</v>
      </c>
      <c r="J12" s="75" t="s">
        <v>44</v>
      </c>
      <c r="K12" s="75" t="s">
        <v>44</v>
      </c>
      <c r="L12" s="75" t="s">
        <v>44</v>
      </c>
      <c r="M12" s="75" t="s">
        <v>44</v>
      </c>
      <c r="N12" s="75" t="s">
        <v>44</v>
      </c>
      <c r="O12" s="75" t="s">
        <v>44</v>
      </c>
      <c r="P12" s="75" t="s">
        <v>44</v>
      </c>
      <c r="Q12" s="75" t="s">
        <v>44</v>
      </c>
      <c r="R12" s="75">
        <v>1</v>
      </c>
      <c r="S12" s="75" t="s">
        <v>44</v>
      </c>
      <c r="T12" s="75">
        <v>2</v>
      </c>
      <c r="U12" s="75">
        <v>3</v>
      </c>
      <c r="V12" s="75">
        <v>12</v>
      </c>
      <c r="W12" s="75">
        <v>12</v>
      </c>
      <c r="X12" s="75">
        <v>11</v>
      </c>
      <c r="Y12" s="75">
        <v>17</v>
      </c>
      <c r="Z12" s="75">
        <v>6</v>
      </c>
      <c r="AA12" s="76" t="s">
        <v>44</v>
      </c>
    </row>
    <row r="13" spans="1:27" ht="15">
      <c r="A13" s="107" t="s">
        <v>57</v>
      </c>
      <c r="B13" s="41" t="s">
        <v>52</v>
      </c>
      <c r="C13" s="41" t="s">
        <v>103</v>
      </c>
      <c r="D13" s="41" t="s">
        <v>102</v>
      </c>
      <c r="E13" s="41" t="s">
        <v>42</v>
      </c>
      <c r="F13" s="42">
        <v>47</v>
      </c>
      <c r="G13" s="43" t="s">
        <v>44</v>
      </c>
      <c r="H13" s="43" t="s">
        <v>44</v>
      </c>
      <c r="I13" s="43" t="s">
        <v>44</v>
      </c>
      <c r="J13" s="43" t="s">
        <v>44</v>
      </c>
      <c r="K13" s="43" t="s">
        <v>44</v>
      </c>
      <c r="L13" s="43" t="s">
        <v>44</v>
      </c>
      <c r="M13" s="43" t="s">
        <v>44</v>
      </c>
      <c r="N13" s="43" t="s">
        <v>44</v>
      </c>
      <c r="O13" s="43">
        <v>1</v>
      </c>
      <c r="P13" s="43" t="s">
        <v>44</v>
      </c>
      <c r="Q13" s="43" t="s">
        <v>44</v>
      </c>
      <c r="R13" s="43">
        <v>1</v>
      </c>
      <c r="S13" s="43">
        <v>2</v>
      </c>
      <c r="T13" s="43">
        <v>2</v>
      </c>
      <c r="U13" s="43">
        <v>4</v>
      </c>
      <c r="V13" s="43">
        <v>7</v>
      </c>
      <c r="W13" s="43">
        <v>10</v>
      </c>
      <c r="X13" s="43">
        <v>9</v>
      </c>
      <c r="Y13" s="43">
        <v>7</v>
      </c>
      <c r="Z13" s="43">
        <v>4</v>
      </c>
      <c r="AA13" s="44" t="s">
        <v>44</v>
      </c>
    </row>
    <row r="14" spans="1:27" ht="15">
      <c r="A14" s="61"/>
      <c r="B14" s="62" t="s">
        <v>53</v>
      </c>
      <c r="C14" s="62" t="s">
        <v>103</v>
      </c>
      <c r="D14" s="62" t="s">
        <v>104</v>
      </c>
      <c r="E14" s="62" t="s">
        <v>42</v>
      </c>
      <c r="F14" s="79">
        <v>23</v>
      </c>
      <c r="G14" s="66" t="s">
        <v>44</v>
      </c>
      <c r="H14" s="66" t="s">
        <v>44</v>
      </c>
      <c r="I14" s="66" t="s">
        <v>44</v>
      </c>
      <c r="J14" s="66" t="s">
        <v>44</v>
      </c>
      <c r="K14" s="66" t="s">
        <v>44</v>
      </c>
      <c r="L14" s="66" t="s">
        <v>44</v>
      </c>
      <c r="M14" s="66" t="s">
        <v>44</v>
      </c>
      <c r="N14" s="66" t="s">
        <v>44</v>
      </c>
      <c r="O14" s="66">
        <v>1</v>
      </c>
      <c r="P14" s="66" t="s">
        <v>44</v>
      </c>
      <c r="Q14" s="66" t="s">
        <v>44</v>
      </c>
      <c r="R14" s="66">
        <v>1</v>
      </c>
      <c r="S14" s="66">
        <v>2</v>
      </c>
      <c r="T14" s="66">
        <v>1</v>
      </c>
      <c r="U14" s="66">
        <v>4</v>
      </c>
      <c r="V14" s="66">
        <v>3</v>
      </c>
      <c r="W14" s="66">
        <v>4</v>
      </c>
      <c r="X14" s="66">
        <v>5</v>
      </c>
      <c r="Y14" s="66">
        <v>2</v>
      </c>
      <c r="Z14" s="66" t="s">
        <v>44</v>
      </c>
      <c r="AA14" s="67" t="s">
        <v>44</v>
      </c>
    </row>
    <row r="15" spans="1:27" ht="15">
      <c r="A15" s="69"/>
      <c r="B15" s="70" t="s">
        <v>54</v>
      </c>
      <c r="C15" s="70" t="s">
        <v>103</v>
      </c>
      <c r="D15" s="70" t="s">
        <v>105</v>
      </c>
      <c r="E15" s="70" t="s">
        <v>42</v>
      </c>
      <c r="F15" s="80">
        <v>24</v>
      </c>
      <c r="G15" s="75" t="s">
        <v>44</v>
      </c>
      <c r="H15" s="75" t="s">
        <v>44</v>
      </c>
      <c r="I15" s="75" t="s">
        <v>44</v>
      </c>
      <c r="J15" s="75" t="s">
        <v>44</v>
      </c>
      <c r="K15" s="75" t="s">
        <v>44</v>
      </c>
      <c r="L15" s="75" t="s">
        <v>44</v>
      </c>
      <c r="M15" s="75" t="s">
        <v>44</v>
      </c>
      <c r="N15" s="75" t="s">
        <v>44</v>
      </c>
      <c r="O15" s="75" t="s">
        <v>44</v>
      </c>
      <c r="P15" s="75" t="s">
        <v>44</v>
      </c>
      <c r="Q15" s="75" t="s">
        <v>44</v>
      </c>
      <c r="R15" s="75" t="s">
        <v>44</v>
      </c>
      <c r="S15" s="75" t="s">
        <v>44</v>
      </c>
      <c r="T15" s="75">
        <v>1</v>
      </c>
      <c r="U15" s="75" t="s">
        <v>44</v>
      </c>
      <c r="V15" s="75">
        <v>4</v>
      </c>
      <c r="W15" s="75">
        <v>6</v>
      </c>
      <c r="X15" s="75">
        <v>4</v>
      </c>
      <c r="Y15" s="75">
        <v>5</v>
      </c>
      <c r="Z15" s="75">
        <v>4</v>
      </c>
      <c r="AA15" s="76" t="s">
        <v>44</v>
      </c>
    </row>
    <row r="16" spans="1:27" ht="15">
      <c r="A16" s="107" t="s">
        <v>59</v>
      </c>
      <c r="B16" s="41" t="s">
        <v>52</v>
      </c>
      <c r="C16" s="41" t="s">
        <v>107</v>
      </c>
      <c r="D16" s="41" t="s">
        <v>106</v>
      </c>
      <c r="E16" s="41" t="s">
        <v>43</v>
      </c>
      <c r="F16" s="42">
        <v>15</v>
      </c>
      <c r="G16" s="43" t="s">
        <v>44</v>
      </c>
      <c r="H16" s="43" t="s">
        <v>44</v>
      </c>
      <c r="I16" s="43" t="s">
        <v>44</v>
      </c>
      <c r="J16" s="43" t="s">
        <v>44</v>
      </c>
      <c r="K16" s="43" t="s">
        <v>44</v>
      </c>
      <c r="L16" s="43" t="s">
        <v>44</v>
      </c>
      <c r="M16" s="43" t="s">
        <v>44</v>
      </c>
      <c r="N16" s="43" t="s">
        <v>44</v>
      </c>
      <c r="O16" s="43">
        <v>1</v>
      </c>
      <c r="P16" s="43" t="s">
        <v>44</v>
      </c>
      <c r="Q16" s="43" t="s">
        <v>44</v>
      </c>
      <c r="R16" s="43">
        <v>1</v>
      </c>
      <c r="S16" s="43" t="s">
        <v>44</v>
      </c>
      <c r="T16" s="43">
        <v>1</v>
      </c>
      <c r="U16" s="43">
        <v>2</v>
      </c>
      <c r="V16" s="43" t="s">
        <v>44</v>
      </c>
      <c r="W16" s="43">
        <v>3</v>
      </c>
      <c r="X16" s="43">
        <v>3</v>
      </c>
      <c r="Y16" s="43">
        <v>4</v>
      </c>
      <c r="Z16" s="43" t="s">
        <v>44</v>
      </c>
      <c r="AA16" s="44" t="s">
        <v>44</v>
      </c>
    </row>
    <row r="17" spans="1:27" ht="15">
      <c r="A17" s="61"/>
      <c r="B17" s="62" t="s">
        <v>53</v>
      </c>
      <c r="C17" s="62" t="s">
        <v>107</v>
      </c>
      <c r="D17" s="62" t="s">
        <v>108</v>
      </c>
      <c r="E17" s="62" t="s">
        <v>43</v>
      </c>
      <c r="F17" s="79">
        <v>7</v>
      </c>
      <c r="G17" s="66" t="s">
        <v>44</v>
      </c>
      <c r="H17" s="66" t="s">
        <v>44</v>
      </c>
      <c r="I17" s="66" t="s">
        <v>44</v>
      </c>
      <c r="J17" s="66" t="s">
        <v>44</v>
      </c>
      <c r="K17" s="66" t="s">
        <v>44</v>
      </c>
      <c r="L17" s="66" t="s">
        <v>44</v>
      </c>
      <c r="M17" s="66" t="s">
        <v>44</v>
      </c>
      <c r="N17" s="66" t="s">
        <v>44</v>
      </c>
      <c r="O17" s="66">
        <v>1</v>
      </c>
      <c r="P17" s="66" t="s">
        <v>44</v>
      </c>
      <c r="Q17" s="66" t="s">
        <v>44</v>
      </c>
      <c r="R17" s="66">
        <v>1</v>
      </c>
      <c r="S17" s="66" t="s">
        <v>44</v>
      </c>
      <c r="T17" s="66" t="s">
        <v>44</v>
      </c>
      <c r="U17" s="66">
        <v>2</v>
      </c>
      <c r="V17" s="66" t="s">
        <v>44</v>
      </c>
      <c r="W17" s="66">
        <v>1</v>
      </c>
      <c r="X17" s="66">
        <v>2</v>
      </c>
      <c r="Y17" s="66" t="s">
        <v>44</v>
      </c>
      <c r="Z17" s="66" t="s">
        <v>44</v>
      </c>
      <c r="AA17" s="67" t="s">
        <v>44</v>
      </c>
    </row>
    <row r="18" spans="1:27" ht="15">
      <c r="A18" s="69"/>
      <c r="B18" s="70" t="s">
        <v>54</v>
      </c>
      <c r="C18" s="70" t="s">
        <v>107</v>
      </c>
      <c r="D18" s="70" t="s">
        <v>109</v>
      </c>
      <c r="E18" s="70" t="s">
        <v>43</v>
      </c>
      <c r="F18" s="80">
        <v>8</v>
      </c>
      <c r="G18" s="75" t="s">
        <v>44</v>
      </c>
      <c r="H18" s="75" t="s">
        <v>44</v>
      </c>
      <c r="I18" s="75" t="s">
        <v>44</v>
      </c>
      <c r="J18" s="75" t="s">
        <v>44</v>
      </c>
      <c r="K18" s="75" t="s">
        <v>44</v>
      </c>
      <c r="L18" s="75" t="s">
        <v>44</v>
      </c>
      <c r="M18" s="75" t="s">
        <v>44</v>
      </c>
      <c r="N18" s="75" t="s">
        <v>44</v>
      </c>
      <c r="O18" s="75" t="s">
        <v>44</v>
      </c>
      <c r="P18" s="75" t="s">
        <v>44</v>
      </c>
      <c r="Q18" s="75" t="s">
        <v>44</v>
      </c>
      <c r="R18" s="75" t="s">
        <v>44</v>
      </c>
      <c r="S18" s="75" t="s">
        <v>44</v>
      </c>
      <c r="T18" s="75">
        <v>1</v>
      </c>
      <c r="U18" s="75" t="s">
        <v>44</v>
      </c>
      <c r="V18" s="75" t="s">
        <v>44</v>
      </c>
      <c r="W18" s="75">
        <v>2</v>
      </c>
      <c r="X18" s="75">
        <v>1</v>
      </c>
      <c r="Y18" s="75">
        <v>4</v>
      </c>
      <c r="Z18" s="75" t="s">
        <v>44</v>
      </c>
      <c r="AA18" s="76" t="s">
        <v>44</v>
      </c>
    </row>
    <row r="19" spans="1:27" ht="15">
      <c r="A19" s="107" t="s">
        <v>60</v>
      </c>
      <c r="B19" s="41" t="s">
        <v>52</v>
      </c>
      <c r="C19" s="41" t="s">
        <v>111</v>
      </c>
      <c r="D19" s="41" t="s">
        <v>110</v>
      </c>
      <c r="E19" s="41" t="s">
        <v>45</v>
      </c>
      <c r="F19" s="42">
        <v>4</v>
      </c>
      <c r="G19" s="43" t="s">
        <v>44</v>
      </c>
      <c r="H19" s="43" t="s">
        <v>44</v>
      </c>
      <c r="I19" s="43" t="s">
        <v>44</v>
      </c>
      <c r="J19" s="43" t="s">
        <v>44</v>
      </c>
      <c r="K19" s="43" t="s">
        <v>44</v>
      </c>
      <c r="L19" s="43" t="s">
        <v>44</v>
      </c>
      <c r="M19" s="43" t="s">
        <v>44</v>
      </c>
      <c r="N19" s="43" t="s">
        <v>44</v>
      </c>
      <c r="O19" s="43" t="s">
        <v>44</v>
      </c>
      <c r="P19" s="43" t="s">
        <v>44</v>
      </c>
      <c r="Q19" s="43" t="s">
        <v>44</v>
      </c>
      <c r="R19" s="43" t="s">
        <v>44</v>
      </c>
      <c r="S19" s="43">
        <v>1</v>
      </c>
      <c r="T19" s="43" t="s">
        <v>44</v>
      </c>
      <c r="U19" s="43" t="s">
        <v>44</v>
      </c>
      <c r="V19" s="43">
        <v>1</v>
      </c>
      <c r="W19" s="43">
        <v>2</v>
      </c>
      <c r="X19" s="43" t="s">
        <v>44</v>
      </c>
      <c r="Y19" s="43" t="s">
        <v>44</v>
      </c>
      <c r="Z19" s="43" t="s">
        <v>44</v>
      </c>
      <c r="AA19" s="44" t="s">
        <v>44</v>
      </c>
    </row>
    <row r="20" spans="1:27" ht="15">
      <c r="A20" s="61"/>
      <c r="B20" s="62" t="s">
        <v>53</v>
      </c>
      <c r="C20" s="62" t="s">
        <v>111</v>
      </c>
      <c r="D20" s="62" t="s">
        <v>112</v>
      </c>
      <c r="E20" s="62" t="s">
        <v>45</v>
      </c>
      <c r="F20" s="79">
        <v>2</v>
      </c>
      <c r="G20" s="66" t="s">
        <v>44</v>
      </c>
      <c r="H20" s="66" t="s">
        <v>44</v>
      </c>
      <c r="I20" s="66" t="s">
        <v>44</v>
      </c>
      <c r="J20" s="66" t="s">
        <v>44</v>
      </c>
      <c r="K20" s="66" t="s">
        <v>44</v>
      </c>
      <c r="L20" s="66" t="s">
        <v>44</v>
      </c>
      <c r="M20" s="66" t="s">
        <v>44</v>
      </c>
      <c r="N20" s="66" t="s">
        <v>44</v>
      </c>
      <c r="O20" s="66" t="s">
        <v>44</v>
      </c>
      <c r="P20" s="66" t="s">
        <v>44</v>
      </c>
      <c r="Q20" s="66" t="s">
        <v>44</v>
      </c>
      <c r="R20" s="66" t="s">
        <v>44</v>
      </c>
      <c r="S20" s="66">
        <v>1</v>
      </c>
      <c r="T20" s="66" t="s">
        <v>44</v>
      </c>
      <c r="U20" s="66" t="s">
        <v>44</v>
      </c>
      <c r="V20" s="66" t="s">
        <v>44</v>
      </c>
      <c r="W20" s="66">
        <v>1</v>
      </c>
      <c r="X20" s="66" t="s">
        <v>44</v>
      </c>
      <c r="Y20" s="66" t="s">
        <v>44</v>
      </c>
      <c r="Z20" s="66" t="s">
        <v>44</v>
      </c>
      <c r="AA20" s="67" t="s">
        <v>44</v>
      </c>
    </row>
    <row r="21" spans="1:27" ht="15">
      <c r="A21" s="69"/>
      <c r="B21" s="70" t="s">
        <v>54</v>
      </c>
      <c r="C21" s="70" t="s">
        <v>111</v>
      </c>
      <c r="D21" s="70" t="s">
        <v>113</v>
      </c>
      <c r="E21" s="70" t="s">
        <v>45</v>
      </c>
      <c r="F21" s="80">
        <v>2</v>
      </c>
      <c r="G21" s="75" t="s">
        <v>44</v>
      </c>
      <c r="H21" s="75" t="s">
        <v>44</v>
      </c>
      <c r="I21" s="75" t="s">
        <v>44</v>
      </c>
      <c r="J21" s="75" t="s">
        <v>44</v>
      </c>
      <c r="K21" s="75" t="s">
        <v>44</v>
      </c>
      <c r="L21" s="75" t="s">
        <v>44</v>
      </c>
      <c r="M21" s="75" t="s">
        <v>44</v>
      </c>
      <c r="N21" s="75" t="s">
        <v>44</v>
      </c>
      <c r="O21" s="75" t="s">
        <v>44</v>
      </c>
      <c r="P21" s="75" t="s">
        <v>44</v>
      </c>
      <c r="Q21" s="75" t="s">
        <v>44</v>
      </c>
      <c r="R21" s="75" t="s">
        <v>44</v>
      </c>
      <c r="S21" s="75" t="s">
        <v>44</v>
      </c>
      <c r="T21" s="75" t="s">
        <v>44</v>
      </c>
      <c r="U21" s="75" t="s">
        <v>44</v>
      </c>
      <c r="V21" s="75">
        <v>1</v>
      </c>
      <c r="W21" s="75">
        <v>1</v>
      </c>
      <c r="X21" s="75" t="s">
        <v>44</v>
      </c>
      <c r="Y21" s="75" t="s">
        <v>44</v>
      </c>
      <c r="Z21" s="75" t="s">
        <v>44</v>
      </c>
      <c r="AA21" s="76" t="s">
        <v>44</v>
      </c>
    </row>
    <row r="22" spans="1:27" ht="15">
      <c r="A22" s="107" t="s">
        <v>61</v>
      </c>
      <c r="B22" s="41" t="s">
        <v>52</v>
      </c>
      <c r="C22" s="41" t="s">
        <v>115</v>
      </c>
      <c r="D22" s="41" t="s">
        <v>114</v>
      </c>
      <c r="E22" s="41" t="s">
        <v>45</v>
      </c>
      <c r="F22" s="42">
        <v>2</v>
      </c>
      <c r="G22" s="43" t="s">
        <v>44</v>
      </c>
      <c r="H22" s="43" t="s">
        <v>44</v>
      </c>
      <c r="I22" s="43" t="s">
        <v>44</v>
      </c>
      <c r="J22" s="43" t="s">
        <v>44</v>
      </c>
      <c r="K22" s="43" t="s">
        <v>44</v>
      </c>
      <c r="L22" s="43" t="s">
        <v>44</v>
      </c>
      <c r="M22" s="43" t="s">
        <v>44</v>
      </c>
      <c r="N22" s="43" t="s">
        <v>44</v>
      </c>
      <c r="O22" s="43" t="s">
        <v>44</v>
      </c>
      <c r="P22" s="43" t="s">
        <v>44</v>
      </c>
      <c r="Q22" s="43" t="s">
        <v>44</v>
      </c>
      <c r="R22" s="43" t="s">
        <v>44</v>
      </c>
      <c r="S22" s="43" t="s">
        <v>44</v>
      </c>
      <c r="T22" s="43" t="s">
        <v>44</v>
      </c>
      <c r="U22" s="43">
        <v>1</v>
      </c>
      <c r="V22" s="43" t="s">
        <v>44</v>
      </c>
      <c r="W22" s="43" t="s">
        <v>44</v>
      </c>
      <c r="X22" s="43">
        <v>1</v>
      </c>
      <c r="Y22" s="43" t="s">
        <v>44</v>
      </c>
      <c r="Z22" s="43" t="s">
        <v>44</v>
      </c>
      <c r="AA22" s="44" t="s">
        <v>44</v>
      </c>
    </row>
    <row r="23" spans="1:27" ht="15">
      <c r="A23" s="61"/>
      <c r="B23" s="62" t="s">
        <v>53</v>
      </c>
      <c r="C23" s="62" t="s">
        <v>115</v>
      </c>
      <c r="D23" s="62" t="s">
        <v>116</v>
      </c>
      <c r="E23" s="62" t="s">
        <v>45</v>
      </c>
      <c r="F23" s="79">
        <v>1</v>
      </c>
      <c r="G23" s="66" t="s">
        <v>44</v>
      </c>
      <c r="H23" s="66" t="s">
        <v>44</v>
      </c>
      <c r="I23" s="66" t="s">
        <v>44</v>
      </c>
      <c r="J23" s="66" t="s">
        <v>44</v>
      </c>
      <c r="K23" s="66" t="s">
        <v>44</v>
      </c>
      <c r="L23" s="66" t="s">
        <v>44</v>
      </c>
      <c r="M23" s="66" t="s">
        <v>44</v>
      </c>
      <c r="N23" s="66" t="s">
        <v>44</v>
      </c>
      <c r="O23" s="66" t="s">
        <v>44</v>
      </c>
      <c r="P23" s="66" t="s">
        <v>44</v>
      </c>
      <c r="Q23" s="66" t="s">
        <v>44</v>
      </c>
      <c r="R23" s="66" t="s">
        <v>44</v>
      </c>
      <c r="S23" s="66" t="s">
        <v>44</v>
      </c>
      <c r="T23" s="66" t="s">
        <v>44</v>
      </c>
      <c r="U23" s="66">
        <v>1</v>
      </c>
      <c r="V23" s="66" t="s">
        <v>44</v>
      </c>
      <c r="W23" s="66" t="s">
        <v>44</v>
      </c>
      <c r="X23" s="66" t="s">
        <v>44</v>
      </c>
      <c r="Y23" s="66" t="s">
        <v>44</v>
      </c>
      <c r="Z23" s="66" t="s">
        <v>44</v>
      </c>
      <c r="AA23" s="67" t="s">
        <v>44</v>
      </c>
    </row>
    <row r="24" spans="1:27" ht="15">
      <c r="A24" s="69"/>
      <c r="B24" s="70" t="s">
        <v>54</v>
      </c>
      <c r="C24" s="70" t="s">
        <v>115</v>
      </c>
      <c r="D24" s="70" t="s">
        <v>117</v>
      </c>
      <c r="E24" s="70" t="s">
        <v>45</v>
      </c>
      <c r="F24" s="80">
        <v>1</v>
      </c>
      <c r="G24" s="75" t="s">
        <v>44</v>
      </c>
      <c r="H24" s="75" t="s">
        <v>44</v>
      </c>
      <c r="I24" s="75" t="s">
        <v>44</v>
      </c>
      <c r="J24" s="75" t="s">
        <v>44</v>
      </c>
      <c r="K24" s="75" t="s">
        <v>44</v>
      </c>
      <c r="L24" s="75" t="s">
        <v>44</v>
      </c>
      <c r="M24" s="75" t="s">
        <v>44</v>
      </c>
      <c r="N24" s="75" t="s">
        <v>44</v>
      </c>
      <c r="O24" s="75" t="s">
        <v>44</v>
      </c>
      <c r="P24" s="75" t="s">
        <v>44</v>
      </c>
      <c r="Q24" s="75" t="s">
        <v>44</v>
      </c>
      <c r="R24" s="75" t="s">
        <v>44</v>
      </c>
      <c r="S24" s="75" t="s">
        <v>44</v>
      </c>
      <c r="T24" s="75" t="s">
        <v>44</v>
      </c>
      <c r="U24" s="75" t="s">
        <v>44</v>
      </c>
      <c r="V24" s="75" t="s">
        <v>44</v>
      </c>
      <c r="W24" s="75" t="s">
        <v>44</v>
      </c>
      <c r="X24" s="75">
        <v>1</v>
      </c>
      <c r="Y24" s="75" t="s">
        <v>44</v>
      </c>
      <c r="Z24" s="75" t="s">
        <v>44</v>
      </c>
      <c r="AA24" s="76" t="s">
        <v>44</v>
      </c>
    </row>
    <row r="25" spans="1:27" ht="15">
      <c r="A25" s="107" t="s">
        <v>62</v>
      </c>
      <c r="B25" s="41" t="s">
        <v>52</v>
      </c>
      <c r="C25" s="41" t="s">
        <v>119</v>
      </c>
      <c r="D25" s="41" t="s">
        <v>118</v>
      </c>
      <c r="E25" s="41" t="s">
        <v>45</v>
      </c>
      <c r="F25" s="42">
        <v>2</v>
      </c>
      <c r="G25" s="43" t="s">
        <v>44</v>
      </c>
      <c r="H25" s="43" t="s">
        <v>44</v>
      </c>
      <c r="I25" s="43" t="s">
        <v>44</v>
      </c>
      <c r="J25" s="43" t="s">
        <v>44</v>
      </c>
      <c r="K25" s="43" t="s">
        <v>44</v>
      </c>
      <c r="L25" s="43" t="s">
        <v>44</v>
      </c>
      <c r="M25" s="43" t="s">
        <v>44</v>
      </c>
      <c r="N25" s="43" t="s">
        <v>44</v>
      </c>
      <c r="O25" s="43" t="s">
        <v>44</v>
      </c>
      <c r="P25" s="43" t="s">
        <v>44</v>
      </c>
      <c r="Q25" s="43" t="s">
        <v>44</v>
      </c>
      <c r="R25" s="43" t="s">
        <v>44</v>
      </c>
      <c r="S25" s="43" t="s">
        <v>44</v>
      </c>
      <c r="T25" s="43" t="s">
        <v>44</v>
      </c>
      <c r="U25" s="43" t="s">
        <v>44</v>
      </c>
      <c r="V25" s="43">
        <v>1</v>
      </c>
      <c r="W25" s="43" t="s">
        <v>44</v>
      </c>
      <c r="X25" s="43" t="s">
        <v>44</v>
      </c>
      <c r="Y25" s="43" t="s">
        <v>44</v>
      </c>
      <c r="Z25" s="43">
        <v>1</v>
      </c>
      <c r="AA25" s="44" t="s">
        <v>44</v>
      </c>
    </row>
    <row r="26" spans="1:27" ht="15">
      <c r="A26" s="61"/>
      <c r="B26" s="62" t="s">
        <v>53</v>
      </c>
      <c r="C26" s="62" t="s">
        <v>119</v>
      </c>
      <c r="D26" s="62" t="s">
        <v>120</v>
      </c>
      <c r="E26" s="62" t="s">
        <v>45</v>
      </c>
      <c r="F26" s="79">
        <v>1</v>
      </c>
      <c r="G26" s="66" t="s">
        <v>44</v>
      </c>
      <c r="H26" s="66" t="s">
        <v>44</v>
      </c>
      <c r="I26" s="66" t="s">
        <v>44</v>
      </c>
      <c r="J26" s="66" t="s">
        <v>44</v>
      </c>
      <c r="K26" s="66" t="s">
        <v>44</v>
      </c>
      <c r="L26" s="66" t="s">
        <v>44</v>
      </c>
      <c r="M26" s="66" t="s">
        <v>44</v>
      </c>
      <c r="N26" s="66" t="s">
        <v>44</v>
      </c>
      <c r="O26" s="66" t="s">
        <v>44</v>
      </c>
      <c r="P26" s="66" t="s">
        <v>44</v>
      </c>
      <c r="Q26" s="66" t="s">
        <v>44</v>
      </c>
      <c r="R26" s="66" t="s">
        <v>44</v>
      </c>
      <c r="S26" s="66" t="s">
        <v>44</v>
      </c>
      <c r="T26" s="66" t="s">
        <v>44</v>
      </c>
      <c r="U26" s="66" t="s">
        <v>44</v>
      </c>
      <c r="V26" s="66">
        <v>1</v>
      </c>
      <c r="W26" s="66" t="s">
        <v>44</v>
      </c>
      <c r="X26" s="66" t="s">
        <v>44</v>
      </c>
      <c r="Y26" s="66" t="s">
        <v>44</v>
      </c>
      <c r="Z26" s="66" t="s">
        <v>44</v>
      </c>
      <c r="AA26" s="67" t="s">
        <v>44</v>
      </c>
    </row>
    <row r="27" spans="1:27" ht="15">
      <c r="A27" s="69"/>
      <c r="B27" s="70" t="s">
        <v>54</v>
      </c>
      <c r="C27" s="70" t="s">
        <v>119</v>
      </c>
      <c r="D27" s="70" t="s">
        <v>121</v>
      </c>
      <c r="E27" s="70" t="s">
        <v>45</v>
      </c>
      <c r="F27" s="80">
        <v>1</v>
      </c>
      <c r="G27" s="75" t="s">
        <v>44</v>
      </c>
      <c r="H27" s="75" t="s">
        <v>44</v>
      </c>
      <c r="I27" s="75" t="s">
        <v>44</v>
      </c>
      <c r="J27" s="75" t="s">
        <v>44</v>
      </c>
      <c r="K27" s="75" t="s">
        <v>44</v>
      </c>
      <c r="L27" s="75" t="s">
        <v>44</v>
      </c>
      <c r="M27" s="75" t="s">
        <v>44</v>
      </c>
      <c r="N27" s="75" t="s">
        <v>44</v>
      </c>
      <c r="O27" s="75" t="s">
        <v>44</v>
      </c>
      <c r="P27" s="75" t="s">
        <v>44</v>
      </c>
      <c r="Q27" s="75" t="s">
        <v>44</v>
      </c>
      <c r="R27" s="75" t="s">
        <v>44</v>
      </c>
      <c r="S27" s="75" t="s">
        <v>44</v>
      </c>
      <c r="T27" s="75" t="s">
        <v>44</v>
      </c>
      <c r="U27" s="75" t="s">
        <v>44</v>
      </c>
      <c r="V27" s="75" t="s">
        <v>44</v>
      </c>
      <c r="W27" s="75" t="s">
        <v>44</v>
      </c>
      <c r="X27" s="75" t="s">
        <v>44</v>
      </c>
      <c r="Y27" s="75" t="s">
        <v>44</v>
      </c>
      <c r="Z27" s="75">
        <v>1</v>
      </c>
      <c r="AA27" s="76" t="s">
        <v>44</v>
      </c>
    </row>
    <row r="28" spans="1:27" ht="15">
      <c r="A28" s="107" t="s">
        <v>64</v>
      </c>
      <c r="B28" s="41" t="s">
        <v>52</v>
      </c>
      <c r="C28" s="41" t="s">
        <v>123</v>
      </c>
      <c r="D28" s="41" t="s">
        <v>122</v>
      </c>
      <c r="E28" s="41" t="s">
        <v>45</v>
      </c>
      <c r="F28" s="42">
        <v>5</v>
      </c>
      <c r="G28" s="43" t="s">
        <v>44</v>
      </c>
      <c r="H28" s="43" t="s">
        <v>44</v>
      </c>
      <c r="I28" s="43" t="s">
        <v>44</v>
      </c>
      <c r="J28" s="43" t="s">
        <v>44</v>
      </c>
      <c r="K28" s="43" t="s">
        <v>44</v>
      </c>
      <c r="L28" s="43" t="s">
        <v>44</v>
      </c>
      <c r="M28" s="43" t="s">
        <v>44</v>
      </c>
      <c r="N28" s="43" t="s">
        <v>44</v>
      </c>
      <c r="O28" s="43" t="s">
        <v>44</v>
      </c>
      <c r="P28" s="43" t="s">
        <v>44</v>
      </c>
      <c r="Q28" s="43" t="s">
        <v>44</v>
      </c>
      <c r="R28" s="43" t="s">
        <v>44</v>
      </c>
      <c r="S28" s="43" t="s">
        <v>44</v>
      </c>
      <c r="T28" s="43" t="s">
        <v>44</v>
      </c>
      <c r="U28" s="43">
        <v>1</v>
      </c>
      <c r="V28" s="43" t="s">
        <v>44</v>
      </c>
      <c r="W28" s="43">
        <v>3</v>
      </c>
      <c r="X28" s="43">
        <v>1</v>
      </c>
      <c r="Y28" s="43" t="s">
        <v>44</v>
      </c>
      <c r="Z28" s="43" t="s">
        <v>44</v>
      </c>
      <c r="AA28" s="44" t="s">
        <v>44</v>
      </c>
    </row>
    <row r="29" spans="1:27" ht="15">
      <c r="A29" s="61"/>
      <c r="B29" s="62" t="s">
        <v>53</v>
      </c>
      <c r="C29" s="62" t="s">
        <v>123</v>
      </c>
      <c r="D29" s="62" t="s">
        <v>124</v>
      </c>
      <c r="E29" s="62" t="s">
        <v>45</v>
      </c>
      <c r="F29" s="79">
        <v>3</v>
      </c>
      <c r="G29" s="66" t="s">
        <v>44</v>
      </c>
      <c r="H29" s="66" t="s">
        <v>44</v>
      </c>
      <c r="I29" s="66" t="s">
        <v>44</v>
      </c>
      <c r="J29" s="66" t="s">
        <v>44</v>
      </c>
      <c r="K29" s="66" t="s">
        <v>44</v>
      </c>
      <c r="L29" s="66" t="s">
        <v>44</v>
      </c>
      <c r="M29" s="66" t="s">
        <v>44</v>
      </c>
      <c r="N29" s="66" t="s">
        <v>44</v>
      </c>
      <c r="O29" s="66" t="s">
        <v>44</v>
      </c>
      <c r="P29" s="66" t="s">
        <v>44</v>
      </c>
      <c r="Q29" s="66" t="s">
        <v>44</v>
      </c>
      <c r="R29" s="66" t="s">
        <v>44</v>
      </c>
      <c r="S29" s="66" t="s">
        <v>44</v>
      </c>
      <c r="T29" s="66" t="s">
        <v>44</v>
      </c>
      <c r="U29" s="66">
        <v>1</v>
      </c>
      <c r="V29" s="66" t="s">
        <v>44</v>
      </c>
      <c r="W29" s="66">
        <v>1</v>
      </c>
      <c r="X29" s="66">
        <v>1</v>
      </c>
      <c r="Y29" s="66" t="s">
        <v>44</v>
      </c>
      <c r="Z29" s="66" t="s">
        <v>44</v>
      </c>
      <c r="AA29" s="67" t="s">
        <v>44</v>
      </c>
    </row>
    <row r="30" spans="1:27" ht="15">
      <c r="A30" s="69"/>
      <c r="B30" s="70" t="s">
        <v>54</v>
      </c>
      <c r="C30" s="70" t="s">
        <v>123</v>
      </c>
      <c r="D30" s="70" t="s">
        <v>125</v>
      </c>
      <c r="E30" s="70" t="s">
        <v>45</v>
      </c>
      <c r="F30" s="80">
        <v>2</v>
      </c>
      <c r="G30" s="75" t="s">
        <v>44</v>
      </c>
      <c r="H30" s="75" t="s">
        <v>44</v>
      </c>
      <c r="I30" s="75" t="s">
        <v>44</v>
      </c>
      <c r="J30" s="75" t="s">
        <v>44</v>
      </c>
      <c r="K30" s="75" t="s">
        <v>44</v>
      </c>
      <c r="L30" s="75" t="s">
        <v>44</v>
      </c>
      <c r="M30" s="75" t="s">
        <v>44</v>
      </c>
      <c r="N30" s="75" t="s">
        <v>44</v>
      </c>
      <c r="O30" s="75" t="s">
        <v>44</v>
      </c>
      <c r="P30" s="75" t="s">
        <v>44</v>
      </c>
      <c r="Q30" s="75" t="s">
        <v>44</v>
      </c>
      <c r="R30" s="75" t="s">
        <v>44</v>
      </c>
      <c r="S30" s="75" t="s">
        <v>44</v>
      </c>
      <c r="T30" s="75" t="s">
        <v>44</v>
      </c>
      <c r="U30" s="75" t="s">
        <v>44</v>
      </c>
      <c r="V30" s="75" t="s">
        <v>44</v>
      </c>
      <c r="W30" s="75">
        <v>2</v>
      </c>
      <c r="X30" s="75" t="s">
        <v>44</v>
      </c>
      <c r="Y30" s="75" t="s">
        <v>44</v>
      </c>
      <c r="Z30" s="75" t="s">
        <v>44</v>
      </c>
      <c r="AA30" s="76" t="s">
        <v>44</v>
      </c>
    </row>
    <row r="31" spans="1:27" ht="15">
      <c r="A31" s="107" t="s">
        <v>65</v>
      </c>
      <c r="B31" s="41" t="s">
        <v>52</v>
      </c>
      <c r="C31" s="41" t="s">
        <v>127</v>
      </c>
      <c r="D31" s="41" t="s">
        <v>126</v>
      </c>
      <c r="E31" s="41" t="s">
        <v>45</v>
      </c>
      <c r="F31" s="42">
        <v>9</v>
      </c>
      <c r="G31" s="43" t="s">
        <v>44</v>
      </c>
      <c r="H31" s="43" t="s">
        <v>44</v>
      </c>
      <c r="I31" s="43" t="s">
        <v>44</v>
      </c>
      <c r="J31" s="43" t="s">
        <v>44</v>
      </c>
      <c r="K31" s="43" t="s">
        <v>44</v>
      </c>
      <c r="L31" s="43" t="s">
        <v>44</v>
      </c>
      <c r="M31" s="43" t="s">
        <v>44</v>
      </c>
      <c r="N31" s="43" t="s">
        <v>44</v>
      </c>
      <c r="O31" s="43" t="s">
        <v>44</v>
      </c>
      <c r="P31" s="43" t="s">
        <v>44</v>
      </c>
      <c r="Q31" s="43" t="s">
        <v>44</v>
      </c>
      <c r="R31" s="43" t="s">
        <v>44</v>
      </c>
      <c r="S31" s="43">
        <v>1</v>
      </c>
      <c r="T31" s="43">
        <v>1</v>
      </c>
      <c r="U31" s="43" t="s">
        <v>44</v>
      </c>
      <c r="V31" s="43">
        <v>1</v>
      </c>
      <c r="W31" s="43">
        <v>1</v>
      </c>
      <c r="X31" s="43">
        <v>4</v>
      </c>
      <c r="Y31" s="43" t="s">
        <v>44</v>
      </c>
      <c r="Z31" s="43">
        <v>1</v>
      </c>
      <c r="AA31" s="44" t="s">
        <v>44</v>
      </c>
    </row>
    <row r="32" spans="1:27" ht="15">
      <c r="A32" s="61"/>
      <c r="B32" s="62" t="s">
        <v>53</v>
      </c>
      <c r="C32" s="62" t="s">
        <v>127</v>
      </c>
      <c r="D32" s="62" t="s">
        <v>128</v>
      </c>
      <c r="E32" s="62" t="s">
        <v>45</v>
      </c>
      <c r="F32" s="79">
        <v>5</v>
      </c>
      <c r="G32" s="66" t="s">
        <v>44</v>
      </c>
      <c r="H32" s="66" t="s">
        <v>44</v>
      </c>
      <c r="I32" s="66" t="s">
        <v>44</v>
      </c>
      <c r="J32" s="66" t="s">
        <v>44</v>
      </c>
      <c r="K32" s="66" t="s">
        <v>44</v>
      </c>
      <c r="L32" s="66" t="s">
        <v>44</v>
      </c>
      <c r="M32" s="66" t="s">
        <v>44</v>
      </c>
      <c r="N32" s="66" t="s">
        <v>44</v>
      </c>
      <c r="O32" s="66" t="s">
        <v>44</v>
      </c>
      <c r="P32" s="66" t="s">
        <v>44</v>
      </c>
      <c r="Q32" s="66" t="s">
        <v>44</v>
      </c>
      <c r="R32" s="66" t="s">
        <v>44</v>
      </c>
      <c r="S32" s="66">
        <v>1</v>
      </c>
      <c r="T32" s="66">
        <v>1</v>
      </c>
      <c r="U32" s="66" t="s">
        <v>44</v>
      </c>
      <c r="V32" s="66" t="s">
        <v>44</v>
      </c>
      <c r="W32" s="66">
        <v>1</v>
      </c>
      <c r="X32" s="66">
        <v>2</v>
      </c>
      <c r="Y32" s="66" t="s">
        <v>44</v>
      </c>
      <c r="Z32" s="66" t="s">
        <v>44</v>
      </c>
      <c r="AA32" s="67" t="s">
        <v>44</v>
      </c>
    </row>
    <row r="33" spans="1:27" ht="15">
      <c r="A33" s="69"/>
      <c r="B33" s="70" t="s">
        <v>54</v>
      </c>
      <c r="C33" s="70" t="s">
        <v>127</v>
      </c>
      <c r="D33" s="70" t="s">
        <v>129</v>
      </c>
      <c r="E33" s="70" t="s">
        <v>45</v>
      </c>
      <c r="F33" s="80">
        <v>4</v>
      </c>
      <c r="G33" s="75" t="s">
        <v>44</v>
      </c>
      <c r="H33" s="75" t="s">
        <v>44</v>
      </c>
      <c r="I33" s="75" t="s">
        <v>44</v>
      </c>
      <c r="J33" s="75" t="s">
        <v>44</v>
      </c>
      <c r="K33" s="75" t="s">
        <v>44</v>
      </c>
      <c r="L33" s="75" t="s">
        <v>44</v>
      </c>
      <c r="M33" s="75" t="s">
        <v>44</v>
      </c>
      <c r="N33" s="75" t="s">
        <v>44</v>
      </c>
      <c r="O33" s="75" t="s">
        <v>44</v>
      </c>
      <c r="P33" s="75" t="s">
        <v>44</v>
      </c>
      <c r="Q33" s="75" t="s">
        <v>44</v>
      </c>
      <c r="R33" s="75" t="s">
        <v>44</v>
      </c>
      <c r="S33" s="75" t="s">
        <v>44</v>
      </c>
      <c r="T33" s="75" t="s">
        <v>44</v>
      </c>
      <c r="U33" s="75" t="s">
        <v>44</v>
      </c>
      <c r="V33" s="75">
        <v>1</v>
      </c>
      <c r="W33" s="75" t="s">
        <v>44</v>
      </c>
      <c r="X33" s="75">
        <v>2</v>
      </c>
      <c r="Y33" s="75" t="s">
        <v>44</v>
      </c>
      <c r="Z33" s="75">
        <v>1</v>
      </c>
      <c r="AA33" s="76" t="s">
        <v>44</v>
      </c>
    </row>
    <row r="34" spans="1:27" ht="15">
      <c r="A34" s="107" t="s">
        <v>66</v>
      </c>
      <c r="B34" s="41" t="s">
        <v>52</v>
      </c>
      <c r="C34" s="41" t="s">
        <v>131</v>
      </c>
      <c r="D34" s="41" t="s">
        <v>130</v>
      </c>
      <c r="E34" s="41" t="s">
        <v>45</v>
      </c>
      <c r="F34" s="42">
        <v>3</v>
      </c>
      <c r="G34" s="43" t="s">
        <v>44</v>
      </c>
      <c r="H34" s="43" t="s">
        <v>44</v>
      </c>
      <c r="I34" s="43" t="s">
        <v>44</v>
      </c>
      <c r="J34" s="43" t="s">
        <v>44</v>
      </c>
      <c r="K34" s="43" t="s">
        <v>44</v>
      </c>
      <c r="L34" s="43" t="s">
        <v>44</v>
      </c>
      <c r="M34" s="43" t="s">
        <v>44</v>
      </c>
      <c r="N34" s="43" t="s">
        <v>44</v>
      </c>
      <c r="O34" s="43" t="s">
        <v>44</v>
      </c>
      <c r="P34" s="43" t="s">
        <v>44</v>
      </c>
      <c r="Q34" s="43" t="s">
        <v>44</v>
      </c>
      <c r="R34" s="43" t="s">
        <v>44</v>
      </c>
      <c r="S34" s="43" t="s">
        <v>44</v>
      </c>
      <c r="T34" s="43" t="s">
        <v>44</v>
      </c>
      <c r="U34" s="43" t="s">
        <v>44</v>
      </c>
      <c r="V34" s="43">
        <v>1</v>
      </c>
      <c r="W34" s="43">
        <v>1</v>
      </c>
      <c r="X34" s="43" t="s">
        <v>44</v>
      </c>
      <c r="Y34" s="43">
        <v>1</v>
      </c>
      <c r="Z34" s="43" t="s">
        <v>44</v>
      </c>
      <c r="AA34" s="44" t="s">
        <v>44</v>
      </c>
    </row>
    <row r="35" spans="1:27" ht="15">
      <c r="A35" s="61"/>
      <c r="B35" s="62" t="s">
        <v>53</v>
      </c>
      <c r="C35" s="62" t="s">
        <v>131</v>
      </c>
      <c r="D35" s="62" t="s">
        <v>132</v>
      </c>
      <c r="E35" s="62" t="s">
        <v>45</v>
      </c>
      <c r="F35" s="79">
        <v>1</v>
      </c>
      <c r="G35" s="66" t="s">
        <v>44</v>
      </c>
      <c r="H35" s="66" t="s">
        <v>44</v>
      </c>
      <c r="I35" s="66" t="s">
        <v>44</v>
      </c>
      <c r="J35" s="66" t="s">
        <v>44</v>
      </c>
      <c r="K35" s="66" t="s">
        <v>44</v>
      </c>
      <c r="L35" s="66" t="s">
        <v>44</v>
      </c>
      <c r="M35" s="66" t="s">
        <v>44</v>
      </c>
      <c r="N35" s="66" t="s">
        <v>44</v>
      </c>
      <c r="O35" s="66" t="s">
        <v>44</v>
      </c>
      <c r="P35" s="66" t="s">
        <v>44</v>
      </c>
      <c r="Q35" s="66" t="s">
        <v>44</v>
      </c>
      <c r="R35" s="66" t="s">
        <v>44</v>
      </c>
      <c r="S35" s="66" t="s">
        <v>44</v>
      </c>
      <c r="T35" s="66" t="s">
        <v>44</v>
      </c>
      <c r="U35" s="66" t="s">
        <v>44</v>
      </c>
      <c r="V35" s="66" t="s">
        <v>44</v>
      </c>
      <c r="W35" s="66" t="s">
        <v>44</v>
      </c>
      <c r="X35" s="66" t="s">
        <v>44</v>
      </c>
      <c r="Y35" s="66">
        <v>1</v>
      </c>
      <c r="Z35" s="66" t="s">
        <v>44</v>
      </c>
      <c r="AA35" s="67" t="s">
        <v>44</v>
      </c>
    </row>
    <row r="36" spans="1:27" ht="15">
      <c r="A36" s="69"/>
      <c r="B36" s="70" t="s">
        <v>54</v>
      </c>
      <c r="C36" s="70" t="s">
        <v>131</v>
      </c>
      <c r="D36" s="70" t="s">
        <v>133</v>
      </c>
      <c r="E36" s="70" t="s">
        <v>45</v>
      </c>
      <c r="F36" s="80">
        <v>2</v>
      </c>
      <c r="G36" s="75" t="s">
        <v>44</v>
      </c>
      <c r="H36" s="75" t="s">
        <v>44</v>
      </c>
      <c r="I36" s="75" t="s">
        <v>44</v>
      </c>
      <c r="J36" s="75" t="s">
        <v>44</v>
      </c>
      <c r="K36" s="75" t="s">
        <v>44</v>
      </c>
      <c r="L36" s="75" t="s">
        <v>44</v>
      </c>
      <c r="M36" s="75" t="s">
        <v>44</v>
      </c>
      <c r="N36" s="75" t="s">
        <v>44</v>
      </c>
      <c r="O36" s="75" t="s">
        <v>44</v>
      </c>
      <c r="P36" s="75" t="s">
        <v>44</v>
      </c>
      <c r="Q36" s="75" t="s">
        <v>44</v>
      </c>
      <c r="R36" s="75" t="s">
        <v>44</v>
      </c>
      <c r="S36" s="75" t="s">
        <v>44</v>
      </c>
      <c r="T36" s="75" t="s">
        <v>44</v>
      </c>
      <c r="U36" s="75" t="s">
        <v>44</v>
      </c>
      <c r="V36" s="75">
        <v>1</v>
      </c>
      <c r="W36" s="75">
        <v>1</v>
      </c>
      <c r="X36" s="75" t="s">
        <v>44</v>
      </c>
      <c r="Y36" s="75" t="s">
        <v>44</v>
      </c>
      <c r="Z36" s="75" t="s">
        <v>44</v>
      </c>
      <c r="AA36" s="76" t="s">
        <v>44</v>
      </c>
    </row>
    <row r="37" spans="1:27" ht="15">
      <c r="A37" s="107" t="s">
        <v>67</v>
      </c>
      <c r="B37" s="41" t="s">
        <v>52</v>
      </c>
      <c r="C37" s="41" t="s">
        <v>135</v>
      </c>
      <c r="D37" s="41" t="s">
        <v>134</v>
      </c>
      <c r="E37" s="41" t="s">
        <v>45</v>
      </c>
      <c r="F37" s="42">
        <v>7</v>
      </c>
      <c r="G37" s="43" t="s">
        <v>44</v>
      </c>
      <c r="H37" s="43" t="s">
        <v>44</v>
      </c>
      <c r="I37" s="43" t="s">
        <v>44</v>
      </c>
      <c r="J37" s="43" t="s">
        <v>44</v>
      </c>
      <c r="K37" s="43" t="s">
        <v>44</v>
      </c>
      <c r="L37" s="43" t="s">
        <v>44</v>
      </c>
      <c r="M37" s="43" t="s">
        <v>44</v>
      </c>
      <c r="N37" s="43" t="s">
        <v>44</v>
      </c>
      <c r="O37" s="43" t="s">
        <v>44</v>
      </c>
      <c r="P37" s="43" t="s">
        <v>44</v>
      </c>
      <c r="Q37" s="43" t="s">
        <v>44</v>
      </c>
      <c r="R37" s="43" t="s">
        <v>44</v>
      </c>
      <c r="S37" s="43" t="s">
        <v>44</v>
      </c>
      <c r="T37" s="43" t="s">
        <v>44</v>
      </c>
      <c r="U37" s="43" t="s">
        <v>44</v>
      </c>
      <c r="V37" s="43">
        <v>3</v>
      </c>
      <c r="W37" s="43" t="s">
        <v>44</v>
      </c>
      <c r="X37" s="43" t="s">
        <v>44</v>
      </c>
      <c r="Y37" s="43">
        <v>2</v>
      </c>
      <c r="Z37" s="43">
        <v>2</v>
      </c>
      <c r="AA37" s="44" t="s">
        <v>44</v>
      </c>
    </row>
    <row r="38" spans="1:27" ht="15">
      <c r="A38" s="61"/>
      <c r="B38" s="62" t="s">
        <v>53</v>
      </c>
      <c r="C38" s="62" t="s">
        <v>135</v>
      </c>
      <c r="D38" s="62" t="s">
        <v>136</v>
      </c>
      <c r="E38" s="62" t="s">
        <v>45</v>
      </c>
      <c r="F38" s="79">
        <v>3</v>
      </c>
      <c r="G38" s="66" t="s">
        <v>44</v>
      </c>
      <c r="H38" s="66" t="s">
        <v>44</v>
      </c>
      <c r="I38" s="66" t="s">
        <v>44</v>
      </c>
      <c r="J38" s="66" t="s">
        <v>44</v>
      </c>
      <c r="K38" s="66" t="s">
        <v>44</v>
      </c>
      <c r="L38" s="66" t="s">
        <v>44</v>
      </c>
      <c r="M38" s="66" t="s">
        <v>44</v>
      </c>
      <c r="N38" s="66" t="s">
        <v>44</v>
      </c>
      <c r="O38" s="66" t="s">
        <v>44</v>
      </c>
      <c r="P38" s="66" t="s">
        <v>44</v>
      </c>
      <c r="Q38" s="66" t="s">
        <v>44</v>
      </c>
      <c r="R38" s="66" t="s">
        <v>44</v>
      </c>
      <c r="S38" s="66" t="s">
        <v>44</v>
      </c>
      <c r="T38" s="66" t="s">
        <v>44</v>
      </c>
      <c r="U38" s="66" t="s">
        <v>44</v>
      </c>
      <c r="V38" s="66">
        <v>2</v>
      </c>
      <c r="W38" s="66" t="s">
        <v>44</v>
      </c>
      <c r="X38" s="66" t="s">
        <v>44</v>
      </c>
      <c r="Y38" s="66">
        <v>1</v>
      </c>
      <c r="Z38" s="66" t="s">
        <v>44</v>
      </c>
      <c r="AA38" s="67" t="s">
        <v>44</v>
      </c>
    </row>
    <row r="39" spans="1:27" ht="15">
      <c r="A39" s="61"/>
      <c r="B39" s="62" t="s">
        <v>54</v>
      </c>
      <c r="C39" s="62" t="s">
        <v>135</v>
      </c>
      <c r="D39" s="62" t="s">
        <v>137</v>
      </c>
      <c r="E39" s="62" t="s">
        <v>45</v>
      </c>
      <c r="F39" s="79">
        <v>4</v>
      </c>
      <c r="G39" s="66" t="s">
        <v>44</v>
      </c>
      <c r="H39" s="66" t="s">
        <v>44</v>
      </c>
      <c r="I39" s="66" t="s">
        <v>44</v>
      </c>
      <c r="J39" s="66" t="s">
        <v>44</v>
      </c>
      <c r="K39" s="66" t="s">
        <v>44</v>
      </c>
      <c r="L39" s="66" t="s">
        <v>44</v>
      </c>
      <c r="M39" s="66" t="s">
        <v>44</v>
      </c>
      <c r="N39" s="66" t="s">
        <v>44</v>
      </c>
      <c r="O39" s="66" t="s">
        <v>44</v>
      </c>
      <c r="P39" s="66" t="s">
        <v>44</v>
      </c>
      <c r="Q39" s="66" t="s">
        <v>44</v>
      </c>
      <c r="R39" s="66" t="s">
        <v>44</v>
      </c>
      <c r="S39" s="66" t="s">
        <v>44</v>
      </c>
      <c r="T39" s="66" t="s">
        <v>44</v>
      </c>
      <c r="U39" s="66" t="s">
        <v>44</v>
      </c>
      <c r="V39" s="66">
        <v>1</v>
      </c>
      <c r="W39" s="66" t="s">
        <v>44</v>
      </c>
      <c r="X39" s="66" t="s">
        <v>44</v>
      </c>
      <c r="Y39" s="66">
        <v>1</v>
      </c>
      <c r="Z39" s="66">
        <v>2</v>
      </c>
      <c r="AA39" s="67" t="s">
        <v>44</v>
      </c>
    </row>
    <row r="40" spans="1:27" ht="15">
      <c r="A40" s="107" t="s">
        <v>68</v>
      </c>
      <c r="B40" s="41" t="s">
        <v>52</v>
      </c>
      <c r="C40" s="41" t="s">
        <v>139</v>
      </c>
      <c r="D40" s="41" t="s">
        <v>138</v>
      </c>
      <c r="E40" s="41" t="s">
        <v>43</v>
      </c>
      <c r="F40" s="42">
        <v>79</v>
      </c>
      <c r="G40" s="43" t="s">
        <v>44</v>
      </c>
      <c r="H40" s="43" t="s">
        <v>44</v>
      </c>
      <c r="I40" s="43" t="s">
        <v>44</v>
      </c>
      <c r="J40" s="43" t="s">
        <v>44</v>
      </c>
      <c r="K40" s="43" t="s">
        <v>44</v>
      </c>
      <c r="L40" s="43" t="s">
        <v>44</v>
      </c>
      <c r="M40" s="43" t="s">
        <v>44</v>
      </c>
      <c r="N40" s="43" t="s">
        <v>44</v>
      </c>
      <c r="O40" s="43" t="s">
        <v>44</v>
      </c>
      <c r="P40" s="43" t="s">
        <v>44</v>
      </c>
      <c r="Q40" s="43" t="s">
        <v>44</v>
      </c>
      <c r="R40" s="43">
        <v>2</v>
      </c>
      <c r="S40" s="43">
        <v>4</v>
      </c>
      <c r="T40" s="43">
        <v>4</v>
      </c>
      <c r="U40" s="43">
        <v>9</v>
      </c>
      <c r="V40" s="43">
        <v>12</v>
      </c>
      <c r="W40" s="43">
        <v>17</v>
      </c>
      <c r="X40" s="43">
        <v>12</v>
      </c>
      <c r="Y40" s="43">
        <v>16</v>
      </c>
      <c r="Z40" s="43">
        <v>3</v>
      </c>
      <c r="AA40" s="44" t="s">
        <v>44</v>
      </c>
    </row>
    <row r="41" spans="1:27" ht="15">
      <c r="A41" s="61"/>
      <c r="B41" s="62" t="s">
        <v>53</v>
      </c>
      <c r="C41" s="62" t="s">
        <v>139</v>
      </c>
      <c r="D41" s="62" t="s">
        <v>140</v>
      </c>
      <c r="E41" s="62" t="s">
        <v>43</v>
      </c>
      <c r="F41" s="79">
        <v>39</v>
      </c>
      <c r="G41" s="66" t="s">
        <v>44</v>
      </c>
      <c r="H41" s="66" t="s">
        <v>44</v>
      </c>
      <c r="I41" s="66" t="s">
        <v>44</v>
      </c>
      <c r="J41" s="66" t="s">
        <v>44</v>
      </c>
      <c r="K41" s="66" t="s">
        <v>44</v>
      </c>
      <c r="L41" s="66" t="s">
        <v>44</v>
      </c>
      <c r="M41" s="66" t="s">
        <v>44</v>
      </c>
      <c r="N41" s="66" t="s">
        <v>44</v>
      </c>
      <c r="O41" s="66" t="s">
        <v>44</v>
      </c>
      <c r="P41" s="66" t="s">
        <v>44</v>
      </c>
      <c r="Q41" s="66" t="s">
        <v>44</v>
      </c>
      <c r="R41" s="66">
        <v>1</v>
      </c>
      <c r="S41" s="66">
        <v>4</v>
      </c>
      <c r="T41" s="66">
        <v>3</v>
      </c>
      <c r="U41" s="66">
        <v>6</v>
      </c>
      <c r="V41" s="66">
        <v>4</v>
      </c>
      <c r="W41" s="66">
        <v>11</v>
      </c>
      <c r="X41" s="66">
        <v>5</v>
      </c>
      <c r="Y41" s="66">
        <v>4</v>
      </c>
      <c r="Z41" s="66">
        <v>1</v>
      </c>
      <c r="AA41" s="67" t="s">
        <v>44</v>
      </c>
    </row>
    <row r="42" spans="1:27" ht="15">
      <c r="A42" s="69"/>
      <c r="B42" s="70" t="s">
        <v>54</v>
      </c>
      <c r="C42" s="70" t="s">
        <v>139</v>
      </c>
      <c r="D42" s="70" t="s">
        <v>141</v>
      </c>
      <c r="E42" s="70" t="s">
        <v>43</v>
      </c>
      <c r="F42" s="80">
        <v>40</v>
      </c>
      <c r="G42" s="75" t="s">
        <v>44</v>
      </c>
      <c r="H42" s="75" t="s">
        <v>44</v>
      </c>
      <c r="I42" s="75" t="s">
        <v>44</v>
      </c>
      <c r="J42" s="75" t="s">
        <v>44</v>
      </c>
      <c r="K42" s="75" t="s">
        <v>44</v>
      </c>
      <c r="L42" s="75" t="s">
        <v>44</v>
      </c>
      <c r="M42" s="75" t="s">
        <v>44</v>
      </c>
      <c r="N42" s="75" t="s">
        <v>44</v>
      </c>
      <c r="O42" s="75" t="s">
        <v>44</v>
      </c>
      <c r="P42" s="75" t="s">
        <v>44</v>
      </c>
      <c r="Q42" s="75" t="s">
        <v>44</v>
      </c>
      <c r="R42" s="75">
        <v>1</v>
      </c>
      <c r="S42" s="75" t="s">
        <v>44</v>
      </c>
      <c r="T42" s="75">
        <v>1</v>
      </c>
      <c r="U42" s="75">
        <v>3</v>
      </c>
      <c r="V42" s="75">
        <v>8</v>
      </c>
      <c r="W42" s="75">
        <v>6</v>
      </c>
      <c r="X42" s="75">
        <v>7</v>
      </c>
      <c r="Y42" s="75">
        <v>12</v>
      </c>
      <c r="Z42" s="75">
        <v>2</v>
      </c>
      <c r="AA42" s="76" t="s">
        <v>44</v>
      </c>
    </row>
    <row r="43" spans="1:27" ht="15">
      <c r="A43" s="107" t="s">
        <v>391</v>
      </c>
      <c r="B43" s="41" t="s">
        <v>52</v>
      </c>
      <c r="C43" s="41" t="s">
        <v>166</v>
      </c>
      <c r="D43" s="41" t="s">
        <v>165</v>
      </c>
      <c r="E43" s="41" t="s">
        <v>41</v>
      </c>
      <c r="F43" s="42">
        <v>13</v>
      </c>
      <c r="G43" s="43" t="s">
        <v>44</v>
      </c>
      <c r="H43" s="43" t="s">
        <v>44</v>
      </c>
      <c r="I43" s="43" t="s">
        <v>44</v>
      </c>
      <c r="J43" s="43" t="s">
        <v>44</v>
      </c>
      <c r="K43" s="43" t="s">
        <v>44</v>
      </c>
      <c r="L43" s="43" t="s">
        <v>44</v>
      </c>
      <c r="M43" s="43" t="s">
        <v>44</v>
      </c>
      <c r="N43" s="43">
        <v>1</v>
      </c>
      <c r="O43" s="43" t="s">
        <v>44</v>
      </c>
      <c r="P43" s="43" t="s">
        <v>44</v>
      </c>
      <c r="Q43" s="43" t="s">
        <v>44</v>
      </c>
      <c r="R43" s="43">
        <v>2</v>
      </c>
      <c r="S43" s="43">
        <v>2</v>
      </c>
      <c r="T43" s="43">
        <v>1</v>
      </c>
      <c r="U43" s="43" t="s">
        <v>44</v>
      </c>
      <c r="V43" s="43" t="s">
        <v>44</v>
      </c>
      <c r="W43" s="43">
        <v>2</v>
      </c>
      <c r="X43" s="43">
        <v>2</v>
      </c>
      <c r="Y43" s="43">
        <v>2</v>
      </c>
      <c r="Z43" s="43">
        <v>1</v>
      </c>
      <c r="AA43" s="44" t="s">
        <v>44</v>
      </c>
    </row>
    <row r="44" spans="1:27" ht="15">
      <c r="A44" s="61"/>
      <c r="B44" s="62" t="s">
        <v>53</v>
      </c>
      <c r="C44" s="62" t="s">
        <v>166</v>
      </c>
      <c r="D44" s="62" t="s">
        <v>167</v>
      </c>
      <c r="E44" s="62" t="s">
        <v>41</v>
      </c>
      <c r="F44" s="79">
        <v>9</v>
      </c>
      <c r="G44" s="66" t="s">
        <v>44</v>
      </c>
      <c r="H44" s="66" t="s">
        <v>44</v>
      </c>
      <c r="I44" s="66" t="s">
        <v>44</v>
      </c>
      <c r="J44" s="66" t="s">
        <v>44</v>
      </c>
      <c r="K44" s="66" t="s">
        <v>44</v>
      </c>
      <c r="L44" s="66" t="s">
        <v>44</v>
      </c>
      <c r="M44" s="66" t="s">
        <v>44</v>
      </c>
      <c r="N44" s="66">
        <v>1</v>
      </c>
      <c r="O44" s="66" t="s">
        <v>44</v>
      </c>
      <c r="P44" s="66" t="s">
        <v>44</v>
      </c>
      <c r="Q44" s="66" t="s">
        <v>44</v>
      </c>
      <c r="R44" s="66">
        <v>1</v>
      </c>
      <c r="S44" s="66">
        <v>2</v>
      </c>
      <c r="T44" s="66">
        <v>1</v>
      </c>
      <c r="U44" s="66" t="s">
        <v>44</v>
      </c>
      <c r="V44" s="66" t="s">
        <v>44</v>
      </c>
      <c r="W44" s="66" t="s">
        <v>44</v>
      </c>
      <c r="X44" s="66">
        <v>2</v>
      </c>
      <c r="Y44" s="66">
        <v>2</v>
      </c>
      <c r="Z44" s="66" t="s">
        <v>44</v>
      </c>
      <c r="AA44" s="67" t="s">
        <v>44</v>
      </c>
    </row>
    <row r="45" spans="1:27" ht="15">
      <c r="A45" s="69"/>
      <c r="B45" s="70" t="s">
        <v>54</v>
      </c>
      <c r="C45" s="70" t="s">
        <v>166</v>
      </c>
      <c r="D45" s="70" t="s">
        <v>168</v>
      </c>
      <c r="E45" s="70" t="s">
        <v>41</v>
      </c>
      <c r="F45" s="80">
        <v>4</v>
      </c>
      <c r="G45" s="75" t="s">
        <v>44</v>
      </c>
      <c r="H45" s="75" t="s">
        <v>44</v>
      </c>
      <c r="I45" s="75" t="s">
        <v>44</v>
      </c>
      <c r="J45" s="75" t="s">
        <v>44</v>
      </c>
      <c r="K45" s="75" t="s">
        <v>44</v>
      </c>
      <c r="L45" s="75" t="s">
        <v>44</v>
      </c>
      <c r="M45" s="75" t="s">
        <v>44</v>
      </c>
      <c r="N45" s="75" t="s">
        <v>44</v>
      </c>
      <c r="O45" s="75" t="s">
        <v>44</v>
      </c>
      <c r="P45" s="75" t="s">
        <v>44</v>
      </c>
      <c r="Q45" s="75" t="s">
        <v>44</v>
      </c>
      <c r="R45" s="75">
        <v>1</v>
      </c>
      <c r="S45" s="75" t="s">
        <v>44</v>
      </c>
      <c r="T45" s="75" t="s">
        <v>44</v>
      </c>
      <c r="U45" s="75" t="s">
        <v>44</v>
      </c>
      <c r="V45" s="75" t="s">
        <v>44</v>
      </c>
      <c r="W45" s="75">
        <v>2</v>
      </c>
      <c r="X45" s="75" t="s">
        <v>44</v>
      </c>
      <c r="Y45" s="75" t="s">
        <v>44</v>
      </c>
      <c r="Z45" s="75">
        <v>1</v>
      </c>
      <c r="AA45" s="76" t="s">
        <v>44</v>
      </c>
    </row>
    <row r="46" spans="1:27" ht="15">
      <c r="A46" s="107" t="s">
        <v>81</v>
      </c>
      <c r="B46" s="41" t="s">
        <v>52</v>
      </c>
      <c r="C46" s="41" t="s">
        <v>170</v>
      </c>
      <c r="D46" s="41" t="s">
        <v>169</v>
      </c>
      <c r="E46" s="41" t="s">
        <v>42</v>
      </c>
      <c r="F46" s="42">
        <v>13</v>
      </c>
      <c r="G46" s="43" t="s">
        <v>44</v>
      </c>
      <c r="H46" s="43" t="s">
        <v>44</v>
      </c>
      <c r="I46" s="43" t="s">
        <v>44</v>
      </c>
      <c r="J46" s="43" t="s">
        <v>44</v>
      </c>
      <c r="K46" s="43" t="s">
        <v>44</v>
      </c>
      <c r="L46" s="43" t="s">
        <v>44</v>
      </c>
      <c r="M46" s="43" t="s">
        <v>44</v>
      </c>
      <c r="N46" s="43">
        <v>1</v>
      </c>
      <c r="O46" s="43" t="s">
        <v>44</v>
      </c>
      <c r="P46" s="43" t="s">
        <v>44</v>
      </c>
      <c r="Q46" s="43" t="s">
        <v>44</v>
      </c>
      <c r="R46" s="43">
        <v>2</v>
      </c>
      <c r="S46" s="43">
        <v>2</v>
      </c>
      <c r="T46" s="43">
        <v>1</v>
      </c>
      <c r="U46" s="43" t="s">
        <v>44</v>
      </c>
      <c r="V46" s="43" t="s">
        <v>44</v>
      </c>
      <c r="W46" s="43">
        <v>2</v>
      </c>
      <c r="X46" s="43">
        <v>2</v>
      </c>
      <c r="Y46" s="43">
        <v>2</v>
      </c>
      <c r="Z46" s="43">
        <v>1</v>
      </c>
      <c r="AA46" s="44" t="s">
        <v>44</v>
      </c>
    </row>
    <row r="47" spans="1:27" ht="15">
      <c r="A47" s="61"/>
      <c r="B47" s="62" t="s">
        <v>53</v>
      </c>
      <c r="C47" s="62" t="s">
        <v>170</v>
      </c>
      <c r="D47" s="62" t="s">
        <v>171</v>
      </c>
      <c r="E47" s="62" t="s">
        <v>42</v>
      </c>
      <c r="F47" s="79">
        <v>9</v>
      </c>
      <c r="G47" s="66" t="s">
        <v>44</v>
      </c>
      <c r="H47" s="66" t="s">
        <v>44</v>
      </c>
      <c r="I47" s="66" t="s">
        <v>44</v>
      </c>
      <c r="J47" s="66" t="s">
        <v>44</v>
      </c>
      <c r="K47" s="66" t="s">
        <v>44</v>
      </c>
      <c r="L47" s="66" t="s">
        <v>44</v>
      </c>
      <c r="M47" s="66" t="s">
        <v>44</v>
      </c>
      <c r="N47" s="66">
        <v>1</v>
      </c>
      <c r="O47" s="66" t="s">
        <v>44</v>
      </c>
      <c r="P47" s="66" t="s">
        <v>44</v>
      </c>
      <c r="Q47" s="66" t="s">
        <v>44</v>
      </c>
      <c r="R47" s="66">
        <v>1</v>
      </c>
      <c r="S47" s="66">
        <v>2</v>
      </c>
      <c r="T47" s="66">
        <v>1</v>
      </c>
      <c r="U47" s="66" t="s">
        <v>44</v>
      </c>
      <c r="V47" s="66" t="s">
        <v>44</v>
      </c>
      <c r="W47" s="66" t="s">
        <v>44</v>
      </c>
      <c r="X47" s="66">
        <v>2</v>
      </c>
      <c r="Y47" s="66">
        <v>2</v>
      </c>
      <c r="Z47" s="66" t="s">
        <v>44</v>
      </c>
      <c r="AA47" s="67" t="s">
        <v>44</v>
      </c>
    </row>
    <row r="48" spans="1:27" ht="15">
      <c r="A48" s="69"/>
      <c r="B48" s="70" t="s">
        <v>54</v>
      </c>
      <c r="C48" s="70" t="s">
        <v>170</v>
      </c>
      <c r="D48" s="70" t="s">
        <v>172</v>
      </c>
      <c r="E48" s="70" t="s">
        <v>42</v>
      </c>
      <c r="F48" s="80">
        <v>4</v>
      </c>
      <c r="G48" s="75" t="s">
        <v>44</v>
      </c>
      <c r="H48" s="75" t="s">
        <v>44</v>
      </c>
      <c r="I48" s="75" t="s">
        <v>44</v>
      </c>
      <c r="J48" s="75" t="s">
        <v>44</v>
      </c>
      <c r="K48" s="75" t="s">
        <v>44</v>
      </c>
      <c r="L48" s="75" t="s">
        <v>44</v>
      </c>
      <c r="M48" s="75" t="s">
        <v>44</v>
      </c>
      <c r="N48" s="75" t="s">
        <v>44</v>
      </c>
      <c r="O48" s="75" t="s">
        <v>44</v>
      </c>
      <c r="P48" s="75" t="s">
        <v>44</v>
      </c>
      <c r="Q48" s="75" t="s">
        <v>44</v>
      </c>
      <c r="R48" s="75">
        <v>1</v>
      </c>
      <c r="S48" s="75" t="s">
        <v>44</v>
      </c>
      <c r="T48" s="75" t="s">
        <v>44</v>
      </c>
      <c r="U48" s="75" t="s">
        <v>44</v>
      </c>
      <c r="V48" s="75" t="s">
        <v>44</v>
      </c>
      <c r="W48" s="75">
        <v>2</v>
      </c>
      <c r="X48" s="75" t="s">
        <v>44</v>
      </c>
      <c r="Y48" s="75" t="s">
        <v>44</v>
      </c>
      <c r="Z48" s="75">
        <v>1</v>
      </c>
      <c r="AA48" s="76" t="s">
        <v>44</v>
      </c>
    </row>
    <row r="49" spans="1:27" ht="15">
      <c r="A49" s="107" t="s">
        <v>83</v>
      </c>
      <c r="B49" s="41" t="s">
        <v>52</v>
      </c>
      <c r="C49" s="41" t="s">
        <v>174</v>
      </c>
      <c r="D49" s="41" t="s">
        <v>173</v>
      </c>
      <c r="E49" s="41" t="s">
        <v>45</v>
      </c>
      <c r="F49" s="42">
        <v>5</v>
      </c>
      <c r="G49" s="43" t="s">
        <v>44</v>
      </c>
      <c r="H49" s="43" t="s">
        <v>44</v>
      </c>
      <c r="I49" s="43" t="s">
        <v>44</v>
      </c>
      <c r="J49" s="43" t="s">
        <v>44</v>
      </c>
      <c r="K49" s="43" t="s">
        <v>44</v>
      </c>
      <c r="L49" s="43" t="s">
        <v>44</v>
      </c>
      <c r="M49" s="43" t="s">
        <v>44</v>
      </c>
      <c r="N49" s="43" t="s">
        <v>44</v>
      </c>
      <c r="O49" s="43" t="s">
        <v>44</v>
      </c>
      <c r="P49" s="43" t="s">
        <v>44</v>
      </c>
      <c r="Q49" s="43" t="s">
        <v>44</v>
      </c>
      <c r="R49" s="43">
        <v>1</v>
      </c>
      <c r="S49" s="43">
        <v>2</v>
      </c>
      <c r="T49" s="43" t="s">
        <v>44</v>
      </c>
      <c r="U49" s="43" t="s">
        <v>44</v>
      </c>
      <c r="V49" s="43" t="s">
        <v>44</v>
      </c>
      <c r="W49" s="43" t="s">
        <v>44</v>
      </c>
      <c r="X49" s="43">
        <v>1</v>
      </c>
      <c r="Y49" s="43">
        <v>1</v>
      </c>
      <c r="Z49" s="43" t="s">
        <v>44</v>
      </c>
      <c r="AA49" s="44" t="s">
        <v>44</v>
      </c>
    </row>
    <row r="50" spans="1:27" ht="15">
      <c r="A50" s="61"/>
      <c r="B50" s="62" t="s">
        <v>53</v>
      </c>
      <c r="C50" s="62" t="s">
        <v>174</v>
      </c>
      <c r="D50" s="62" t="s">
        <v>175</v>
      </c>
      <c r="E50" s="62" t="s">
        <v>45</v>
      </c>
      <c r="F50" s="79">
        <v>5</v>
      </c>
      <c r="G50" s="66" t="s">
        <v>44</v>
      </c>
      <c r="H50" s="66" t="s">
        <v>44</v>
      </c>
      <c r="I50" s="66" t="s">
        <v>44</v>
      </c>
      <c r="J50" s="66" t="s">
        <v>44</v>
      </c>
      <c r="K50" s="66" t="s">
        <v>44</v>
      </c>
      <c r="L50" s="66" t="s">
        <v>44</v>
      </c>
      <c r="M50" s="66" t="s">
        <v>44</v>
      </c>
      <c r="N50" s="66" t="s">
        <v>44</v>
      </c>
      <c r="O50" s="66" t="s">
        <v>44</v>
      </c>
      <c r="P50" s="66" t="s">
        <v>44</v>
      </c>
      <c r="Q50" s="66" t="s">
        <v>44</v>
      </c>
      <c r="R50" s="66">
        <v>1</v>
      </c>
      <c r="S50" s="66">
        <v>2</v>
      </c>
      <c r="T50" s="66" t="s">
        <v>44</v>
      </c>
      <c r="U50" s="66" t="s">
        <v>44</v>
      </c>
      <c r="V50" s="66" t="s">
        <v>44</v>
      </c>
      <c r="W50" s="66" t="s">
        <v>44</v>
      </c>
      <c r="X50" s="66">
        <v>1</v>
      </c>
      <c r="Y50" s="66">
        <v>1</v>
      </c>
      <c r="Z50" s="66" t="s">
        <v>44</v>
      </c>
      <c r="AA50" s="67" t="s">
        <v>44</v>
      </c>
    </row>
    <row r="51" spans="1:27" ht="15">
      <c r="A51" s="69"/>
      <c r="B51" s="70" t="s">
        <v>54</v>
      </c>
      <c r="C51" s="70" t="s">
        <v>174</v>
      </c>
      <c r="D51" s="70" t="s">
        <v>176</v>
      </c>
      <c r="E51" s="70" t="s">
        <v>45</v>
      </c>
      <c r="F51" s="80" t="s">
        <v>44</v>
      </c>
      <c r="G51" s="75" t="s">
        <v>44</v>
      </c>
      <c r="H51" s="75" t="s">
        <v>44</v>
      </c>
      <c r="I51" s="75" t="s">
        <v>44</v>
      </c>
      <c r="J51" s="75" t="s">
        <v>44</v>
      </c>
      <c r="K51" s="75" t="s">
        <v>44</v>
      </c>
      <c r="L51" s="75" t="s">
        <v>44</v>
      </c>
      <c r="M51" s="75" t="s">
        <v>44</v>
      </c>
      <c r="N51" s="75" t="s">
        <v>44</v>
      </c>
      <c r="O51" s="75" t="s">
        <v>44</v>
      </c>
      <c r="P51" s="75" t="s">
        <v>44</v>
      </c>
      <c r="Q51" s="75" t="s">
        <v>44</v>
      </c>
      <c r="R51" s="75" t="s">
        <v>44</v>
      </c>
      <c r="S51" s="75" t="s">
        <v>44</v>
      </c>
      <c r="T51" s="75" t="s">
        <v>44</v>
      </c>
      <c r="U51" s="75" t="s">
        <v>44</v>
      </c>
      <c r="V51" s="75" t="s">
        <v>44</v>
      </c>
      <c r="W51" s="75" t="s">
        <v>44</v>
      </c>
      <c r="X51" s="75" t="s">
        <v>44</v>
      </c>
      <c r="Y51" s="75" t="s">
        <v>44</v>
      </c>
      <c r="Z51" s="75" t="s">
        <v>44</v>
      </c>
      <c r="AA51" s="76" t="s">
        <v>44</v>
      </c>
    </row>
    <row r="52" spans="1:27" ht="15">
      <c r="A52" s="107" t="s">
        <v>84</v>
      </c>
      <c r="B52" s="41" t="s">
        <v>52</v>
      </c>
      <c r="C52" s="41" t="s">
        <v>178</v>
      </c>
      <c r="D52" s="41" t="s">
        <v>177</v>
      </c>
      <c r="E52" s="41" t="s">
        <v>45</v>
      </c>
      <c r="F52" s="42">
        <v>1</v>
      </c>
      <c r="G52" s="43" t="s">
        <v>44</v>
      </c>
      <c r="H52" s="43" t="s">
        <v>44</v>
      </c>
      <c r="I52" s="43" t="s">
        <v>44</v>
      </c>
      <c r="J52" s="43" t="s">
        <v>44</v>
      </c>
      <c r="K52" s="43" t="s">
        <v>44</v>
      </c>
      <c r="L52" s="43" t="s">
        <v>44</v>
      </c>
      <c r="M52" s="43" t="s">
        <v>44</v>
      </c>
      <c r="N52" s="43" t="s">
        <v>44</v>
      </c>
      <c r="O52" s="43" t="s">
        <v>44</v>
      </c>
      <c r="P52" s="43" t="s">
        <v>44</v>
      </c>
      <c r="Q52" s="43" t="s">
        <v>44</v>
      </c>
      <c r="R52" s="43" t="s">
        <v>44</v>
      </c>
      <c r="S52" s="43" t="s">
        <v>44</v>
      </c>
      <c r="T52" s="43" t="s">
        <v>44</v>
      </c>
      <c r="U52" s="43" t="s">
        <v>44</v>
      </c>
      <c r="V52" s="43" t="s">
        <v>44</v>
      </c>
      <c r="W52" s="43" t="s">
        <v>44</v>
      </c>
      <c r="X52" s="43" t="s">
        <v>44</v>
      </c>
      <c r="Y52" s="43" t="s">
        <v>44</v>
      </c>
      <c r="Z52" s="43">
        <v>1</v>
      </c>
      <c r="AA52" s="44" t="s">
        <v>44</v>
      </c>
    </row>
    <row r="53" spans="1:27" ht="15">
      <c r="A53" s="61"/>
      <c r="B53" s="62" t="s">
        <v>53</v>
      </c>
      <c r="C53" s="62" t="s">
        <v>178</v>
      </c>
      <c r="D53" s="62" t="s">
        <v>179</v>
      </c>
      <c r="E53" s="62" t="s">
        <v>45</v>
      </c>
      <c r="F53" s="79" t="s">
        <v>44</v>
      </c>
      <c r="G53" s="66" t="s">
        <v>44</v>
      </c>
      <c r="H53" s="66" t="s">
        <v>44</v>
      </c>
      <c r="I53" s="66" t="s">
        <v>44</v>
      </c>
      <c r="J53" s="66" t="s">
        <v>44</v>
      </c>
      <c r="K53" s="66" t="s">
        <v>44</v>
      </c>
      <c r="L53" s="66" t="s">
        <v>44</v>
      </c>
      <c r="M53" s="66" t="s">
        <v>44</v>
      </c>
      <c r="N53" s="66" t="s">
        <v>44</v>
      </c>
      <c r="O53" s="66" t="s">
        <v>44</v>
      </c>
      <c r="P53" s="66" t="s">
        <v>44</v>
      </c>
      <c r="Q53" s="66" t="s">
        <v>44</v>
      </c>
      <c r="R53" s="66" t="s">
        <v>44</v>
      </c>
      <c r="S53" s="66" t="s">
        <v>44</v>
      </c>
      <c r="T53" s="66" t="s">
        <v>44</v>
      </c>
      <c r="U53" s="66" t="s">
        <v>44</v>
      </c>
      <c r="V53" s="66" t="s">
        <v>44</v>
      </c>
      <c r="W53" s="66" t="s">
        <v>44</v>
      </c>
      <c r="X53" s="66" t="s">
        <v>44</v>
      </c>
      <c r="Y53" s="66" t="s">
        <v>44</v>
      </c>
      <c r="Z53" s="66" t="s">
        <v>44</v>
      </c>
      <c r="AA53" s="67" t="s">
        <v>44</v>
      </c>
    </row>
    <row r="54" spans="1:27" ht="15">
      <c r="A54" s="69"/>
      <c r="B54" s="70" t="s">
        <v>54</v>
      </c>
      <c r="C54" s="70" t="s">
        <v>178</v>
      </c>
      <c r="D54" s="70" t="s">
        <v>180</v>
      </c>
      <c r="E54" s="70" t="s">
        <v>45</v>
      </c>
      <c r="F54" s="80">
        <v>1</v>
      </c>
      <c r="G54" s="75" t="s">
        <v>44</v>
      </c>
      <c r="H54" s="75" t="s">
        <v>44</v>
      </c>
      <c r="I54" s="75" t="s">
        <v>44</v>
      </c>
      <c r="J54" s="75" t="s">
        <v>44</v>
      </c>
      <c r="K54" s="75" t="s">
        <v>44</v>
      </c>
      <c r="L54" s="75" t="s">
        <v>44</v>
      </c>
      <c r="M54" s="75" t="s">
        <v>44</v>
      </c>
      <c r="N54" s="75" t="s">
        <v>44</v>
      </c>
      <c r="O54" s="75" t="s">
        <v>44</v>
      </c>
      <c r="P54" s="75" t="s">
        <v>44</v>
      </c>
      <c r="Q54" s="75" t="s">
        <v>44</v>
      </c>
      <c r="R54" s="75" t="s">
        <v>44</v>
      </c>
      <c r="S54" s="75" t="s">
        <v>44</v>
      </c>
      <c r="T54" s="75" t="s">
        <v>44</v>
      </c>
      <c r="U54" s="75" t="s">
        <v>44</v>
      </c>
      <c r="V54" s="75" t="s">
        <v>44</v>
      </c>
      <c r="W54" s="75" t="s">
        <v>44</v>
      </c>
      <c r="X54" s="75" t="s">
        <v>44</v>
      </c>
      <c r="Y54" s="75" t="s">
        <v>44</v>
      </c>
      <c r="Z54" s="75">
        <v>1</v>
      </c>
      <c r="AA54" s="76" t="s">
        <v>44</v>
      </c>
    </row>
    <row r="55" spans="1:27" ht="15">
      <c r="A55" s="107" t="s">
        <v>86</v>
      </c>
      <c r="B55" s="41" t="s">
        <v>52</v>
      </c>
      <c r="C55" s="41" t="s">
        <v>182</v>
      </c>
      <c r="D55" s="41" t="s">
        <v>181</v>
      </c>
      <c r="E55" s="41" t="s">
        <v>45</v>
      </c>
      <c r="F55" s="42">
        <v>2</v>
      </c>
      <c r="G55" s="43" t="s">
        <v>44</v>
      </c>
      <c r="H55" s="43" t="s">
        <v>44</v>
      </c>
      <c r="I55" s="43" t="s">
        <v>44</v>
      </c>
      <c r="J55" s="43" t="s">
        <v>44</v>
      </c>
      <c r="K55" s="43" t="s">
        <v>44</v>
      </c>
      <c r="L55" s="43" t="s">
        <v>44</v>
      </c>
      <c r="M55" s="43" t="s">
        <v>44</v>
      </c>
      <c r="N55" s="43" t="s">
        <v>44</v>
      </c>
      <c r="O55" s="43" t="s">
        <v>44</v>
      </c>
      <c r="P55" s="43" t="s">
        <v>44</v>
      </c>
      <c r="Q55" s="43" t="s">
        <v>44</v>
      </c>
      <c r="R55" s="43" t="s">
        <v>44</v>
      </c>
      <c r="S55" s="43" t="s">
        <v>44</v>
      </c>
      <c r="T55" s="43">
        <v>1</v>
      </c>
      <c r="U55" s="43" t="s">
        <v>44</v>
      </c>
      <c r="V55" s="43" t="s">
        <v>44</v>
      </c>
      <c r="W55" s="43" t="s">
        <v>44</v>
      </c>
      <c r="X55" s="43">
        <v>1</v>
      </c>
      <c r="Y55" s="43" t="s">
        <v>44</v>
      </c>
      <c r="Z55" s="43" t="s">
        <v>44</v>
      </c>
      <c r="AA55" s="44" t="s">
        <v>44</v>
      </c>
    </row>
    <row r="56" spans="1:27" ht="15">
      <c r="A56" s="61"/>
      <c r="B56" s="62" t="s">
        <v>53</v>
      </c>
      <c r="C56" s="62" t="s">
        <v>182</v>
      </c>
      <c r="D56" s="62" t="s">
        <v>183</v>
      </c>
      <c r="E56" s="62" t="s">
        <v>45</v>
      </c>
      <c r="F56" s="79">
        <v>2</v>
      </c>
      <c r="G56" s="66" t="s">
        <v>44</v>
      </c>
      <c r="H56" s="66" t="s">
        <v>44</v>
      </c>
      <c r="I56" s="66" t="s">
        <v>44</v>
      </c>
      <c r="J56" s="66" t="s">
        <v>44</v>
      </c>
      <c r="K56" s="66" t="s">
        <v>44</v>
      </c>
      <c r="L56" s="66" t="s">
        <v>44</v>
      </c>
      <c r="M56" s="66" t="s">
        <v>44</v>
      </c>
      <c r="N56" s="66" t="s">
        <v>44</v>
      </c>
      <c r="O56" s="66" t="s">
        <v>44</v>
      </c>
      <c r="P56" s="66" t="s">
        <v>44</v>
      </c>
      <c r="Q56" s="66" t="s">
        <v>44</v>
      </c>
      <c r="R56" s="66" t="s">
        <v>44</v>
      </c>
      <c r="S56" s="66" t="s">
        <v>44</v>
      </c>
      <c r="T56" s="66">
        <v>1</v>
      </c>
      <c r="U56" s="66" t="s">
        <v>44</v>
      </c>
      <c r="V56" s="66" t="s">
        <v>44</v>
      </c>
      <c r="W56" s="66" t="s">
        <v>44</v>
      </c>
      <c r="X56" s="66">
        <v>1</v>
      </c>
      <c r="Y56" s="66" t="s">
        <v>44</v>
      </c>
      <c r="Z56" s="66" t="s">
        <v>44</v>
      </c>
      <c r="AA56" s="67" t="s">
        <v>44</v>
      </c>
    </row>
    <row r="57" spans="1:27" ht="15">
      <c r="A57" s="69"/>
      <c r="B57" s="70" t="s">
        <v>54</v>
      </c>
      <c r="C57" s="70" t="s">
        <v>182</v>
      </c>
      <c r="D57" s="70" t="s">
        <v>184</v>
      </c>
      <c r="E57" s="70" t="s">
        <v>45</v>
      </c>
      <c r="F57" s="80" t="s">
        <v>44</v>
      </c>
      <c r="G57" s="75" t="s">
        <v>44</v>
      </c>
      <c r="H57" s="75" t="s">
        <v>44</v>
      </c>
      <c r="I57" s="75" t="s">
        <v>44</v>
      </c>
      <c r="J57" s="75" t="s">
        <v>44</v>
      </c>
      <c r="K57" s="75" t="s">
        <v>44</v>
      </c>
      <c r="L57" s="75" t="s">
        <v>44</v>
      </c>
      <c r="M57" s="75" t="s">
        <v>44</v>
      </c>
      <c r="N57" s="75" t="s">
        <v>44</v>
      </c>
      <c r="O57" s="75" t="s">
        <v>44</v>
      </c>
      <c r="P57" s="75" t="s">
        <v>44</v>
      </c>
      <c r="Q57" s="75" t="s">
        <v>44</v>
      </c>
      <c r="R57" s="75" t="s">
        <v>44</v>
      </c>
      <c r="S57" s="75" t="s">
        <v>44</v>
      </c>
      <c r="T57" s="75" t="s">
        <v>44</v>
      </c>
      <c r="U57" s="75" t="s">
        <v>44</v>
      </c>
      <c r="V57" s="75" t="s">
        <v>44</v>
      </c>
      <c r="W57" s="75" t="s">
        <v>44</v>
      </c>
      <c r="X57" s="75" t="s">
        <v>44</v>
      </c>
      <c r="Y57" s="75" t="s">
        <v>44</v>
      </c>
      <c r="Z57" s="75" t="s">
        <v>44</v>
      </c>
      <c r="AA57" s="76" t="s">
        <v>44</v>
      </c>
    </row>
    <row r="58" spans="1:27" ht="15">
      <c r="A58" s="107" t="s">
        <v>88</v>
      </c>
      <c r="B58" s="41" t="s">
        <v>52</v>
      </c>
      <c r="C58" s="41" t="s">
        <v>186</v>
      </c>
      <c r="D58" s="41" t="s">
        <v>185</v>
      </c>
      <c r="E58" s="41" t="s">
        <v>45</v>
      </c>
      <c r="F58" s="42">
        <v>5</v>
      </c>
      <c r="G58" s="43" t="s">
        <v>44</v>
      </c>
      <c r="H58" s="43" t="s">
        <v>44</v>
      </c>
      <c r="I58" s="43" t="s">
        <v>44</v>
      </c>
      <c r="J58" s="43" t="s">
        <v>44</v>
      </c>
      <c r="K58" s="43" t="s">
        <v>44</v>
      </c>
      <c r="L58" s="43" t="s">
        <v>44</v>
      </c>
      <c r="M58" s="43" t="s">
        <v>44</v>
      </c>
      <c r="N58" s="43">
        <v>1</v>
      </c>
      <c r="O58" s="43" t="s">
        <v>44</v>
      </c>
      <c r="P58" s="43" t="s">
        <v>44</v>
      </c>
      <c r="Q58" s="43" t="s">
        <v>44</v>
      </c>
      <c r="R58" s="43">
        <v>1</v>
      </c>
      <c r="S58" s="43" t="s">
        <v>44</v>
      </c>
      <c r="T58" s="43" t="s">
        <v>44</v>
      </c>
      <c r="U58" s="43" t="s">
        <v>44</v>
      </c>
      <c r="V58" s="43" t="s">
        <v>44</v>
      </c>
      <c r="W58" s="43">
        <v>2</v>
      </c>
      <c r="X58" s="43" t="s">
        <v>44</v>
      </c>
      <c r="Y58" s="43">
        <v>1</v>
      </c>
      <c r="Z58" s="43" t="s">
        <v>44</v>
      </c>
      <c r="AA58" s="44" t="s">
        <v>44</v>
      </c>
    </row>
    <row r="59" spans="1:27" ht="15">
      <c r="A59" s="61"/>
      <c r="B59" s="62" t="s">
        <v>53</v>
      </c>
      <c r="C59" s="62" t="s">
        <v>186</v>
      </c>
      <c r="D59" s="62" t="s">
        <v>187</v>
      </c>
      <c r="E59" s="62" t="s">
        <v>45</v>
      </c>
      <c r="F59" s="79">
        <v>2</v>
      </c>
      <c r="G59" s="66" t="s">
        <v>44</v>
      </c>
      <c r="H59" s="66" t="s">
        <v>44</v>
      </c>
      <c r="I59" s="66" t="s">
        <v>44</v>
      </c>
      <c r="J59" s="66" t="s">
        <v>44</v>
      </c>
      <c r="K59" s="66" t="s">
        <v>44</v>
      </c>
      <c r="L59" s="66" t="s">
        <v>44</v>
      </c>
      <c r="M59" s="66" t="s">
        <v>44</v>
      </c>
      <c r="N59" s="66">
        <v>1</v>
      </c>
      <c r="O59" s="66" t="s">
        <v>44</v>
      </c>
      <c r="P59" s="66" t="s">
        <v>44</v>
      </c>
      <c r="Q59" s="66" t="s">
        <v>44</v>
      </c>
      <c r="R59" s="66" t="s">
        <v>44</v>
      </c>
      <c r="S59" s="66" t="s">
        <v>44</v>
      </c>
      <c r="T59" s="66" t="s">
        <v>44</v>
      </c>
      <c r="U59" s="66" t="s">
        <v>44</v>
      </c>
      <c r="V59" s="66" t="s">
        <v>44</v>
      </c>
      <c r="W59" s="66" t="s">
        <v>44</v>
      </c>
      <c r="X59" s="66" t="s">
        <v>44</v>
      </c>
      <c r="Y59" s="66">
        <v>1</v>
      </c>
      <c r="Z59" s="66" t="s">
        <v>44</v>
      </c>
      <c r="AA59" s="67" t="s">
        <v>44</v>
      </c>
    </row>
    <row r="60" spans="1:27" ht="15">
      <c r="A60" s="69"/>
      <c r="B60" s="70" t="s">
        <v>54</v>
      </c>
      <c r="C60" s="70" t="s">
        <v>186</v>
      </c>
      <c r="D60" s="70" t="s">
        <v>188</v>
      </c>
      <c r="E60" s="70" t="s">
        <v>45</v>
      </c>
      <c r="F60" s="80">
        <v>3</v>
      </c>
      <c r="G60" s="75" t="s">
        <v>44</v>
      </c>
      <c r="H60" s="75" t="s">
        <v>44</v>
      </c>
      <c r="I60" s="75" t="s">
        <v>44</v>
      </c>
      <c r="J60" s="75" t="s">
        <v>44</v>
      </c>
      <c r="K60" s="75" t="s">
        <v>44</v>
      </c>
      <c r="L60" s="75" t="s">
        <v>44</v>
      </c>
      <c r="M60" s="75" t="s">
        <v>44</v>
      </c>
      <c r="N60" s="75" t="s">
        <v>44</v>
      </c>
      <c r="O60" s="75" t="s">
        <v>44</v>
      </c>
      <c r="P60" s="75" t="s">
        <v>44</v>
      </c>
      <c r="Q60" s="75" t="s">
        <v>44</v>
      </c>
      <c r="R60" s="75">
        <v>1</v>
      </c>
      <c r="S60" s="75" t="s">
        <v>44</v>
      </c>
      <c r="T60" s="75" t="s">
        <v>44</v>
      </c>
      <c r="U60" s="75" t="s">
        <v>44</v>
      </c>
      <c r="V60" s="75" t="s">
        <v>44</v>
      </c>
      <c r="W60" s="75">
        <v>2</v>
      </c>
      <c r="X60" s="75" t="s">
        <v>44</v>
      </c>
      <c r="Y60" s="75" t="s">
        <v>44</v>
      </c>
      <c r="Z60" s="75" t="s">
        <v>44</v>
      </c>
      <c r="AA60" s="76" t="s">
        <v>44</v>
      </c>
    </row>
    <row r="61" spans="1:27" ht="15">
      <c r="A61" s="107" t="s">
        <v>388</v>
      </c>
      <c r="B61" s="41" t="s">
        <v>52</v>
      </c>
      <c r="C61" s="41" t="s">
        <v>143</v>
      </c>
      <c r="D61" s="41" t="s">
        <v>142</v>
      </c>
      <c r="E61" s="41" t="s">
        <v>41</v>
      </c>
      <c r="F61" s="42">
        <v>7</v>
      </c>
      <c r="G61" s="43" t="s">
        <v>44</v>
      </c>
      <c r="H61" s="43" t="s">
        <v>44</v>
      </c>
      <c r="I61" s="43" t="s">
        <v>44</v>
      </c>
      <c r="J61" s="43" t="s">
        <v>44</v>
      </c>
      <c r="K61" s="43" t="s">
        <v>44</v>
      </c>
      <c r="L61" s="43" t="s">
        <v>44</v>
      </c>
      <c r="M61" s="43" t="s">
        <v>44</v>
      </c>
      <c r="N61" s="43" t="s">
        <v>44</v>
      </c>
      <c r="O61" s="43" t="s">
        <v>44</v>
      </c>
      <c r="P61" s="43" t="s">
        <v>44</v>
      </c>
      <c r="Q61" s="43" t="s">
        <v>44</v>
      </c>
      <c r="R61" s="43">
        <v>1</v>
      </c>
      <c r="S61" s="43" t="s">
        <v>44</v>
      </c>
      <c r="T61" s="43">
        <v>1</v>
      </c>
      <c r="U61" s="43" t="s">
        <v>44</v>
      </c>
      <c r="V61" s="43">
        <v>1</v>
      </c>
      <c r="W61" s="43">
        <v>1</v>
      </c>
      <c r="X61" s="43" t="s">
        <v>44</v>
      </c>
      <c r="Y61" s="43">
        <v>3</v>
      </c>
      <c r="Z61" s="43" t="s">
        <v>44</v>
      </c>
      <c r="AA61" s="44" t="s">
        <v>44</v>
      </c>
    </row>
    <row r="62" spans="1:27" ht="15">
      <c r="A62" s="61"/>
      <c r="B62" s="62" t="s">
        <v>53</v>
      </c>
      <c r="C62" s="62" t="s">
        <v>143</v>
      </c>
      <c r="D62" s="62" t="s">
        <v>144</v>
      </c>
      <c r="E62" s="62" t="s">
        <v>41</v>
      </c>
      <c r="F62" s="79">
        <v>3</v>
      </c>
      <c r="G62" s="66" t="s">
        <v>44</v>
      </c>
      <c r="H62" s="66" t="s">
        <v>44</v>
      </c>
      <c r="I62" s="66" t="s">
        <v>44</v>
      </c>
      <c r="J62" s="66" t="s">
        <v>44</v>
      </c>
      <c r="K62" s="66" t="s">
        <v>44</v>
      </c>
      <c r="L62" s="66" t="s">
        <v>44</v>
      </c>
      <c r="M62" s="66" t="s">
        <v>44</v>
      </c>
      <c r="N62" s="66" t="s">
        <v>44</v>
      </c>
      <c r="O62" s="66" t="s">
        <v>44</v>
      </c>
      <c r="P62" s="66" t="s">
        <v>44</v>
      </c>
      <c r="Q62" s="66" t="s">
        <v>44</v>
      </c>
      <c r="R62" s="66">
        <v>1</v>
      </c>
      <c r="S62" s="66" t="s">
        <v>44</v>
      </c>
      <c r="T62" s="66">
        <v>1</v>
      </c>
      <c r="U62" s="66" t="s">
        <v>44</v>
      </c>
      <c r="V62" s="66">
        <v>1</v>
      </c>
      <c r="W62" s="66" t="s">
        <v>44</v>
      </c>
      <c r="X62" s="66" t="s">
        <v>44</v>
      </c>
      <c r="Y62" s="66" t="s">
        <v>44</v>
      </c>
      <c r="Z62" s="66" t="s">
        <v>44</v>
      </c>
      <c r="AA62" s="67" t="s">
        <v>44</v>
      </c>
    </row>
    <row r="63" spans="1:27" ht="15">
      <c r="A63" s="69"/>
      <c r="B63" s="70" t="s">
        <v>54</v>
      </c>
      <c r="C63" s="70" t="s">
        <v>143</v>
      </c>
      <c r="D63" s="70" t="s">
        <v>145</v>
      </c>
      <c r="E63" s="70" t="s">
        <v>41</v>
      </c>
      <c r="F63" s="80">
        <v>4</v>
      </c>
      <c r="G63" s="75" t="s">
        <v>44</v>
      </c>
      <c r="H63" s="75" t="s">
        <v>44</v>
      </c>
      <c r="I63" s="75" t="s">
        <v>44</v>
      </c>
      <c r="J63" s="75" t="s">
        <v>44</v>
      </c>
      <c r="K63" s="75" t="s">
        <v>44</v>
      </c>
      <c r="L63" s="75" t="s">
        <v>44</v>
      </c>
      <c r="M63" s="75" t="s">
        <v>44</v>
      </c>
      <c r="N63" s="75" t="s">
        <v>44</v>
      </c>
      <c r="O63" s="75" t="s">
        <v>44</v>
      </c>
      <c r="P63" s="75" t="s">
        <v>44</v>
      </c>
      <c r="Q63" s="75" t="s">
        <v>44</v>
      </c>
      <c r="R63" s="75" t="s">
        <v>44</v>
      </c>
      <c r="S63" s="75" t="s">
        <v>44</v>
      </c>
      <c r="T63" s="75" t="s">
        <v>44</v>
      </c>
      <c r="U63" s="75" t="s">
        <v>44</v>
      </c>
      <c r="V63" s="75" t="s">
        <v>44</v>
      </c>
      <c r="W63" s="75">
        <v>1</v>
      </c>
      <c r="X63" s="75" t="s">
        <v>44</v>
      </c>
      <c r="Y63" s="75">
        <v>3</v>
      </c>
      <c r="Z63" s="75" t="s">
        <v>44</v>
      </c>
      <c r="AA63" s="76" t="s">
        <v>44</v>
      </c>
    </row>
    <row r="64" spans="1:27" ht="15">
      <c r="A64" s="107" t="s">
        <v>69</v>
      </c>
      <c r="B64" s="41" t="s">
        <v>52</v>
      </c>
      <c r="C64" s="41" t="s">
        <v>147</v>
      </c>
      <c r="D64" s="41" t="s">
        <v>146</v>
      </c>
      <c r="E64" s="41" t="s">
        <v>42</v>
      </c>
      <c r="F64" s="42">
        <v>7</v>
      </c>
      <c r="G64" s="43" t="s">
        <v>44</v>
      </c>
      <c r="H64" s="43" t="s">
        <v>44</v>
      </c>
      <c r="I64" s="43" t="s">
        <v>44</v>
      </c>
      <c r="J64" s="43" t="s">
        <v>44</v>
      </c>
      <c r="K64" s="43" t="s">
        <v>44</v>
      </c>
      <c r="L64" s="43" t="s">
        <v>44</v>
      </c>
      <c r="M64" s="43" t="s">
        <v>44</v>
      </c>
      <c r="N64" s="43" t="s">
        <v>44</v>
      </c>
      <c r="O64" s="43" t="s">
        <v>44</v>
      </c>
      <c r="P64" s="43" t="s">
        <v>44</v>
      </c>
      <c r="Q64" s="43" t="s">
        <v>44</v>
      </c>
      <c r="R64" s="43">
        <v>1</v>
      </c>
      <c r="S64" s="43" t="s">
        <v>44</v>
      </c>
      <c r="T64" s="43">
        <v>1</v>
      </c>
      <c r="U64" s="43" t="s">
        <v>44</v>
      </c>
      <c r="V64" s="43">
        <v>1</v>
      </c>
      <c r="W64" s="43">
        <v>1</v>
      </c>
      <c r="X64" s="43" t="s">
        <v>44</v>
      </c>
      <c r="Y64" s="43">
        <v>3</v>
      </c>
      <c r="Z64" s="43" t="s">
        <v>44</v>
      </c>
      <c r="AA64" s="44" t="s">
        <v>44</v>
      </c>
    </row>
    <row r="65" spans="1:27" ht="15">
      <c r="A65" s="61"/>
      <c r="B65" s="62" t="s">
        <v>53</v>
      </c>
      <c r="C65" s="62" t="s">
        <v>147</v>
      </c>
      <c r="D65" s="62" t="s">
        <v>148</v>
      </c>
      <c r="E65" s="62" t="s">
        <v>42</v>
      </c>
      <c r="F65" s="79">
        <v>3</v>
      </c>
      <c r="G65" s="66" t="s">
        <v>44</v>
      </c>
      <c r="H65" s="66" t="s">
        <v>44</v>
      </c>
      <c r="I65" s="66" t="s">
        <v>44</v>
      </c>
      <c r="J65" s="66" t="s">
        <v>44</v>
      </c>
      <c r="K65" s="66" t="s">
        <v>44</v>
      </c>
      <c r="L65" s="66" t="s">
        <v>44</v>
      </c>
      <c r="M65" s="66" t="s">
        <v>44</v>
      </c>
      <c r="N65" s="66" t="s">
        <v>44</v>
      </c>
      <c r="O65" s="66" t="s">
        <v>44</v>
      </c>
      <c r="P65" s="66" t="s">
        <v>44</v>
      </c>
      <c r="Q65" s="66" t="s">
        <v>44</v>
      </c>
      <c r="R65" s="66">
        <v>1</v>
      </c>
      <c r="S65" s="66" t="s">
        <v>44</v>
      </c>
      <c r="T65" s="66">
        <v>1</v>
      </c>
      <c r="U65" s="66" t="s">
        <v>44</v>
      </c>
      <c r="V65" s="66">
        <v>1</v>
      </c>
      <c r="W65" s="66" t="s">
        <v>44</v>
      </c>
      <c r="X65" s="66" t="s">
        <v>44</v>
      </c>
      <c r="Y65" s="66" t="s">
        <v>44</v>
      </c>
      <c r="Z65" s="66" t="s">
        <v>44</v>
      </c>
      <c r="AA65" s="67" t="s">
        <v>44</v>
      </c>
    </row>
    <row r="66" spans="1:27" ht="15">
      <c r="A66" s="61"/>
      <c r="B66" s="62" t="s">
        <v>54</v>
      </c>
      <c r="C66" s="62" t="s">
        <v>147</v>
      </c>
      <c r="D66" s="62" t="s">
        <v>149</v>
      </c>
      <c r="E66" s="62" t="s">
        <v>42</v>
      </c>
      <c r="F66" s="79">
        <v>4</v>
      </c>
      <c r="G66" s="66" t="s">
        <v>44</v>
      </c>
      <c r="H66" s="66" t="s">
        <v>44</v>
      </c>
      <c r="I66" s="66" t="s">
        <v>44</v>
      </c>
      <c r="J66" s="66" t="s">
        <v>44</v>
      </c>
      <c r="K66" s="66" t="s">
        <v>44</v>
      </c>
      <c r="L66" s="66" t="s">
        <v>44</v>
      </c>
      <c r="M66" s="66" t="s">
        <v>44</v>
      </c>
      <c r="N66" s="66" t="s">
        <v>44</v>
      </c>
      <c r="O66" s="66" t="s">
        <v>44</v>
      </c>
      <c r="P66" s="66" t="s">
        <v>44</v>
      </c>
      <c r="Q66" s="66" t="s">
        <v>44</v>
      </c>
      <c r="R66" s="66" t="s">
        <v>44</v>
      </c>
      <c r="S66" s="66" t="s">
        <v>44</v>
      </c>
      <c r="T66" s="66" t="s">
        <v>44</v>
      </c>
      <c r="U66" s="66" t="s">
        <v>44</v>
      </c>
      <c r="V66" s="66" t="s">
        <v>44</v>
      </c>
      <c r="W66" s="66">
        <v>1</v>
      </c>
      <c r="X66" s="66" t="s">
        <v>44</v>
      </c>
      <c r="Y66" s="66">
        <v>3</v>
      </c>
      <c r="Z66" s="66" t="s">
        <v>44</v>
      </c>
      <c r="AA66" s="67" t="s">
        <v>44</v>
      </c>
    </row>
    <row r="67" spans="1:27" ht="15">
      <c r="A67" s="107" t="s">
        <v>71</v>
      </c>
      <c r="B67" s="41" t="s">
        <v>52</v>
      </c>
      <c r="C67" s="41" t="s">
        <v>27</v>
      </c>
      <c r="D67" s="41" t="s">
        <v>150</v>
      </c>
      <c r="E67" s="41" t="s">
        <v>45</v>
      </c>
      <c r="F67" s="42">
        <v>2</v>
      </c>
      <c r="G67" s="43" t="s">
        <v>44</v>
      </c>
      <c r="H67" s="43" t="s">
        <v>44</v>
      </c>
      <c r="I67" s="43" t="s">
        <v>44</v>
      </c>
      <c r="J67" s="43" t="s">
        <v>44</v>
      </c>
      <c r="K67" s="43" t="s">
        <v>44</v>
      </c>
      <c r="L67" s="43" t="s">
        <v>44</v>
      </c>
      <c r="M67" s="43" t="s">
        <v>44</v>
      </c>
      <c r="N67" s="43" t="s">
        <v>44</v>
      </c>
      <c r="O67" s="43" t="s">
        <v>44</v>
      </c>
      <c r="P67" s="43" t="s">
        <v>44</v>
      </c>
      <c r="Q67" s="43" t="s">
        <v>44</v>
      </c>
      <c r="R67" s="43">
        <v>1</v>
      </c>
      <c r="S67" s="43" t="s">
        <v>44</v>
      </c>
      <c r="T67" s="43" t="s">
        <v>44</v>
      </c>
      <c r="U67" s="43" t="s">
        <v>44</v>
      </c>
      <c r="V67" s="43" t="s">
        <v>44</v>
      </c>
      <c r="W67" s="43" t="s">
        <v>44</v>
      </c>
      <c r="X67" s="43" t="s">
        <v>44</v>
      </c>
      <c r="Y67" s="43">
        <v>1</v>
      </c>
      <c r="Z67" s="43" t="s">
        <v>44</v>
      </c>
      <c r="AA67" s="44" t="s">
        <v>44</v>
      </c>
    </row>
    <row r="68" spans="1:27" ht="15">
      <c r="A68" s="61"/>
      <c r="B68" s="62" t="s">
        <v>53</v>
      </c>
      <c r="C68" s="62" t="s">
        <v>27</v>
      </c>
      <c r="D68" s="62" t="s">
        <v>151</v>
      </c>
      <c r="E68" s="62" t="s">
        <v>45</v>
      </c>
      <c r="F68" s="79">
        <v>1</v>
      </c>
      <c r="G68" s="66" t="s">
        <v>44</v>
      </c>
      <c r="H68" s="66" t="s">
        <v>44</v>
      </c>
      <c r="I68" s="66" t="s">
        <v>44</v>
      </c>
      <c r="J68" s="66" t="s">
        <v>44</v>
      </c>
      <c r="K68" s="66" t="s">
        <v>44</v>
      </c>
      <c r="L68" s="66" t="s">
        <v>44</v>
      </c>
      <c r="M68" s="66" t="s">
        <v>44</v>
      </c>
      <c r="N68" s="66" t="s">
        <v>44</v>
      </c>
      <c r="O68" s="66" t="s">
        <v>44</v>
      </c>
      <c r="P68" s="66" t="s">
        <v>44</v>
      </c>
      <c r="Q68" s="66" t="s">
        <v>44</v>
      </c>
      <c r="R68" s="66">
        <v>1</v>
      </c>
      <c r="S68" s="66" t="s">
        <v>44</v>
      </c>
      <c r="T68" s="66" t="s">
        <v>44</v>
      </c>
      <c r="U68" s="66" t="s">
        <v>44</v>
      </c>
      <c r="V68" s="66" t="s">
        <v>44</v>
      </c>
      <c r="W68" s="66" t="s">
        <v>44</v>
      </c>
      <c r="X68" s="66" t="s">
        <v>44</v>
      </c>
      <c r="Y68" s="66" t="s">
        <v>44</v>
      </c>
      <c r="Z68" s="66" t="s">
        <v>44</v>
      </c>
      <c r="AA68" s="67" t="s">
        <v>44</v>
      </c>
    </row>
    <row r="69" spans="1:27" ht="15">
      <c r="A69" s="69"/>
      <c r="B69" s="70" t="s">
        <v>54</v>
      </c>
      <c r="C69" s="70" t="s">
        <v>27</v>
      </c>
      <c r="D69" s="70" t="s">
        <v>152</v>
      </c>
      <c r="E69" s="70" t="s">
        <v>45</v>
      </c>
      <c r="F69" s="80">
        <v>1</v>
      </c>
      <c r="G69" s="75" t="s">
        <v>44</v>
      </c>
      <c r="H69" s="75" t="s">
        <v>44</v>
      </c>
      <c r="I69" s="75" t="s">
        <v>44</v>
      </c>
      <c r="J69" s="75" t="s">
        <v>44</v>
      </c>
      <c r="K69" s="75" t="s">
        <v>44</v>
      </c>
      <c r="L69" s="75" t="s">
        <v>44</v>
      </c>
      <c r="M69" s="75" t="s">
        <v>44</v>
      </c>
      <c r="N69" s="75" t="s">
        <v>44</v>
      </c>
      <c r="O69" s="75" t="s">
        <v>44</v>
      </c>
      <c r="P69" s="75" t="s">
        <v>44</v>
      </c>
      <c r="Q69" s="75" t="s">
        <v>44</v>
      </c>
      <c r="R69" s="75" t="s">
        <v>44</v>
      </c>
      <c r="S69" s="75" t="s">
        <v>44</v>
      </c>
      <c r="T69" s="75" t="s">
        <v>44</v>
      </c>
      <c r="U69" s="75" t="s">
        <v>44</v>
      </c>
      <c r="V69" s="75" t="s">
        <v>44</v>
      </c>
      <c r="W69" s="75" t="s">
        <v>44</v>
      </c>
      <c r="X69" s="75" t="s">
        <v>44</v>
      </c>
      <c r="Y69" s="75">
        <v>1</v>
      </c>
      <c r="Z69" s="75" t="s">
        <v>44</v>
      </c>
      <c r="AA69" s="76" t="s">
        <v>44</v>
      </c>
    </row>
    <row r="70" spans="1:27" ht="15">
      <c r="A70" s="107" t="s">
        <v>73</v>
      </c>
      <c r="B70" s="41" t="s">
        <v>52</v>
      </c>
      <c r="C70" s="41" t="s">
        <v>28</v>
      </c>
      <c r="D70" s="41" t="s">
        <v>153</v>
      </c>
      <c r="E70" s="41" t="s">
        <v>45</v>
      </c>
      <c r="F70" s="42">
        <v>2</v>
      </c>
      <c r="G70" s="43" t="s">
        <v>44</v>
      </c>
      <c r="H70" s="43" t="s">
        <v>44</v>
      </c>
      <c r="I70" s="43" t="s">
        <v>44</v>
      </c>
      <c r="J70" s="43" t="s">
        <v>44</v>
      </c>
      <c r="K70" s="43" t="s">
        <v>44</v>
      </c>
      <c r="L70" s="43" t="s">
        <v>44</v>
      </c>
      <c r="M70" s="43" t="s">
        <v>44</v>
      </c>
      <c r="N70" s="43" t="s">
        <v>44</v>
      </c>
      <c r="O70" s="43" t="s">
        <v>44</v>
      </c>
      <c r="P70" s="43" t="s">
        <v>44</v>
      </c>
      <c r="Q70" s="43" t="s">
        <v>44</v>
      </c>
      <c r="R70" s="43" t="s">
        <v>44</v>
      </c>
      <c r="S70" s="43" t="s">
        <v>44</v>
      </c>
      <c r="T70" s="43" t="s">
        <v>44</v>
      </c>
      <c r="U70" s="43" t="s">
        <v>44</v>
      </c>
      <c r="V70" s="43">
        <v>1</v>
      </c>
      <c r="W70" s="43" t="s">
        <v>44</v>
      </c>
      <c r="X70" s="43" t="s">
        <v>44</v>
      </c>
      <c r="Y70" s="43">
        <v>1</v>
      </c>
      <c r="Z70" s="43" t="s">
        <v>44</v>
      </c>
      <c r="AA70" s="44" t="s">
        <v>44</v>
      </c>
    </row>
    <row r="71" spans="1:27" ht="15">
      <c r="A71" s="61"/>
      <c r="B71" s="62" t="s">
        <v>53</v>
      </c>
      <c r="C71" s="62" t="s">
        <v>28</v>
      </c>
      <c r="D71" s="62" t="s">
        <v>154</v>
      </c>
      <c r="E71" s="62" t="s">
        <v>45</v>
      </c>
      <c r="F71" s="79">
        <v>1</v>
      </c>
      <c r="G71" s="66" t="s">
        <v>44</v>
      </c>
      <c r="H71" s="66" t="s">
        <v>44</v>
      </c>
      <c r="I71" s="66" t="s">
        <v>44</v>
      </c>
      <c r="J71" s="66" t="s">
        <v>44</v>
      </c>
      <c r="K71" s="66" t="s">
        <v>44</v>
      </c>
      <c r="L71" s="66" t="s">
        <v>44</v>
      </c>
      <c r="M71" s="66" t="s">
        <v>44</v>
      </c>
      <c r="N71" s="66" t="s">
        <v>44</v>
      </c>
      <c r="O71" s="66" t="s">
        <v>44</v>
      </c>
      <c r="P71" s="66" t="s">
        <v>44</v>
      </c>
      <c r="Q71" s="66" t="s">
        <v>44</v>
      </c>
      <c r="R71" s="66" t="s">
        <v>44</v>
      </c>
      <c r="S71" s="66" t="s">
        <v>44</v>
      </c>
      <c r="T71" s="66" t="s">
        <v>44</v>
      </c>
      <c r="U71" s="66" t="s">
        <v>44</v>
      </c>
      <c r="V71" s="66">
        <v>1</v>
      </c>
      <c r="W71" s="66" t="s">
        <v>44</v>
      </c>
      <c r="X71" s="66" t="s">
        <v>44</v>
      </c>
      <c r="Y71" s="66" t="s">
        <v>44</v>
      </c>
      <c r="Z71" s="66" t="s">
        <v>44</v>
      </c>
      <c r="AA71" s="67" t="s">
        <v>44</v>
      </c>
    </row>
    <row r="72" spans="1:27" ht="15">
      <c r="A72" s="69"/>
      <c r="B72" s="70" t="s">
        <v>54</v>
      </c>
      <c r="C72" s="70" t="s">
        <v>28</v>
      </c>
      <c r="D72" s="70" t="s">
        <v>155</v>
      </c>
      <c r="E72" s="70" t="s">
        <v>45</v>
      </c>
      <c r="F72" s="80">
        <v>1</v>
      </c>
      <c r="G72" s="75" t="s">
        <v>44</v>
      </c>
      <c r="H72" s="75" t="s">
        <v>44</v>
      </c>
      <c r="I72" s="75" t="s">
        <v>44</v>
      </c>
      <c r="J72" s="75" t="s">
        <v>44</v>
      </c>
      <c r="K72" s="75" t="s">
        <v>44</v>
      </c>
      <c r="L72" s="75" t="s">
        <v>44</v>
      </c>
      <c r="M72" s="75" t="s">
        <v>44</v>
      </c>
      <c r="N72" s="75" t="s">
        <v>44</v>
      </c>
      <c r="O72" s="75" t="s">
        <v>44</v>
      </c>
      <c r="P72" s="75" t="s">
        <v>44</v>
      </c>
      <c r="Q72" s="75" t="s">
        <v>44</v>
      </c>
      <c r="R72" s="75" t="s">
        <v>44</v>
      </c>
      <c r="S72" s="75" t="s">
        <v>44</v>
      </c>
      <c r="T72" s="75" t="s">
        <v>44</v>
      </c>
      <c r="U72" s="75" t="s">
        <v>44</v>
      </c>
      <c r="V72" s="75" t="s">
        <v>44</v>
      </c>
      <c r="W72" s="75" t="s">
        <v>44</v>
      </c>
      <c r="X72" s="75" t="s">
        <v>44</v>
      </c>
      <c r="Y72" s="75">
        <v>1</v>
      </c>
      <c r="Z72" s="75" t="s">
        <v>44</v>
      </c>
      <c r="AA72" s="76" t="s">
        <v>44</v>
      </c>
    </row>
    <row r="73" spans="1:27" ht="15">
      <c r="A73" s="107" t="s">
        <v>75</v>
      </c>
      <c r="B73" s="41" t="s">
        <v>52</v>
      </c>
      <c r="C73" s="41" t="s">
        <v>29</v>
      </c>
      <c r="D73" s="41" t="s">
        <v>156</v>
      </c>
      <c r="E73" s="41" t="s">
        <v>45</v>
      </c>
      <c r="F73" s="42">
        <v>1</v>
      </c>
      <c r="G73" s="43" t="s">
        <v>44</v>
      </c>
      <c r="H73" s="43" t="s">
        <v>44</v>
      </c>
      <c r="I73" s="43" t="s">
        <v>44</v>
      </c>
      <c r="J73" s="43" t="s">
        <v>44</v>
      </c>
      <c r="K73" s="43" t="s">
        <v>44</v>
      </c>
      <c r="L73" s="43" t="s">
        <v>44</v>
      </c>
      <c r="M73" s="43" t="s">
        <v>44</v>
      </c>
      <c r="N73" s="43" t="s">
        <v>44</v>
      </c>
      <c r="O73" s="43" t="s">
        <v>44</v>
      </c>
      <c r="P73" s="43" t="s">
        <v>44</v>
      </c>
      <c r="Q73" s="43" t="s">
        <v>44</v>
      </c>
      <c r="R73" s="43" t="s">
        <v>44</v>
      </c>
      <c r="S73" s="43" t="s">
        <v>44</v>
      </c>
      <c r="T73" s="43" t="s">
        <v>44</v>
      </c>
      <c r="U73" s="43" t="s">
        <v>44</v>
      </c>
      <c r="V73" s="43" t="s">
        <v>44</v>
      </c>
      <c r="W73" s="43">
        <v>1</v>
      </c>
      <c r="X73" s="43" t="s">
        <v>44</v>
      </c>
      <c r="Y73" s="43" t="s">
        <v>44</v>
      </c>
      <c r="Z73" s="43" t="s">
        <v>44</v>
      </c>
      <c r="AA73" s="44" t="s">
        <v>44</v>
      </c>
    </row>
    <row r="74" spans="1:27" ht="15">
      <c r="A74" s="61"/>
      <c r="B74" s="62" t="s">
        <v>53</v>
      </c>
      <c r="C74" s="62" t="s">
        <v>29</v>
      </c>
      <c r="D74" s="62" t="s">
        <v>157</v>
      </c>
      <c r="E74" s="62" t="s">
        <v>45</v>
      </c>
      <c r="F74" s="79" t="s">
        <v>44</v>
      </c>
      <c r="G74" s="66" t="s">
        <v>44</v>
      </c>
      <c r="H74" s="66" t="s">
        <v>44</v>
      </c>
      <c r="I74" s="66" t="s">
        <v>44</v>
      </c>
      <c r="J74" s="66" t="s">
        <v>44</v>
      </c>
      <c r="K74" s="66" t="s">
        <v>44</v>
      </c>
      <c r="L74" s="66" t="s">
        <v>44</v>
      </c>
      <c r="M74" s="66" t="s">
        <v>44</v>
      </c>
      <c r="N74" s="66" t="s">
        <v>44</v>
      </c>
      <c r="O74" s="66" t="s">
        <v>44</v>
      </c>
      <c r="P74" s="66" t="s">
        <v>44</v>
      </c>
      <c r="Q74" s="66" t="s">
        <v>44</v>
      </c>
      <c r="R74" s="66" t="s">
        <v>44</v>
      </c>
      <c r="S74" s="66" t="s">
        <v>44</v>
      </c>
      <c r="T74" s="66" t="s">
        <v>44</v>
      </c>
      <c r="U74" s="66" t="s">
        <v>44</v>
      </c>
      <c r="V74" s="66" t="s">
        <v>44</v>
      </c>
      <c r="W74" s="66" t="s">
        <v>44</v>
      </c>
      <c r="X74" s="66" t="s">
        <v>44</v>
      </c>
      <c r="Y74" s="66" t="s">
        <v>44</v>
      </c>
      <c r="Z74" s="66" t="s">
        <v>44</v>
      </c>
      <c r="AA74" s="67" t="s">
        <v>44</v>
      </c>
    </row>
    <row r="75" spans="1:27" ht="15">
      <c r="A75" s="69"/>
      <c r="B75" s="70" t="s">
        <v>54</v>
      </c>
      <c r="C75" s="70" t="s">
        <v>29</v>
      </c>
      <c r="D75" s="70" t="s">
        <v>158</v>
      </c>
      <c r="E75" s="70" t="s">
        <v>45</v>
      </c>
      <c r="F75" s="80">
        <v>1</v>
      </c>
      <c r="G75" s="75" t="s">
        <v>44</v>
      </c>
      <c r="H75" s="75" t="s">
        <v>44</v>
      </c>
      <c r="I75" s="75" t="s">
        <v>44</v>
      </c>
      <c r="J75" s="75" t="s">
        <v>44</v>
      </c>
      <c r="K75" s="75" t="s">
        <v>44</v>
      </c>
      <c r="L75" s="75" t="s">
        <v>44</v>
      </c>
      <c r="M75" s="75" t="s">
        <v>44</v>
      </c>
      <c r="N75" s="75" t="s">
        <v>44</v>
      </c>
      <c r="O75" s="75" t="s">
        <v>44</v>
      </c>
      <c r="P75" s="75" t="s">
        <v>44</v>
      </c>
      <c r="Q75" s="75" t="s">
        <v>44</v>
      </c>
      <c r="R75" s="75" t="s">
        <v>44</v>
      </c>
      <c r="S75" s="75" t="s">
        <v>44</v>
      </c>
      <c r="T75" s="75" t="s">
        <v>44</v>
      </c>
      <c r="U75" s="75" t="s">
        <v>44</v>
      </c>
      <c r="V75" s="75" t="s">
        <v>44</v>
      </c>
      <c r="W75" s="75">
        <v>1</v>
      </c>
      <c r="X75" s="75" t="s">
        <v>44</v>
      </c>
      <c r="Y75" s="75" t="s">
        <v>44</v>
      </c>
      <c r="Z75" s="75" t="s">
        <v>44</v>
      </c>
      <c r="AA75" s="76" t="s">
        <v>44</v>
      </c>
    </row>
    <row r="76" spans="1:27" ht="15">
      <c r="A76" s="107" t="s">
        <v>77</v>
      </c>
      <c r="B76" s="41" t="s">
        <v>52</v>
      </c>
      <c r="C76" s="41" t="s">
        <v>30</v>
      </c>
      <c r="D76" s="41" t="s">
        <v>159</v>
      </c>
      <c r="E76" s="41" t="s">
        <v>45</v>
      </c>
      <c r="F76" s="42">
        <v>1</v>
      </c>
      <c r="G76" s="43" t="s">
        <v>44</v>
      </c>
      <c r="H76" s="43" t="s">
        <v>44</v>
      </c>
      <c r="I76" s="43" t="s">
        <v>44</v>
      </c>
      <c r="J76" s="43" t="s">
        <v>44</v>
      </c>
      <c r="K76" s="43" t="s">
        <v>44</v>
      </c>
      <c r="L76" s="43" t="s">
        <v>44</v>
      </c>
      <c r="M76" s="43" t="s">
        <v>44</v>
      </c>
      <c r="N76" s="43" t="s">
        <v>44</v>
      </c>
      <c r="O76" s="43" t="s">
        <v>44</v>
      </c>
      <c r="P76" s="43" t="s">
        <v>44</v>
      </c>
      <c r="Q76" s="43" t="s">
        <v>44</v>
      </c>
      <c r="R76" s="43" t="s">
        <v>44</v>
      </c>
      <c r="S76" s="43" t="s">
        <v>44</v>
      </c>
      <c r="T76" s="43" t="s">
        <v>44</v>
      </c>
      <c r="U76" s="43" t="s">
        <v>44</v>
      </c>
      <c r="V76" s="43" t="s">
        <v>44</v>
      </c>
      <c r="W76" s="43" t="s">
        <v>44</v>
      </c>
      <c r="X76" s="43" t="s">
        <v>44</v>
      </c>
      <c r="Y76" s="43">
        <v>1</v>
      </c>
      <c r="Z76" s="43" t="s">
        <v>44</v>
      </c>
      <c r="AA76" s="44" t="s">
        <v>44</v>
      </c>
    </row>
    <row r="77" spans="1:27" ht="15">
      <c r="A77" s="61"/>
      <c r="B77" s="62" t="s">
        <v>53</v>
      </c>
      <c r="C77" s="62" t="s">
        <v>30</v>
      </c>
      <c r="D77" s="62" t="s">
        <v>160</v>
      </c>
      <c r="E77" s="62" t="s">
        <v>45</v>
      </c>
      <c r="F77" s="79" t="s">
        <v>44</v>
      </c>
      <c r="G77" s="66" t="s">
        <v>44</v>
      </c>
      <c r="H77" s="66" t="s">
        <v>44</v>
      </c>
      <c r="I77" s="66" t="s">
        <v>44</v>
      </c>
      <c r="J77" s="66" t="s">
        <v>44</v>
      </c>
      <c r="K77" s="66" t="s">
        <v>44</v>
      </c>
      <c r="L77" s="66" t="s">
        <v>44</v>
      </c>
      <c r="M77" s="66" t="s">
        <v>44</v>
      </c>
      <c r="N77" s="66" t="s">
        <v>44</v>
      </c>
      <c r="O77" s="66" t="s">
        <v>44</v>
      </c>
      <c r="P77" s="66" t="s">
        <v>44</v>
      </c>
      <c r="Q77" s="66" t="s">
        <v>44</v>
      </c>
      <c r="R77" s="66" t="s">
        <v>44</v>
      </c>
      <c r="S77" s="66" t="s">
        <v>44</v>
      </c>
      <c r="T77" s="66" t="s">
        <v>44</v>
      </c>
      <c r="U77" s="66" t="s">
        <v>44</v>
      </c>
      <c r="V77" s="66" t="s">
        <v>44</v>
      </c>
      <c r="W77" s="66" t="s">
        <v>44</v>
      </c>
      <c r="X77" s="66" t="s">
        <v>44</v>
      </c>
      <c r="Y77" s="66" t="s">
        <v>44</v>
      </c>
      <c r="Z77" s="66" t="s">
        <v>44</v>
      </c>
      <c r="AA77" s="67" t="s">
        <v>44</v>
      </c>
    </row>
    <row r="78" spans="1:27" ht="15">
      <c r="A78" s="69"/>
      <c r="B78" s="70" t="s">
        <v>54</v>
      </c>
      <c r="C78" s="70" t="s">
        <v>30</v>
      </c>
      <c r="D78" s="70" t="s">
        <v>161</v>
      </c>
      <c r="E78" s="70" t="s">
        <v>45</v>
      </c>
      <c r="F78" s="80">
        <v>1</v>
      </c>
      <c r="G78" s="75" t="s">
        <v>44</v>
      </c>
      <c r="H78" s="75" t="s">
        <v>44</v>
      </c>
      <c r="I78" s="75" t="s">
        <v>44</v>
      </c>
      <c r="J78" s="75" t="s">
        <v>44</v>
      </c>
      <c r="K78" s="75" t="s">
        <v>44</v>
      </c>
      <c r="L78" s="75" t="s">
        <v>44</v>
      </c>
      <c r="M78" s="75" t="s">
        <v>44</v>
      </c>
      <c r="N78" s="75" t="s">
        <v>44</v>
      </c>
      <c r="O78" s="75" t="s">
        <v>44</v>
      </c>
      <c r="P78" s="75" t="s">
        <v>44</v>
      </c>
      <c r="Q78" s="75" t="s">
        <v>44</v>
      </c>
      <c r="R78" s="75" t="s">
        <v>44</v>
      </c>
      <c r="S78" s="75" t="s">
        <v>44</v>
      </c>
      <c r="T78" s="75" t="s">
        <v>44</v>
      </c>
      <c r="U78" s="75" t="s">
        <v>44</v>
      </c>
      <c r="V78" s="75" t="s">
        <v>44</v>
      </c>
      <c r="W78" s="75" t="s">
        <v>44</v>
      </c>
      <c r="X78" s="75" t="s">
        <v>44</v>
      </c>
      <c r="Y78" s="75">
        <v>1</v>
      </c>
      <c r="Z78" s="75" t="s">
        <v>44</v>
      </c>
      <c r="AA78" s="76" t="s">
        <v>44</v>
      </c>
    </row>
    <row r="79" spans="1:27" ht="15">
      <c r="A79" s="107" t="s">
        <v>79</v>
      </c>
      <c r="B79" s="41" t="s">
        <v>52</v>
      </c>
      <c r="C79" s="41" t="s">
        <v>31</v>
      </c>
      <c r="D79" s="41" t="s">
        <v>162</v>
      </c>
      <c r="E79" s="41" t="s">
        <v>45</v>
      </c>
      <c r="F79" s="42">
        <v>1</v>
      </c>
      <c r="G79" s="43" t="s">
        <v>44</v>
      </c>
      <c r="H79" s="43" t="s">
        <v>44</v>
      </c>
      <c r="I79" s="43" t="s">
        <v>44</v>
      </c>
      <c r="J79" s="43" t="s">
        <v>44</v>
      </c>
      <c r="K79" s="43" t="s">
        <v>44</v>
      </c>
      <c r="L79" s="43" t="s">
        <v>44</v>
      </c>
      <c r="M79" s="43" t="s">
        <v>44</v>
      </c>
      <c r="N79" s="43" t="s">
        <v>44</v>
      </c>
      <c r="O79" s="43" t="s">
        <v>44</v>
      </c>
      <c r="P79" s="43" t="s">
        <v>44</v>
      </c>
      <c r="Q79" s="43" t="s">
        <v>44</v>
      </c>
      <c r="R79" s="43" t="s">
        <v>44</v>
      </c>
      <c r="S79" s="43" t="s">
        <v>44</v>
      </c>
      <c r="T79" s="43">
        <v>1</v>
      </c>
      <c r="U79" s="43" t="s">
        <v>44</v>
      </c>
      <c r="V79" s="43" t="s">
        <v>44</v>
      </c>
      <c r="W79" s="43" t="s">
        <v>44</v>
      </c>
      <c r="X79" s="43" t="s">
        <v>44</v>
      </c>
      <c r="Y79" s="43" t="s">
        <v>44</v>
      </c>
      <c r="Z79" s="43" t="s">
        <v>44</v>
      </c>
      <c r="AA79" s="44" t="s">
        <v>44</v>
      </c>
    </row>
    <row r="80" spans="1:27" ht="15">
      <c r="A80" s="61"/>
      <c r="B80" s="62" t="s">
        <v>53</v>
      </c>
      <c r="C80" s="62" t="s">
        <v>31</v>
      </c>
      <c r="D80" s="62" t="s">
        <v>163</v>
      </c>
      <c r="E80" s="62" t="s">
        <v>45</v>
      </c>
      <c r="F80" s="79">
        <v>1</v>
      </c>
      <c r="G80" s="66" t="s">
        <v>44</v>
      </c>
      <c r="H80" s="66" t="s">
        <v>44</v>
      </c>
      <c r="I80" s="66" t="s">
        <v>44</v>
      </c>
      <c r="J80" s="66" t="s">
        <v>44</v>
      </c>
      <c r="K80" s="66" t="s">
        <v>44</v>
      </c>
      <c r="L80" s="66" t="s">
        <v>44</v>
      </c>
      <c r="M80" s="66" t="s">
        <v>44</v>
      </c>
      <c r="N80" s="66" t="s">
        <v>44</v>
      </c>
      <c r="O80" s="66" t="s">
        <v>44</v>
      </c>
      <c r="P80" s="66" t="s">
        <v>44</v>
      </c>
      <c r="Q80" s="66" t="s">
        <v>44</v>
      </c>
      <c r="R80" s="66" t="s">
        <v>44</v>
      </c>
      <c r="S80" s="66" t="s">
        <v>44</v>
      </c>
      <c r="T80" s="66">
        <v>1</v>
      </c>
      <c r="U80" s="66" t="s">
        <v>44</v>
      </c>
      <c r="V80" s="66" t="s">
        <v>44</v>
      </c>
      <c r="W80" s="66" t="s">
        <v>44</v>
      </c>
      <c r="X80" s="66" t="s">
        <v>44</v>
      </c>
      <c r="Y80" s="66" t="s">
        <v>44</v>
      </c>
      <c r="Z80" s="66" t="s">
        <v>44</v>
      </c>
      <c r="AA80" s="67" t="s">
        <v>44</v>
      </c>
    </row>
    <row r="81" spans="1:27" ht="15">
      <c r="A81" s="69"/>
      <c r="B81" s="70" t="s">
        <v>54</v>
      </c>
      <c r="C81" s="70" t="s">
        <v>31</v>
      </c>
      <c r="D81" s="70" t="s">
        <v>164</v>
      </c>
      <c r="E81" s="70" t="s">
        <v>45</v>
      </c>
      <c r="F81" s="80" t="s">
        <v>44</v>
      </c>
      <c r="G81" s="75" t="s">
        <v>44</v>
      </c>
      <c r="H81" s="75" t="s">
        <v>44</v>
      </c>
      <c r="I81" s="75" t="s">
        <v>44</v>
      </c>
      <c r="J81" s="75" t="s">
        <v>44</v>
      </c>
      <c r="K81" s="75" t="s">
        <v>44</v>
      </c>
      <c r="L81" s="75" t="s">
        <v>44</v>
      </c>
      <c r="M81" s="75" t="s">
        <v>44</v>
      </c>
      <c r="N81" s="75" t="s">
        <v>44</v>
      </c>
      <c r="O81" s="75" t="s">
        <v>44</v>
      </c>
      <c r="P81" s="75" t="s">
        <v>44</v>
      </c>
      <c r="Q81" s="75" t="s">
        <v>44</v>
      </c>
      <c r="R81" s="75" t="s">
        <v>44</v>
      </c>
      <c r="S81" s="75" t="s">
        <v>44</v>
      </c>
      <c r="T81" s="75" t="s">
        <v>44</v>
      </c>
      <c r="U81" s="75" t="s">
        <v>44</v>
      </c>
      <c r="V81" s="75" t="s">
        <v>44</v>
      </c>
      <c r="W81" s="75" t="s">
        <v>44</v>
      </c>
      <c r="X81" s="75" t="s">
        <v>44</v>
      </c>
      <c r="Y81" s="75" t="s">
        <v>44</v>
      </c>
      <c r="Z81" s="75" t="s">
        <v>44</v>
      </c>
      <c r="AA81" s="76" t="s">
        <v>44</v>
      </c>
    </row>
    <row r="82" spans="1:27" ht="15">
      <c r="A82" s="30" t="s">
        <v>90</v>
      </c>
      <c r="B82" s="27" t="s">
        <v>91</v>
      </c>
    </row>
  </sheetData>
  <phoneticPr fontId="3"/>
  <conditionalFormatting sqref="A4:AA4 A61:AA61 A64:AA64 A67:AA67 A70:AA70 A73:AA73 A76:AA76 A79:AA79 G5:H81">
    <cfRule type="expression" dxfId="2567" priority="353" stopIfTrue="1">
      <formula>OR($E4="国", $E4="道")</formula>
    </cfRule>
    <cfRule type="expression" dxfId="2566" priority="354" stopIfTrue="1">
      <formula>OR($C4="札幌市", $C4="小樽市", $C4="函館市", $C4="旭川市")</formula>
    </cfRule>
    <cfRule type="expression" dxfId="2565" priority="355" stopIfTrue="1">
      <formula>OR($E4="所", $E4="圏", $E4="局")</formula>
    </cfRule>
    <cfRule type="expression" dxfId="2564" priority="356">
      <formula>OR($E4="市", $E4="町", $E4="村")</formula>
    </cfRule>
  </conditionalFormatting>
  <conditionalFormatting sqref="A5:AA5 A43:AA60 A62:AA63 A65:AA66 A68:AA81">
    <cfRule type="expression" dxfId="2563" priority="349" stopIfTrue="1">
      <formula>OR($E5="国", $E5="道")</formula>
    </cfRule>
    <cfRule type="expression" dxfId="2562" priority="350" stopIfTrue="1">
      <formula>OR($C5="札幌市", $C5="小樽市", $C5="函館市", $C5="旭川市")</formula>
    </cfRule>
    <cfRule type="expression" dxfId="2561" priority="351" stopIfTrue="1">
      <formula>OR($E5="所", $E5="圏", $E5="局")</formula>
    </cfRule>
    <cfRule type="expression" dxfId="2560" priority="352">
      <formula>OR($E5="市", $E5="町", $E5="村")</formula>
    </cfRule>
  </conditionalFormatting>
  <conditionalFormatting sqref="A6:AA6">
    <cfRule type="expression" dxfId="2559" priority="345" stopIfTrue="1">
      <formula>OR($E6="国", $E6="道")</formula>
    </cfRule>
    <cfRule type="expression" dxfId="2558" priority="346" stopIfTrue="1">
      <formula>OR($C6="札幌市", $C6="小樽市", $C6="函館市", $C6="旭川市")</formula>
    </cfRule>
    <cfRule type="expression" dxfId="2557" priority="347" stopIfTrue="1">
      <formula>OR($E6="所", $E6="圏", $E6="局")</formula>
    </cfRule>
    <cfRule type="expression" dxfId="2556" priority="348">
      <formula>OR($E6="市", $E6="町", $E6="村")</formula>
    </cfRule>
  </conditionalFormatting>
  <conditionalFormatting sqref="A7:AA7">
    <cfRule type="expression" dxfId="2555" priority="341" stopIfTrue="1">
      <formula>OR($E7="国", $E7="道")</formula>
    </cfRule>
    <cfRule type="expression" dxfId="2554" priority="342" stopIfTrue="1">
      <formula>OR($C7="札幌市", $C7="小樽市", $C7="函館市", $C7="旭川市")</formula>
    </cfRule>
    <cfRule type="expression" dxfId="2553" priority="343" stopIfTrue="1">
      <formula>OR($E7="所", $E7="圏", $E7="局")</formula>
    </cfRule>
    <cfRule type="expression" dxfId="2552" priority="344">
      <formula>OR($E7="市", $E7="町", $E7="村")</formula>
    </cfRule>
  </conditionalFormatting>
  <conditionalFormatting sqref="A8:AA8">
    <cfRule type="expression" dxfId="2551" priority="337" stopIfTrue="1">
      <formula>OR($E8="国", $E8="道")</formula>
    </cfRule>
    <cfRule type="expression" dxfId="2550" priority="338" stopIfTrue="1">
      <formula>OR($C8="札幌市", $C8="小樽市", $C8="函館市", $C8="旭川市")</formula>
    </cfRule>
    <cfRule type="expression" dxfId="2549" priority="339" stopIfTrue="1">
      <formula>OR($E8="所", $E8="圏", $E8="局")</formula>
    </cfRule>
    <cfRule type="expression" dxfId="2548" priority="340">
      <formula>OR($E8="市", $E8="町", $E8="村")</formula>
    </cfRule>
  </conditionalFormatting>
  <conditionalFormatting sqref="A9:AA9">
    <cfRule type="expression" dxfId="2547" priority="333" stopIfTrue="1">
      <formula>OR($E9="国", $E9="道")</formula>
    </cfRule>
    <cfRule type="expression" dxfId="2546" priority="334" stopIfTrue="1">
      <formula>OR($C9="札幌市", $C9="小樽市", $C9="函館市", $C9="旭川市")</formula>
    </cfRule>
    <cfRule type="expression" dxfId="2545" priority="335" stopIfTrue="1">
      <formula>OR($E9="所", $E9="圏", $E9="局")</formula>
    </cfRule>
    <cfRule type="expression" dxfId="2544" priority="336">
      <formula>OR($E9="市", $E9="町", $E9="村")</formula>
    </cfRule>
  </conditionalFormatting>
  <conditionalFormatting sqref="A10:AA10">
    <cfRule type="expression" dxfId="2543" priority="329" stopIfTrue="1">
      <formula>OR($E10="国", $E10="道")</formula>
    </cfRule>
    <cfRule type="expression" dxfId="2542" priority="330" stopIfTrue="1">
      <formula>OR($C10="札幌市", $C10="小樽市", $C10="函館市", $C10="旭川市")</formula>
    </cfRule>
    <cfRule type="expression" dxfId="2541" priority="331" stopIfTrue="1">
      <formula>OR($E10="所", $E10="圏", $E10="局")</formula>
    </cfRule>
    <cfRule type="expression" dxfId="2540" priority="332">
      <formula>OR($E10="市", $E10="町", $E10="村")</formula>
    </cfRule>
  </conditionalFormatting>
  <conditionalFormatting sqref="A11:AA11">
    <cfRule type="expression" dxfId="2539" priority="325" stopIfTrue="1">
      <formula>OR($E11="国", $E11="道")</formula>
    </cfRule>
    <cfRule type="expression" dxfId="2538" priority="326" stopIfTrue="1">
      <formula>OR($C11="札幌市", $C11="小樽市", $C11="函館市", $C11="旭川市")</formula>
    </cfRule>
    <cfRule type="expression" dxfId="2537" priority="327" stopIfTrue="1">
      <formula>OR($E11="所", $E11="圏", $E11="局")</formula>
    </cfRule>
    <cfRule type="expression" dxfId="2536" priority="328">
      <formula>OR($E11="市", $E11="町", $E11="村")</formula>
    </cfRule>
  </conditionalFormatting>
  <conditionalFormatting sqref="A12:AA12">
    <cfRule type="expression" dxfId="2535" priority="321" stopIfTrue="1">
      <formula>OR($E12="国", $E12="道")</formula>
    </cfRule>
    <cfRule type="expression" dxfId="2534" priority="322" stopIfTrue="1">
      <formula>OR($C12="札幌市", $C12="小樽市", $C12="函館市", $C12="旭川市")</formula>
    </cfRule>
    <cfRule type="expression" dxfId="2533" priority="323" stopIfTrue="1">
      <formula>OR($E12="所", $E12="圏", $E12="局")</formula>
    </cfRule>
    <cfRule type="expression" dxfId="2532" priority="324">
      <formula>OR($E12="市", $E12="町", $E12="村")</formula>
    </cfRule>
  </conditionalFormatting>
  <conditionalFormatting sqref="A13:AA13">
    <cfRule type="expression" dxfId="2531" priority="317" stopIfTrue="1">
      <formula>OR($E13="国", $E13="道")</formula>
    </cfRule>
    <cfRule type="expression" dxfId="2530" priority="318" stopIfTrue="1">
      <formula>OR($C13="札幌市", $C13="小樽市", $C13="函館市", $C13="旭川市")</formula>
    </cfRule>
    <cfRule type="expression" dxfId="2529" priority="319" stopIfTrue="1">
      <formula>OR($E13="所", $E13="圏", $E13="局")</formula>
    </cfRule>
    <cfRule type="expression" dxfId="2528" priority="320">
      <formula>OR($E13="市", $E13="町", $E13="村")</formula>
    </cfRule>
  </conditionalFormatting>
  <conditionalFormatting sqref="A14:AA14">
    <cfRule type="expression" dxfId="2527" priority="313" stopIfTrue="1">
      <formula>OR($E14="国", $E14="道")</formula>
    </cfRule>
    <cfRule type="expression" dxfId="2526" priority="314" stopIfTrue="1">
      <formula>OR($C14="札幌市", $C14="小樽市", $C14="函館市", $C14="旭川市")</formula>
    </cfRule>
    <cfRule type="expression" dxfId="2525" priority="315" stopIfTrue="1">
      <formula>OR($E14="所", $E14="圏", $E14="局")</formula>
    </cfRule>
    <cfRule type="expression" dxfId="2524" priority="316">
      <formula>OR($E14="市", $E14="町", $E14="村")</formula>
    </cfRule>
  </conditionalFormatting>
  <conditionalFormatting sqref="A15:AA15">
    <cfRule type="expression" dxfId="2523" priority="309" stopIfTrue="1">
      <formula>OR($E15="国", $E15="道")</formula>
    </cfRule>
    <cfRule type="expression" dxfId="2522" priority="310" stopIfTrue="1">
      <formula>OR($C15="札幌市", $C15="小樽市", $C15="函館市", $C15="旭川市")</formula>
    </cfRule>
    <cfRule type="expression" dxfId="2521" priority="311" stopIfTrue="1">
      <formula>OR($E15="所", $E15="圏", $E15="局")</formula>
    </cfRule>
    <cfRule type="expression" dxfId="2520" priority="312">
      <formula>OR($E15="市", $E15="町", $E15="村")</formula>
    </cfRule>
  </conditionalFormatting>
  <conditionalFormatting sqref="A16:AA16">
    <cfRule type="expression" dxfId="2519" priority="305" stopIfTrue="1">
      <formula>OR($E16="国", $E16="道")</formula>
    </cfRule>
    <cfRule type="expression" dxfId="2518" priority="306" stopIfTrue="1">
      <formula>OR($C16="札幌市", $C16="小樽市", $C16="函館市", $C16="旭川市")</formula>
    </cfRule>
    <cfRule type="expression" dxfId="2517" priority="307" stopIfTrue="1">
      <formula>OR($E16="所", $E16="圏", $E16="局")</formula>
    </cfRule>
    <cfRule type="expression" dxfId="2516" priority="308">
      <formula>OR($E16="市", $E16="町", $E16="村")</formula>
    </cfRule>
  </conditionalFormatting>
  <conditionalFormatting sqref="A17:AA17">
    <cfRule type="expression" dxfId="2515" priority="301" stopIfTrue="1">
      <formula>OR($E17="国", $E17="道")</formula>
    </cfRule>
    <cfRule type="expression" dxfId="2514" priority="302" stopIfTrue="1">
      <formula>OR($C17="札幌市", $C17="小樽市", $C17="函館市", $C17="旭川市")</formula>
    </cfRule>
    <cfRule type="expression" dxfId="2513" priority="303" stopIfTrue="1">
      <formula>OR($E17="所", $E17="圏", $E17="局")</formula>
    </cfRule>
    <cfRule type="expression" dxfId="2512" priority="304">
      <formula>OR($E17="市", $E17="町", $E17="村")</formula>
    </cfRule>
  </conditionalFormatting>
  <conditionalFormatting sqref="A18:AA18">
    <cfRule type="expression" dxfId="2511" priority="297" stopIfTrue="1">
      <formula>OR($E18="国", $E18="道")</formula>
    </cfRule>
    <cfRule type="expression" dxfId="2510" priority="298" stopIfTrue="1">
      <formula>OR($C18="札幌市", $C18="小樽市", $C18="函館市", $C18="旭川市")</formula>
    </cfRule>
    <cfRule type="expression" dxfId="2509" priority="299" stopIfTrue="1">
      <formula>OR($E18="所", $E18="圏", $E18="局")</formula>
    </cfRule>
    <cfRule type="expression" dxfId="2508" priority="300">
      <formula>OR($E18="市", $E18="町", $E18="村")</formula>
    </cfRule>
  </conditionalFormatting>
  <conditionalFormatting sqref="A19:AA19">
    <cfRule type="expression" dxfId="2507" priority="293" stopIfTrue="1">
      <formula>OR($E19="国", $E19="道")</formula>
    </cfRule>
    <cfRule type="expression" dxfId="2506" priority="294" stopIfTrue="1">
      <formula>OR($C19="札幌市", $C19="小樽市", $C19="函館市", $C19="旭川市")</formula>
    </cfRule>
    <cfRule type="expression" dxfId="2505" priority="295" stopIfTrue="1">
      <formula>OR($E19="所", $E19="圏", $E19="局")</formula>
    </cfRule>
    <cfRule type="expression" dxfId="2504" priority="296">
      <formula>OR($E19="市", $E19="町", $E19="村")</formula>
    </cfRule>
  </conditionalFormatting>
  <conditionalFormatting sqref="A20:AA20">
    <cfRule type="expression" dxfId="2503" priority="289" stopIfTrue="1">
      <formula>OR($E20="国", $E20="道")</formula>
    </cfRule>
    <cfRule type="expression" dxfId="2502" priority="290" stopIfTrue="1">
      <formula>OR($C20="札幌市", $C20="小樽市", $C20="函館市", $C20="旭川市")</formula>
    </cfRule>
    <cfRule type="expression" dxfId="2501" priority="291" stopIfTrue="1">
      <formula>OR($E20="所", $E20="圏", $E20="局")</formula>
    </cfRule>
    <cfRule type="expression" dxfId="2500" priority="292">
      <formula>OR($E20="市", $E20="町", $E20="村")</formula>
    </cfRule>
  </conditionalFormatting>
  <conditionalFormatting sqref="A21:AA21">
    <cfRule type="expression" dxfId="2499" priority="285" stopIfTrue="1">
      <formula>OR($E21="国", $E21="道")</formula>
    </cfRule>
    <cfRule type="expression" dxfId="2498" priority="286" stopIfTrue="1">
      <formula>OR($C21="札幌市", $C21="小樽市", $C21="函館市", $C21="旭川市")</formula>
    </cfRule>
    <cfRule type="expression" dxfId="2497" priority="287" stopIfTrue="1">
      <formula>OR($E21="所", $E21="圏", $E21="局")</formula>
    </cfRule>
    <cfRule type="expression" dxfId="2496" priority="288">
      <formula>OR($E21="市", $E21="町", $E21="村")</formula>
    </cfRule>
  </conditionalFormatting>
  <conditionalFormatting sqref="A22:AA22">
    <cfRule type="expression" dxfId="2495" priority="281" stopIfTrue="1">
      <formula>OR($E22="国", $E22="道")</formula>
    </cfRule>
    <cfRule type="expression" dxfId="2494" priority="282" stopIfTrue="1">
      <formula>OR($C22="札幌市", $C22="小樽市", $C22="函館市", $C22="旭川市")</formula>
    </cfRule>
    <cfRule type="expression" dxfId="2493" priority="283" stopIfTrue="1">
      <formula>OR($E22="所", $E22="圏", $E22="局")</formula>
    </cfRule>
    <cfRule type="expression" dxfId="2492" priority="284">
      <formula>OR($E22="市", $E22="町", $E22="村")</formula>
    </cfRule>
  </conditionalFormatting>
  <conditionalFormatting sqref="A23:AA23">
    <cfRule type="expression" dxfId="2491" priority="277" stopIfTrue="1">
      <formula>OR($E23="国", $E23="道")</formula>
    </cfRule>
    <cfRule type="expression" dxfId="2490" priority="278" stopIfTrue="1">
      <formula>OR($C23="札幌市", $C23="小樽市", $C23="函館市", $C23="旭川市")</formula>
    </cfRule>
    <cfRule type="expression" dxfId="2489" priority="279" stopIfTrue="1">
      <formula>OR($E23="所", $E23="圏", $E23="局")</formula>
    </cfRule>
    <cfRule type="expression" dxfId="2488" priority="280">
      <formula>OR($E23="市", $E23="町", $E23="村")</formula>
    </cfRule>
  </conditionalFormatting>
  <conditionalFormatting sqref="A24:AA24">
    <cfRule type="expression" dxfId="2487" priority="273" stopIfTrue="1">
      <formula>OR($E24="国", $E24="道")</formula>
    </cfRule>
    <cfRule type="expression" dxfId="2486" priority="274" stopIfTrue="1">
      <formula>OR($C24="札幌市", $C24="小樽市", $C24="函館市", $C24="旭川市")</formula>
    </cfRule>
    <cfRule type="expression" dxfId="2485" priority="275" stopIfTrue="1">
      <formula>OR($E24="所", $E24="圏", $E24="局")</formula>
    </cfRule>
    <cfRule type="expression" dxfId="2484" priority="276">
      <formula>OR($E24="市", $E24="町", $E24="村")</formula>
    </cfRule>
  </conditionalFormatting>
  <conditionalFormatting sqref="A25:AA25">
    <cfRule type="expression" dxfId="2483" priority="269" stopIfTrue="1">
      <formula>OR($E25="国", $E25="道")</formula>
    </cfRule>
    <cfRule type="expression" dxfId="2482" priority="270" stopIfTrue="1">
      <formula>OR($C25="札幌市", $C25="小樽市", $C25="函館市", $C25="旭川市")</formula>
    </cfRule>
    <cfRule type="expression" dxfId="2481" priority="271" stopIfTrue="1">
      <formula>OR($E25="所", $E25="圏", $E25="局")</formula>
    </cfRule>
    <cfRule type="expression" dxfId="2480" priority="272">
      <formula>OR($E25="市", $E25="町", $E25="村")</formula>
    </cfRule>
  </conditionalFormatting>
  <conditionalFormatting sqref="A26:AA26">
    <cfRule type="expression" dxfId="2479" priority="265" stopIfTrue="1">
      <formula>OR($E26="国", $E26="道")</formula>
    </cfRule>
    <cfRule type="expression" dxfId="2478" priority="266" stopIfTrue="1">
      <formula>OR($C26="札幌市", $C26="小樽市", $C26="函館市", $C26="旭川市")</formula>
    </cfRule>
    <cfRule type="expression" dxfId="2477" priority="267" stopIfTrue="1">
      <formula>OR($E26="所", $E26="圏", $E26="局")</formula>
    </cfRule>
    <cfRule type="expression" dxfId="2476" priority="268">
      <formula>OR($E26="市", $E26="町", $E26="村")</formula>
    </cfRule>
  </conditionalFormatting>
  <conditionalFormatting sqref="A27:AA27">
    <cfRule type="expression" dxfId="2475" priority="261" stopIfTrue="1">
      <formula>OR($E27="国", $E27="道")</formula>
    </cfRule>
    <cfRule type="expression" dxfId="2474" priority="262" stopIfTrue="1">
      <formula>OR($C27="札幌市", $C27="小樽市", $C27="函館市", $C27="旭川市")</formula>
    </cfRule>
    <cfRule type="expression" dxfId="2473" priority="263" stopIfTrue="1">
      <formula>OR($E27="所", $E27="圏", $E27="局")</formula>
    </cfRule>
    <cfRule type="expression" dxfId="2472" priority="264">
      <formula>OR($E27="市", $E27="町", $E27="村")</formula>
    </cfRule>
  </conditionalFormatting>
  <conditionalFormatting sqref="A28:AA28">
    <cfRule type="expression" dxfId="2471" priority="257" stopIfTrue="1">
      <formula>OR($E28="国", $E28="道")</formula>
    </cfRule>
    <cfRule type="expression" dxfId="2470" priority="258" stopIfTrue="1">
      <formula>OR($C28="札幌市", $C28="小樽市", $C28="函館市", $C28="旭川市")</formula>
    </cfRule>
    <cfRule type="expression" dxfId="2469" priority="259" stopIfTrue="1">
      <formula>OR($E28="所", $E28="圏", $E28="局")</formula>
    </cfRule>
    <cfRule type="expression" dxfId="2468" priority="260">
      <formula>OR($E28="市", $E28="町", $E28="村")</formula>
    </cfRule>
  </conditionalFormatting>
  <conditionalFormatting sqref="A29:AA29">
    <cfRule type="expression" dxfId="2467" priority="253" stopIfTrue="1">
      <formula>OR($E29="国", $E29="道")</formula>
    </cfRule>
    <cfRule type="expression" dxfId="2466" priority="254" stopIfTrue="1">
      <formula>OR($C29="札幌市", $C29="小樽市", $C29="函館市", $C29="旭川市")</formula>
    </cfRule>
    <cfRule type="expression" dxfId="2465" priority="255" stopIfTrue="1">
      <formula>OR($E29="所", $E29="圏", $E29="局")</formula>
    </cfRule>
    <cfRule type="expression" dxfId="2464" priority="256">
      <formula>OR($E29="市", $E29="町", $E29="村")</formula>
    </cfRule>
  </conditionalFormatting>
  <conditionalFormatting sqref="A30:AA30">
    <cfRule type="expression" dxfId="2463" priority="249" stopIfTrue="1">
      <formula>OR($E30="国", $E30="道")</formula>
    </cfRule>
    <cfRule type="expression" dxfId="2462" priority="250" stopIfTrue="1">
      <formula>OR($C30="札幌市", $C30="小樽市", $C30="函館市", $C30="旭川市")</formula>
    </cfRule>
    <cfRule type="expression" dxfId="2461" priority="251" stopIfTrue="1">
      <formula>OR($E30="所", $E30="圏", $E30="局")</formula>
    </cfRule>
    <cfRule type="expression" dxfId="2460" priority="252">
      <formula>OR($E30="市", $E30="町", $E30="村")</formula>
    </cfRule>
  </conditionalFormatting>
  <conditionalFormatting sqref="A31:AA31">
    <cfRule type="expression" dxfId="2459" priority="245" stopIfTrue="1">
      <formula>OR($E31="国", $E31="道")</formula>
    </cfRule>
    <cfRule type="expression" dxfId="2458" priority="246" stopIfTrue="1">
      <formula>OR($C31="札幌市", $C31="小樽市", $C31="函館市", $C31="旭川市")</formula>
    </cfRule>
    <cfRule type="expression" dxfId="2457" priority="247" stopIfTrue="1">
      <formula>OR($E31="所", $E31="圏", $E31="局")</formula>
    </cfRule>
    <cfRule type="expression" dxfId="2456" priority="248">
      <formula>OR($E31="市", $E31="町", $E31="村")</formula>
    </cfRule>
  </conditionalFormatting>
  <conditionalFormatting sqref="A32:AA32">
    <cfRule type="expression" dxfId="2455" priority="241" stopIfTrue="1">
      <formula>OR($E32="国", $E32="道")</formula>
    </cfRule>
    <cfRule type="expression" dxfId="2454" priority="242" stopIfTrue="1">
      <formula>OR($C32="札幌市", $C32="小樽市", $C32="函館市", $C32="旭川市")</formula>
    </cfRule>
    <cfRule type="expression" dxfId="2453" priority="243" stopIfTrue="1">
      <formula>OR($E32="所", $E32="圏", $E32="局")</formula>
    </cfRule>
    <cfRule type="expression" dxfId="2452" priority="244">
      <formula>OR($E32="市", $E32="町", $E32="村")</formula>
    </cfRule>
  </conditionalFormatting>
  <conditionalFormatting sqref="A33:AA33">
    <cfRule type="expression" dxfId="2451" priority="237" stopIfTrue="1">
      <formula>OR($E33="国", $E33="道")</formula>
    </cfRule>
    <cfRule type="expression" dxfId="2450" priority="238" stopIfTrue="1">
      <formula>OR($C33="札幌市", $C33="小樽市", $C33="函館市", $C33="旭川市")</formula>
    </cfRule>
    <cfRule type="expression" dxfId="2449" priority="239" stopIfTrue="1">
      <formula>OR($E33="所", $E33="圏", $E33="局")</formula>
    </cfRule>
    <cfRule type="expression" dxfId="2448" priority="240">
      <formula>OR($E33="市", $E33="町", $E33="村")</formula>
    </cfRule>
  </conditionalFormatting>
  <conditionalFormatting sqref="A34:AA34">
    <cfRule type="expression" dxfId="2447" priority="233" stopIfTrue="1">
      <formula>OR($E34="国", $E34="道")</formula>
    </cfRule>
    <cfRule type="expression" dxfId="2446" priority="234" stopIfTrue="1">
      <formula>OR($C34="札幌市", $C34="小樽市", $C34="函館市", $C34="旭川市")</formula>
    </cfRule>
    <cfRule type="expression" dxfId="2445" priority="235" stopIfTrue="1">
      <formula>OR($E34="所", $E34="圏", $E34="局")</formula>
    </cfRule>
    <cfRule type="expression" dxfId="2444" priority="236">
      <formula>OR($E34="市", $E34="町", $E34="村")</formula>
    </cfRule>
  </conditionalFormatting>
  <conditionalFormatting sqref="A35:AA35">
    <cfRule type="expression" dxfId="2443" priority="229" stopIfTrue="1">
      <formula>OR($E35="国", $E35="道")</formula>
    </cfRule>
    <cfRule type="expression" dxfId="2442" priority="230" stopIfTrue="1">
      <formula>OR($C35="札幌市", $C35="小樽市", $C35="函館市", $C35="旭川市")</formula>
    </cfRule>
    <cfRule type="expression" dxfId="2441" priority="231" stopIfTrue="1">
      <formula>OR($E35="所", $E35="圏", $E35="局")</formula>
    </cfRule>
    <cfRule type="expression" dxfId="2440" priority="232">
      <formula>OR($E35="市", $E35="町", $E35="村")</formula>
    </cfRule>
  </conditionalFormatting>
  <conditionalFormatting sqref="A36:AA36">
    <cfRule type="expression" dxfId="2439" priority="225" stopIfTrue="1">
      <formula>OR($E36="国", $E36="道")</formula>
    </cfRule>
    <cfRule type="expression" dxfId="2438" priority="226" stopIfTrue="1">
      <formula>OR($C36="札幌市", $C36="小樽市", $C36="函館市", $C36="旭川市")</formula>
    </cfRule>
    <cfRule type="expression" dxfId="2437" priority="227" stopIfTrue="1">
      <formula>OR($E36="所", $E36="圏", $E36="局")</formula>
    </cfRule>
    <cfRule type="expression" dxfId="2436" priority="228">
      <formula>OR($E36="市", $E36="町", $E36="村")</formula>
    </cfRule>
  </conditionalFormatting>
  <conditionalFormatting sqref="A37:AA37">
    <cfRule type="expression" dxfId="2435" priority="221" stopIfTrue="1">
      <formula>OR($E37="国", $E37="道")</formula>
    </cfRule>
    <cfRule type="expression" dxfId="2434" priority="222" stopIfTrue="1">
      <formula>OR($C37="札幌市", $C37="小樽市", $C37="函館市", $C37="旭川市")</formula>
    </cfRule>
    <cfRule type="expression" dxfId="2433" priority="223" stopIfTrue="1">
      <formula>OR($E37="所", $E37="圏", $E37="局")</formula>
    </cfRule>
    <cfRule type="expression" dxfId="2432" priority="224">
      <formula>OR($E37="市", $E37="町", $E37="村")</formula>
    </cfRule>
  </conditionalFormatting>
  <conditionalFormatting sqref="A38:AA38">
    <cfRule type="expression" dxfId="2431" priority="217" stopIfTrue="1">
      <formula>OR($E38="国", $E38="道")</formula>
    </cfRule>
    <cfRule type="expression" dxfId="2430" priority="218" stopIfTrue="1">
      <formula>OR($C38="札幌市", $C38="小樽市", $C38="函館市", $C38="旭川市")</formula>
    </cfRule>
    <cfRule type="expression" dxfId="2429" priority="219" stopIfTrue="1">
      <formula>OR($E38="所", $E38="圏", $E38="局")</formula>
    </cfRule>
    <cfRule type="expression" dxfId="2428" priority="220">
      <formula>OR($E38="市", $E38="町", $E38="村")</formula>
    </cfRule>
  </conditionalFormatting>
  <conditionalFormatting sqref="A39:AA39">
    <cfRule type="expression" dxfId="2427" priority="213" stopIfTrue="1">
      <formula>OR($E39="国", $E39="道")</formula>
    </cfRule>
    <cfRule type="expression" dxfId="2426" priority="214" stopIfTrue="1">
      <formula>OR($C39="札幌市", $C39="小樽市", $C39="函館市", $C39="旭川市")</formula>
    </cfRule>
    <cfRule type="expression" dxfId="2425" priority="215" stopIfTrue="1">
      <formula>OR($E39="所", $E39="圏", $E39="局")</formula>
    </cfRule>
    <cfRule type="expression" dxfId="2424" priority="216">
      <formula>OR($E39="市", $E39="町", $E39="村")</formula>
    </cfRule>
  </conditionalFormatting>
  <conditionalFormatting sqref="A40:AA40">
    <cfRule type="expression" dxfId="2423" priority="209" stopIfTrue="1">
      <formula>OR($E40="国", $E40="道")</formula>
    </cfRule>
    <cfRule type="expression" dxfId="2422" priority="210" stopIfTrue="1">
      <formula>OR($C40="札幌市", $C40="小樽市", $C40="函館市", $C40="旭川市")</formula>
    </cfRule>
    <cfRule type="expression" dxfId="2421" priority="211" stopIfTrue="1">
      <formula>OR($E40="所", $E40="圏", $E40="局")</formula>
    </cfRule>
    <cfRule type="expression" dxfId="2420" priority="212">
      <formula>OR($E40="市", $E40="町", $E40="村")</formula>
    </cfRule>
  </conditionalFormatting>
  <conditionalFormatting sqref="A41:AA41">
    <cfRule type="expression" dxfId="2419" priority="205" stopIfTrue="1">
      <formula>OR($E41="国", $E41="道")</formula>
    </cfRule>
    <cfRule type="expression" dxfId="2418" priority="206" stopIfTrue="1">
      <formula>OR($C41="札幌市", $C41="小樽市", $C41="函館市", $C41="旭川市")</formula>
    </cfRule>
    <cfRule type="expression" dxfId="2417" priority="207" stopIfTrue="1">
      <formula>OR($E41="所", $E41="圏", $E41="局")</formula>
    </cfRule>
    <cfRule type="expression" dxfId="2416" priority="208">
      <formula>OR($E41="市", $E41="町", $E41="村")</formula>
    </cfRule>
  </conditionalFormatting>
  <conditionalFormatting sqref="A42:AA42">
    <cfRule type="expression" dxfId="2415" priority="201" stopIfTrue="1">
      <formula>OR($E42="国", $E42="道")</formula>
    </cfRule>
    <cfRule type="expression" dxfId="2414" priority="202" stopIfTrue="1">
      <formula>OR($C42="札幌市", $C42="小樽市", $C42="函館市", $C42="旭川市")</formula>
    </cfRule>
    <cfRule type="expression" dxfId="2413" priority="203" stopIfTrue="1">
      <formula>OR($E42="所", $E42="圏", $E42="局")</formula>
    </cfRule>
    <cfRule type="expression" dxfId="2412" priority="204">
      <formula>OR($E42="市", $E42="町", $E42="村")</formula>
    </cfRule>
  </conditionalFormatting>
  <conditionalFormatting sqref="A43:AA43">
    <cfRule type="expression" dxfId="2411" priority="117" stopIfTrue="1">
      <formula>OR($E43="国", $E43="道")</formula>
    </cfRule>
    <cfRule type="expression" dxfId="2410" priority="118" stopIfTrue="1">
      <formula>OR($C43="札幌市", $C43="小樽市", $C43="函館市", $C43="旭川市")</formula>
    </cfRule>
    <cfRule type="expression" dxfId="2409" priority="119" stopIfTrue="1">
      <formula>OR($E43="所", $E43="圏", $E43="局")</formula>
    </cfRule>
    <cfRule type="expression" dxfId="2408" priority="120">
      <formula>OR($E43="市", $E43="町", $E43="村")</formula>
    </cfRule>
  </conditionalFormatting>
  <conditionalFormatting sqref="A44:AA44">
    <cfRule type="expression" dxfId="2407" priority="113" stopIfTrue="1">
      <formula>OR($E44="国", $E44="道")</formula>
    </cfRule>
    <cfRule type="expression" dxfId="2406" priority="114" stopIfTrue="1">
      <formula>OR($C44="札幌市", $C44="小樽市", $C44="函館市", $C44="旭川市")</formula>
    </cfRule>
    <cfRule type="expression" dxfId="2405" priority="115" stopIfTrue="1">
      <formula>OR($E44="所", $E44="圏", $E44="局")</formula>
    </cfRule>
    <cfRule type="expression" dxfId="2404" priority="116">
      <formula>OR($E44="市", $E44="町", $E44="村")</formula>
    </cfRule>
  </conditionalFormatting>
  <conditionalFormatting sqref="A45:AA45">
    <cfRule type="expression" dxfId="2403" priority="109" stopIfTrue="1">
      <formula>OR($E45="国", $E45="道")</formula>
    </cfRule>
    <cfRule type="expression" dxfId="2402" priority="110" stopIfTrue="1">
      <formula>OR($C45="札幌市", $C45="小樽市", $C45="函館市", $C45="旭川市")</formula>
    </cfRule>
    <cfRule type="expression" dxfId="2401" priority="111" stopIfTrue="1">
      <formula>OR($E45="所", $E45="圏", $E45="局")</formula>
    </cfRule>
    <cfRule type="expression" dxfId="2400" priority="112">
      <formula>OR($E45="市", $E45="町", $E45="村")</formula>
    </cfRule>
  </conditionalFormatting>
  <conditionalFormatting sqref="A46:AA46">
    <cfRule type="expression" dxfId="2399" priority="105" stopIfTrue="1">
      <formula>OR($E46="国", $E46="道")</formula>
    </cfRule>
    <cfRule type="expression" dxfId="2398" priority="106" stopIfTrue="1">
      <formula>OR($C46="札幌市", $C46="小樽市", $C46="函館市", $C46="旭川市")</formula>
    </cfRule>
    <cfRule type="expression" dxfId="2397" priority="107" stopIfTrue="1">
      <formula>OR($E46="所", $E46="圏", $E46="局")</formula>
    </cfRule>
    <cfRule type="expression" dxfId="2396" priority="108">
      <formula>OR($E46="市", $E46="町", $E46="村")</formula>
    </cfRule>
  </conditionalFormatting>
  <conditionalFormatting sqref="A47:AA47">
    <cfRule type="expression" dxfId="2395" priority="101" stopIfTrue="1">
      <formula>OR($E47="国", $E47="道")</formula>
    </cfRule>
    <cfRule type="expression" dxfId="2394" priority="102" stopIfTrue="1">
      <formula>OR($C47="札幌市", $C47="小樽市", $C47="函館市", $C47="旭川市")</formula>
    </cfRule>
    <cfRule type="expression" dxfId="2393" priority="103" stopIfTrue="1">
      <formula>OR($E47="所", $E47="圏", $E47="局")</formula>
    </cfRule>
    <cfRule type="expression" dxfId="2392" priority="104">
      <formula>OR($E47="市", $E47="町", $E47="村")</formula>
    </cfRule>
  </conditionalFormatting>
  <conditionalFormatting sqref="A48:AA48">
    <cfRule type="expression" dxfId="2391" priority="97" stopIfTrue="1">
      <formula>OR($E48="国", $E48="道")</formula>
    </cfRule>
    <cfRule type="expression" dxfId="2390" priority="98" stopIfTrue="1">
      <formula>OR($C48="札幌市", $C48="小樽市", $C48="函館市", $C48="旭川市")</formula>
    </cfRule>
    <cfRule type="expression" dxfId="2389" priority="99" stopIfTrue="1">
      <formula>OR($E48="所", $E48="圏", $E48="局")</formula>
    </cfRule>
    <cfRule type="expression" dxfId="2388" priority="100">
      <formula>OR($E48="市", $E48="町", $E48="村")</formula>
    </cfRule>
  </conditionalFormatting>
  <conditionalFormatting sqref="A49:AA49">
    <cfRule type="expression" dxfId="2387" priority="93" stopIfTrue="1">
      <formula>OR($E49="国", $E49="道")</formula>
    </cfRule>
    <cfRule type="expression" dxfId="2386" priority="94" stopIfTrue="1">
      <formula>OR($C49="札幌市", $C49="小樽市", $C49="函館市", $C49="旭川市")</formula>
    </cfRule>
    <cfRule type="expression" dxfId="2385" priority="95" stopIfTrue="1">
      <formula>OR($E49="所", $E49="圏", $E49="局")</formula>
    </cfRule>
    <cfRule type="expression" dxfId="2384" priority="96">
      <formula>OR($E49="市", $E49="町", $E49="村")</formula>
    </cfRule>
  </conditionalFormatting>
  <conditionalFormatting sqref="A50:AA50">
    <cfRule type="expression" dxfId="2383" priority="89" stopIfTrue="1">
      <formula>OR($E50="国", $E50="道")</formula>
    </cfRule>
    <cfRule type="expression" dxfId="2382" priority="90" stopIfTrue="1">
      <formula>OR($C50="札幌市", $C50="小樽市", $C50="函館市", $C50="旭川市")</formula>
    </cfRule>
    <cfRule type="expression" dxfId="2381" priority="91" stopIfTrue="1">
      <formula>OR($E50="所", $E50="圏", $E50="局")</formula>
    </cfRule>
    <cfRule type="expression" dxfId="2380" priority="92">
      <formula>OR($E50="市", $E50="町", $E50="村")</formula>
    </cfRule>
  </conditionalFormatting>
  <conditionalFormatting sqref="A51:AA51">
    <cfRule type="expression" dxfId="2379" priority="85" stopIfTrue="1">
      <formula>OR($E51="国", $E51="道")</formula>
    </cfRule>
    <cfRule type="expression" dxfId="2378" priority="86" stopIfTrue="1">
      <formula>OR($C51="札幌市", $C51="小樽市", $C51="函館市", $C51="旭川市")</formula>
    </cfRule>
    <cfRule type="expression" dxfId="2377" priority="87" stopIfTrue="1">
      <formula>OR($E51="所", $E51="圏", $E51="局")</formula>
    </cfRule>
    <cfRule type="expression" dxfId="2376" priority="88">
      <formula>OR($E51="市", $E51="町", $E51="村")</formula>
    </cfRule>
  </conditionalFormatting>
  <conditionalFormatting sqref="A52:AA52">
    <cfRule type="expression" dxfId="2375" priority="81" stopIfTrue="1">
      <formula>OR($E52="国", $E52="道")</formula>
    </cfRule>
    <cfRule type="expression" dxfId="2374" priority="82" stopIfTrue="1">
      <formula>OR($C52="札幌市", $C52="小樽市", $C52="函館市", $C52="旭川市")</formula>
    </cfRule>
    <cfRule type="expression" dxfId="2373" priority="83" stopIfTrue="1">
      <formula>OR($E52="所", $E52="圏", $E52="局")</formula>
    </cfRule>
    <cfRule type="expression" dxfId="2372" priority="84">
      <formula>OR($E52="市", $E52="町", $E52="村")</formula>
    </cfRule>
  </conditionalFormatting>
  <conditionalFormatting sqref="A53:AA53">
    <cfRule type="expression" dxfId="2371" priority="77" stopIfTrue="1">
      <formula>OR($E53="国", $E53="道")</formula>
    </cfRule>
    <cfRule type="expression" dxfId="2370" priority="78" stopIfTrue="1">
      <formula>OR($C53="札幌市", $C53="小樽市", $C53="函館市", $C53="旭川市")</formula>
    </cfRule>
    <cfRule type="expression" dxfId="2369" priority="79" stopIfTrue="1">
      <formula>OR($E53="所", $E53="圏", $E53="局")</formula>
    </cfRule>
    <cfRule type="expression" dxfId="2368" priority="80">
      <formula>OR($E53="市", $E53="町", $E53="村")</formula>
    </cfRule>
  </conditionalFormatting>
  <conditionalFormatting sqref="A54:AA54">
    <cfRule type="expression" dxfId="2367" priority="73" stopIfTrue="1">
      <formula>OR($E54="国", $E54="道")</formula>
    </cfRule>
    <cfRule type="expression" dxfId="2366" priority="74" stopIfTrue="1">
      <formula>OR($C54="札幌市", $C54="小樽市", $C54="函館市", $C54="旭川市")</formula>
    </cfRule>
    <cfRule type="expression" dxfId="2365" priority="75" stopIfTrue="1">
      <formula>OR($E54="所", $E54="圏", $E54="局")</formula>
    </cfRule>
    <cfRule type="expression" dxfId="2364" priority="76">
      <formula>OR($E54="市", $E54="町", $E54="村")</formula>
    </cfRule>
  </conditionalFormatting>
  <conditionalFormatting sqref="A55:AA55">
    <cfRule type="expression" dxfId="2363" priority="69" stopIfTrue="1">
      <formula>OR($E55="国", $E55="道")</formula>
    </cfRule>
    <cfRule type="expression" dxfId="2362" priority="70" stopIfTrue="1">
      <formula>OR($C55="札幌市", $C55="小樽市", $C55="函館市", $C55="旭川市")</formula>
    </cfRule>
    <cfRule type="expression" dxfId="2361" priority="71" stopIfTrue="1">
      <formula>OR($E55="所", $E55="圏", $E55="局")</formula>
    </cfRule>
    <cfRule type="expression" dxfId="2360" priority="72">
      <formula>OR($E55="市", $E55="町", $E55="村")</formula>
    </cfRule>
  </conditionalFormatting>
  <conditionalFormatting sqref="A56:AA56">
    <cfRule type="expression" dxfId="2359" priority="65" stopIfTrue="1">
      <formula>OR($E56="国", $E56="道")</formula>
    </cfRule>
    <cfRule type="expression" dxfId="2358" priority="66" stopIfTrue="1">
      <formula>OR($C56="札幌市", $C56="小樽市", $C56="函館市", $C56="旭川市")</formula>
    </cfRule>
    <cfRule type="expression" dxfId="2357" priority="67" stopIfTrue="1">
      <formula>OR($E56="所", $E56="圏", $E56="局")</formula>
    </cfRule>
    <cfRule type="expression" dxfId="2356" priority="68">
      <formula>OR($E56="市", $E56="町", $E56="村")</formula>
    </cfRule>
  </conditionalFormatting>
  <conditionalFormatting sqref="A57:AA57">
    <cfRule type="expression" dxfId="2355" priority="61" stopIfTrue="1">
      <formula>OR($E57="国", $E57="道")</formula>
    </cfRule>
    <cfRule type="expression" dxfId="2354" priority="62" stopIfTrue="1">
      <formula>OR($C57="札幌市", $C57="小樽市", $C57="函館市", $C57="旭川市")</formula>
    </cfRule>
    <cfRule type="expression" dxfId="2353" priority="63" stopIfTrue="1">
      <formula>OR($E57="所", $E57="圏", $E57="局")</formula>
    </cfRule>
    <cfRule type="expression" dxfId="2352" priority="64">
      <formula>OR($E57="市", $E57="町", $E57="村")</formula>
    </cfRule>
  </conditionalFormatting>
  <conditionalFormatting sqref="A58:AA58">
    <cfRule type="expression" dxfId="2351" priority="57" stopIfTrue="1">
      <formula>OR($E58="国", $E58="道")</formula>
    </cfRule>
    <cfRule type="expression" dxfId="2350" priority="58" stopIfTrue="1">
      <formula>OR($C58="札幌市", $C58="小樽市", $C58="函館市", $C58="旭川市")</formula>
    </cfRule>
    <cfRule type="expression" dxfId="2349" priority="59" stopIfTrue="1">
      <formula>OR($E58="所", $E58="圏", $E58="局")</formula>
    </cfRule>
    <cfRule type="expression" dxfId="2348" priority="60">
      <formula>OR($E58="市", $E58="町", $E58="村")</formula>
    </cfRule>
  </conditionalFormatting>
  <conditionalFormatting sqref="A59:AA59">
    <cfRule type="expression" dxfId="2347" priority="53" stopIfTrue="1">
      <formula>OR($E59="国", $E59="道")</formula>
    </cfRule>
    <cfRule type="expression" dxfId="2346" priority="54" stopIfTrue="1">
      <formula>OR($C59="札幌市", $C59="小樽市", $C59="函館市", $C59="旭川市")</formula>
    </cfRule>
    <cfRule type="expression" dxfId="2345" priority="55" stopIfTrue="1">
      <formula>OR($E59="所", $E59="圏", $E59="局")</formula>
    </cfRule>
    <cfRule type="expression" dxfId="2344" priority="56">
      <formula>OR($E59="市", $E59="町", $E59="村")</formula>
    </cfRule>
  </conditionalFormatting>
  <conditionalFormatting sqref="A60:AA60">
    <cfRule type="expression" dxfId="2343" priority="49" stopIfTrue="1">
      <formula>OR($E60="国", $E60="道")</formula>
    </cfRule>
    <cfRule type="expression" dxfId="2342" priority="50" stopIfTrue="1">
      <formula>OR($C60="札幌市", $C60="小樽市", $C60="函館市", $C60="旭川市")</formula>
    </cfRule>
    <cfRule type="expression" dxfId="2341" priority="51" stopIfTrue="1">
      <formula>OR($E60="所", $E60="圏", $E60="局")</formula>
    </cfRule>
    <cfRule type="expression" dxfId="2340" priority="52">
      <formula>OR($E60="市", $E60="町", $E60="村")</formula>
    </cfRule>
  </conditionalFormatting>
  <conditionalFormatting sqref="A70:AA70">
    <cfRule type="expression" dxfId="2339" priority="45" stopIfTrue="1">
      <formula>OR($E70="国", $E70="道")</formula>
    </cfRule>
    <cfRule type="expression" dxfId="2338" priority="46" stopIfTrue="1">
      <formula>OR($C70="札幌市", $C70="小樽市", $C70="函館市", $C70="旭川市")</formula>
    </cfRule>
    <cfRule type="expression" dxfId="2337" priority="47" stopIfTrue="1">
      <formula>OR($E70="所", $E70="圏", $E70="局")</formula>
    </cfRule>
    <cfRule type="expression" dxfId="2336" priority="48">
      <formula>OR($E70="市", $E70="町", $E70="村")</formula>
    </cfRule>
  </conditionalFormatting>
  <conditionalFormatting sqref="A71:AA71">
    <cfRule type="expression" dxfId="2335" priority="41" stopIfTrue="1">
      <formula>OR($E71="国", $E71="道")</formula>
    </cfRule>
    <cfRule type="expression" dxfId="2334" priority="42" stopIfTrue="1">
      <formula>OR($C71="札幌市", $C71="小樽市", $C71="函館市", $C71="旭川市")</formula>
    </cfRule>
    <cfRule type="expression" dxfId="2333" priority="43" stopIfTrue="1">
      <formula>OR($E71="所", $E71="圏", $E71="局")</formula>
    </cfRule>
    <cfRule type="expression" dxfId="2332" priority="44">
      <formula>OR($E71="市", $E71="町", $E71="村")</formula>
    </cfRule>
  </conditionalFormatting>
  <conditionalFormatting sqref="A72:AA72">
    <cfRule type="expression" dxfId="2331" priority="37" stopIfTrue="1">
      <formula>OR($E72="国", $E72="道")</formula>
    </cfRule>
    <cfRule type="expression" dxfId="2330" priority="38" stopIfTrue="1">
      <formula>OR($C72="札幌市", $C72="小樽市", $C72="函館市", $C72="旭川市")</formula>
    </cfRule>
    <cfRule type="expression" dxfId="2329" priority="39" stopIfTrue="1">
      <formula>OR($E72="所", $E72="圏", $E72="局")</formula>
    </cfRule>
    <cfRule type="expression" dxfId="2328" priority="40">
      <formula>OR($E72="市", $E72="町", $E72="村")</formula>
    </cfRule>
  </conditionalFormatting>
  <conditionalFormatting sqref="A73:AA73">
    <cfRule type="expression" dxfId="2327" priority="33" stopIfTrue="1">
      <formula>OR($E73="国", $E73="道")</formula>
    </cfRule>
    <cfRule type="expression" dxfId="2326" priority="34" stopIfTrue="1">
      <formula>OR($C73="札幌市", $C73="小樽市", $C73="函館市", $C73="旭川市")</formula>
    </cfRule>
    <cfRule type="expression" dxfId="2325" priority="35" stopIfTrue="1">
      <formula>OR($E73="所", $E73="圏", $E73="局")</formula>
    </cfRule>
    <cfRule type="expression" dxfId="2324" priority="36">
      <formula>OR($E73="市", $E73="町", $E73="村")</formula>
    </cfRule>
  </conditionalFormatting>
  <conditionalFormatting sqref="A74:AA74">
    <cfRule type="expression" dxfId="2323" priority="29" stopIfTrue="1">
      <formula>OR($E74="国", $E74="道")</formula>
    </cfRule>
    <cfRule type="expression" dxfId="2322" priority="30" stopIfTrue="1">
      <formula>OR($C74="札幌市", $C74="小樽市", $C74="函館市", $C74="旭川市")</formula>
    </cfRule>
    <cfRule type="expression" dxfId="2321" priority="31" stopIfTrue="1">
      <formula>OR($E74="所", $E74="圏", $E74="局")</formula>
    </cfRule>
    <cfRule type="expression" dxfId="2320" priority="32">
      <formula>OR($E74="市", $E74="町", $E74="村")</formula>
    </cfRule>
  </conditionalFormatting>
  <conditionalFormatting sqref="A75:AA75">
    <cfRule type="expression" dxfId="2319" priority="25" stopIfTrue="1">
      <formula>OR($E75="国", $E75="道")</formula>
    </cfRule>
    <cfRule type="expression" dxfId="2318" priority="26" stopIfTrue="1">
      <formula>OR($C75="札幌市", $C75="小樽市", $C75="函館市", $C75="旭川市")</formula>
    </cfRule>
    <cfRule type="expression" dxfId="2317" priority="27" stopIfTrue="1">
      <formula>OR($E75="所", $E75="圏", $E75="局")</formula>
    </cfRule>
    <cfRule type="expression" dxfId="2316" priority="28">
      <formula>OR($E75="市", $E75="町", $E75="村")</formula>
    </cfRule>
  </conditionalFormatting>
  <conditionalFormatting sqref="A76:AA76">
    <cfRule type="expression" dxfId="2315" priority="21" stopIfTrue="1">
      <formula>OR($E76="国", $E76="道")</formula>
    </cfRule>
    <cfRule type="expression" dxfId="2314" priority="22" stopIfTrue="1">
      <formula>OR($C76="札幌市", $C76="小樽市", $C76="函館市", $C76="旭川市")</formula>
    </cfRule>
    <cfRule type="expression" dxfId="2313" priority="23" stopIfTrue="1">
      <formula>OR($E76="所", $E76="圏", $E76="局")</formula>
    </cfRule>
    <cfRule type="expression" dxfId="2312" priority="24">
      <formula>OR($E76="市", $E76="町", $E76="村")</formula>
    </cfRule>
  </conditionalFormatting>
  <conditionalFormatting sqref="A77:AA77">
    <cfRule type="expression" dxfId="2311" priority="17" stopIfTrue="1">
      <formula>OR($E77="国", $E77="道")</formula>
    </cfRule>
    <cfRule type="expression" dxfId="2310" priority="18" stopIfTrue="1">
      <formula>OR($C77="札幌市", $C77="小樽市", $C77="函館市", $C77="旭川市")</formula>
    </cfRule>
    <cfRule type="expression" dxfId="2309" priority="19" stopIfTrue="1">
      <formula>OR($E77="所", $E77="圏", $E77="局")</formula>
    </cfRule>
    <cfRule type="expression" dxfId="2308" priority="20">
      <formula>OR($E77="市", $E77="町", $E77="村")</formula>
    </cfRule>
  </conditionalFormatting>
  <conditionalFormatting sqref="A78:AA78">
    <cfRule type="expression" dxfId="2307" priority="13" stopIfTrue="1">
      <formula>OR($E78="国", $E78="道")</formula>
    </cfRule>
    <cfRule type="expression" dxfId="2306" priority="14" stopIfTrue="1">
      <formula>OR($C78="札幌市", $C78="小樽市", $C78="函館市", $C78="旭川市")</formula>
    </cfRule>
    <cfRule type="expression" dxfId="2305" priority="15" stopIfTrue="1">
      <formula>OR($E78="所", $E78="圏", $E78="局")</formula>
    </cfRule>
    <cfRule type="expression" dxfId="2304" priority="16">
      <formula>OR($E78="市", $E78="町", $E78="村")</formula>
    </cfRule>
  </conditionalFormatting>
  <conditionalFormatting sqref="A79:AA79">
    <cfRule type="expression" dxfId="2303" priority="9" stopIfTrue="1">
      <formula>OR($E79="国", $E79="道")</formula>
    </cfRule>
    <cfRule type="expression" dxfId="2302" priority="10" stopIfTrue="1">
      <formula>OR($C79="札幌市", $C79="小樽市", $C79="函館市", $C79="旭川市")</formula>
    </cfRule>
    <cfRule type="expression" dxfId="2301" priority="11" stopIfTrue="1">
      <formula>OR($E79="所", $E79="圏", $E79="局")</formula>
    </cfRule>
    <cfRule type="expression" dxfId="2300" priority="12">
      <formula>OR($E79="市", $E79="町", $E79="村")</formula>
    </cfRule>
  </conditionalFormatting>
  <conditionalFormatting sqref="A80:AA80">
    <cfRule type="expression" dxfId="2299" priority="5" stopIfTrue="1">
      <formula>OR($E80="国", $E80="道")</formula>
    </cfRule>
    <cfRule type="expression" dxfId="2298" priority="6" stopIfTrue="1">
      <formula>OR($C80="札幌市", $C80="小樽市", $C80="函館市", $C80="旭川市")</formula>
    </cfRule>
    <cfRule type="expression" dxfId="2297" priority="7" stopIfTrue="1">
      <formula>OR($E80="所", $E80="圏", $E80="局")</formula>
    </cfRule>
    <cfRule type="expression" dxfId="2296" priority="8">
      <formula>OR($E80="市", $E80="町", $E80="村")</formula>
    </cfRule>
  </conditionalFormatting>
  <conditionalFormatting sqref="A81:AA81">
    <cfRule type="expression" dxfId="2295" priority="1" stopIfTrue="1">
      <formula>OR($E81="国", $E81="道")</formula>
    </cfRule>
    <cfRule type="expression" dxfId="2294" priority="2" stopIfTrue="1">
      <formula>OR($C81="札幌市", $C81="小樽市", $C81="函館市", $C81="旭川市")</formula>
    </cfRule>
    <cfRule type="expression" dxfId="2293" priority="3" stopIfTrue="1">
      <formula>OR($E81="所", $E81="圏", $E81="局")</formula>
    </cfRule>
    <cfRule type="expression" dxfId="2292" priority="4">
      <formula>OR($E81="市", $E81="町", $E81="村")</formula>
    </cfRule>
  </conditionalFormatting>
  <printOptions horizontalCentered="1"/>
  <pageMargins left="0.78740157480314965" right="0.29527559055118113" top="0.78740157480314965" bottom="0.19685039370078741" header="0.31496062992125984" footer="0.31496062992125984"/>
  <colBreaks count="1" manualBreakCount="1">
    <brk id="2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27" width="10.75" style="112" customWidth="1"/>
    <col min="28" max="16384" width="9" style="112"/>
  </cols>
  <sheetData>
    <row r="1" spans="1:27" s="114" customFormat="1" ht="18.75">
      <c r="A1" s="31" t="s">
        <v>370</v>
      </c>
      <c r="B1" s="32"/>
      <c r="C1" s="32"/>
      <c r="D1" s="32"/>
      <c r="E1" s="32"/>
      <c r="F1" s="31"/>
      <c r="G1" s="31"/>
      <c r="H1" s="31"/>
      <c r="I1" s="31"/>
      <c r="J1" s="31"/>
      <c r="K1" s="33"/>
      <c r="L1" s="31"/>
      <c r="M1" s="31"/>
      <c r="N1" s="31"/>
      <c r="O1" s="31"/>
      <c r="P1" s="31"/>
      <c r="Q1" s="31"/>
      <c r="R1" s="31"/>
      <c r="S1" s="31"/>
      <c r="T1" s="31"/>
      <c r="U1" s="31"/>
      <c r="V1" s="31"/>
      <c r="W1" s="31"/>
      <c r="X1" s="31"/>
      <c r="Y1" s="31"/>
      <c r="Z1" s="31"/>
      <c r="AA1" s="33" t="s">
        <v>38</v>
      </c>
    </row>
    <row r="2" spans="1:27" ht="15">
      <c r="A2" s="27"/>
      <c r="B2" s="28"/>
      <c r="C2" s="28"/>
      <c r="D2" s="28"/>
      <c r="E2" s="28"/>
      <c r="F2" s="27"/>
      <c r="G2" s="27"/>
      <c r="H2" s="27"/>
      <c r="I2" s="27"/>
      <c r="J2" s="27"/>
      <c r="K2" s="27"/>
      <c r="L2" s="27"/>
      <c r="M2" s="27"/>
      <c r="N2" s="27"/>
      <c r="O2" s="27"/>
      <c r="P2" s="27"/>
      <c r="Q2" s="27"/>
      <c r="R2" s="27"/>
      <c r="S2" s="27"/>
      <c r="T2" s="27"/>
      <c r="U2" s="27"/>
      <c r="V2" s="27"/>
      <c r="W2" s="27"/>
      <c r="X2" s="27"/>
      <c r="Y2" s="27"/>
      <c r="Z2" s="27"/>
      <c r="AA2" s="27"/>
    </row>
    <row r="3" spans="1:27" ht="33" customHeight="1">
      <c r="A3" s="115"/>
      <c r="B3" s="58"/>
      <c r="C3" s="58"/>
      <c r="D3" s="58"/>
      <c r="E3" s="58"/>
      <c r="F3" s="116" t="s">
        <v>8</v>
      </c>
      <c r="G3" s="58" t="s">
        <v>338</v>
      </c>
      <c r="H3" s="58" t="s">
        <v>339</v>
      </c>
      <c r="I3" s="58" t="s">
        <v>340</v>
      </c>
      <c r="J3" s="58" t="s">
        <v>341</v>
      </c>
      <c r="K3" s="58" t="s">
        <v>342</v>
      </c>
      <c r="L3" s="59" t="s">
        <v>343</v>
      </c>
      <c r="M3" s="59" t="s">
        <v>344</v>
      </c>
      <c r="N3" s="59" t="s">
        <v>345</v>
      </c>
      <c r="O3" s="59" t="s">
        <v>346</v>
      </c>
      <c r="P3" s="59" t="s">
        <v>347</v>
      </c>
      <c r="Q3" s="59" t="s">
        <v>348</v>
      </c>
      <c r="R3" s="59" t="s">
        <v>349</v>
      </c>
      <c r="S3" s="59" t="s">
        <v>350</v>
      </c>
      <c r="T3" s="59" t="s">
        <v>351</v>
      </c>
      <c r="U3" s="59" t="s">
        <v>352</v>
      </c>
      <c r="V3" s="59" t="s">
        <v>353</v>
      </c>
      <c r="W3" s="59" t="s">
        <v>354</v>
      </c>
      <c r="X3" s="59" t="s">
        <v>355</v>
      </c>
      <c r="Y3" s="59" t="s">
        <v>356</v>
      </c>
      <c r="Z3" s="59" t="s">
        <v>357</v>
      </c>
      <c r="AA3" s="60" t="s">
        <v>358</v>
      </c>
    </row>
    <row r="4" spans="1:27" ht="15">
      <c r="A4" s="107" t="s">
        <v>50</v>
      </c>
      <c r="B4" s="41" t="s">
        <v>52</v>
      </c>
      <c r="C4" s="41" t="s">
        <v>14</v>
      </c>
      <c r="D4" s="41" t="s">
        <v>92</v>
      </c>
      <c r="E4" s="41" t="s">
        <v>39</v>
      </c>
      <c r="F4" s="42">
        <v>35472</v>
      </c>
      <c r="G4" s="43">
        <v>2</v>
      </c>
      <c r="H4" s="43">
        <v>2</v>
      </c>
      <c r="I4" s="43">
        <v>1</v>
      </c>
      <c r="J4" s="43">
        <v>4</v>
      </c>
      <c r="K4" s="43">
        <v>17</v>
      </c>
      <c r="L4" s="43">
        <v>30</v>
      </c>
      <c r="M4" s="43">
        <v>75</v>
      </c>
      <c r="N4" s="43">
        <v>148</v>
      </c>
      <c r="O4" s="43">
        <v>321</v>
      </c>
      <c r="P4" s="43">
        <v>425</v>
      </c>
      <c r="Q4" s="43">
        <v>617</v>
      </c>
      <c r="R4" s="43">
        <v>1024</v>
      </c>
      <c r="S4" s="43">
        <v>2140</v>
      </c>
      <c r="T4" s="43">
        <v>2560</v>
      </c>
      <c r="U4" s="43">
        <v>3432</v>
      </c>
      <c r="V4" s="43">
        <v>5188</v>
      </c>
      <c r="W4" s="43">
        <v>6571</v>
      </c>
      <c r="X4" s="43">
        <v>6543</v>
      </c>
      <c r="Y4" s="43">
        <v>4195</v>
      </c>
      <c r="Z4" s="43">
        <v>1824</v>
      </c>
      <c r="AA4" s="44">
        <v>330</v>
      </c>
    </row>
    <row r="5" spans="1:27" ht="15">
      <c r="A5" s="61"/>
      <c r="B5" s="62" t="s">
        <v>53</v>
      </c>
      <c r="C5" s="62" t="s">
        <v>14</v>
      </c>
      <c r="D5" s="62" t="s">
        <v>93</v>
      </c>
      <c r="E5" s="62" t="s">
        <v>39</v>
      </c>
      <c r="F5" s="79">
        <v>20095</v>
      </c>
      <c r="G5" s="66" t="s">
        <v>44</v>
      </c>
      <c r="H5" s="66">
        <v>2</v>
      </c>
      <c r="I5" s="66">
        <v>1</v>
      </c>
      <c r="J5" s="66">
        <v>3</v>
      </c>
      <c r="K5" s="66">
        <v>12</v>
      </c>
      <c r="L5" s="66">
        <v>24</v>
      </c>
      <c r="M5" s="66">
        <v>61</v>
      </c>
      <c r="N5" s="66">
        <v>129</v>
      </c>
      <c r="O5" s="66">
        <v>258</v>
      </c>
      <c r="P5" s="66">
        <v>347</v>
      </c>
      <c r="Q5" s="66">
        <v>508</v>
      </c>
      <c r="R5" s="66">
        <v>863</v>
      </c>
      <c r="S5" s="66">
        <v>1723</v>
      </c>
      <c r="T5" s="66">
        <v>1995</v>
      </c>
      <c r="U5" s="66">
        <v>2417</v>
      </c>
      <c r="V5" s="66">
        <v>3206</v>
      </c>
      <c r="W5" s="66">
        <v>3617</v>
      </c>
      <c r="X5" s="66">
        <v>3006</v>
      </c>
      <c r="Y5" s="66">
        <v>1414</v>
      </c>
      <c r="Z5" s="66">
        <v>446</v>
      </c>
      <c r="AA5" s="67">
        <v>41</v>
      </c>
    </row>
    <row r="6" spans="1:27" ht="15">
      <c r="A6" s="69"/>
      <c r="B6" s="70" t="s">
        <v>54</v>
      </c>
      <c r="C6" s="70" t="s">
        <v>14</v>
      </c>
      <c r="D6" s="70" t="s">
        <v>94</v>
      </c>
      <c r="E6" s="70" t="s">
        <v>39</v>
      </c>
      <c r="F6" s="80">
        <v>15377</v>
      </c>
      <c r="G6" s="75">
        <v>2</v>
      </c>
      <c r="H6" s="75" t="s">
        <v>44</v>
      </c>
      <c r="I6" s="75" t="s">
        <v>44</v>
      </c>
      <c r="J6" s="75">
        <v>1</v>
      </c>
      <c r="K6" s="75">
        <v>5</v>
      </c>
      <c r="L6" s="75">
        <v>6</v>
      </c>
      <c r="M6" s="75">
        <v>14</v>
      </c>
      <c r="N6" s="75">
        <v>19</v>
      </c>
      <c r="O6" s="75">
        <v>63</v>
      </c>
      <c r="P6" s="75">
        <v>78</v>
      </c>
      <c r="Q6" s="75">
        <v>109</v>
      </c>
      <c r="R6" s="75">
        <v>161</v>
      </c>
      <c r="S6" s="75">
        <v>417</v>
      </c>
      <c r="T6" s="75">
        <v>565</v>
      </c>
      <c r="U6" s="75">
        <v>1015</v>
      </c>
      <c r="V6" s="75">
        <v>1982</v>
      </c>
      <c r="W6" s="75">
        <v>2954</v>
      </c>
      <c r="X6" s="75">
        <v>3537</v>
      </c>
      <c r="Y6" s="75">
        <v>2781</v>
      </c>
      <c r="Z6" s="75">
        <v>1378</v>
      </c>
      <c r="AA6" s="76">
        <v>289</v>
      </c>
    </row>
    <row r="7" spans="1:27" ht="15">
      <c r="A7" s="107" t="s">
        <v>55</v>
      </c>
      <c r="B7" s="41" t="s">
        <v>52</v>
      </c>
      <c r="C7" s="41" t="s">
        <v>15</v>
      </c>
      <c r="D7" s="41" t="s">
        <v>95</v>
      </c>
      <c r="E7" s="41" t="s">
        <v>40</v>
      </c>
      <c r="F7" s="42">
        <v>1122</v>
      </c>
      <c r="G7" s="43" t="s">
        <v>44</v>
      </c>
      <c r="H7" s="43" t="s">
        <v>44</v>
      </c>
      <c r="I7" s="43" t="s">
        <v>44</v>
      </c>
      <c r="J7" s="43" t="s">
        <v>44</v>
      </c>
      <c r="K7" s="43" t="s">
        <v>44</v>
      </c>
      <c r="L7" s="43" t="s">
        <v>44</v>
      </c>
      <c r="M7" s="43" t="s">
        <v>44</v>
      </c>
      <c r="N7" s="43">
        <v>2</v>
      </c>
      <c r="O7" s="43">
        <v>9</v>
      </c>
      <c r="P7" s="43">
        <v>18</v>
      </c>
      <c r="Q7" s="43">
        <v>17</v>
      </c>
      <c r="R7" s="43">
        <v>30</v>
      </c>
      <c r="S7" s="43">
        <v>65</v>
      </c>
      <c r="T7" s="43">
        <v>69</v>
      </c>
      <c r="U7" s="43">
        <v>87</v>
      </c>
      <c r="V7" s="43">
        <v>157</v>
      </c>
      <c r="W7" s="43">
        <v>211</v>
      </c>
      <c r="X7" s="43">
        <v>204</v>
      </c>
      <c r="Y7" s="43">
        <v>176</v>
      </c>
      <c r="Z7" s="43">
        <v>66</v>
      </c>
      <c r="AA7" s="44">
        <v>11</v>
      </c>
    </row>
    <row r="8" spans="1:27" ht="15">
      <c r="A8" s="61"/>
      <c r="B8" s="62" t="s">
        <v>53</v>
      </c>
      <c r="C8" s="62" t="s">
        <v>15</v>
      </c>
      <c r="D8" s="62" t="s">
        <v>96</v>
      </c>
      <c r="E8" s="62" t="s">
        <v>40</v>
      </c>
      <c r="F8" s="79">
        <v>618</v>
      </c>
      <c r="G8" s="66" t="s">
        <v>44</v>
      </c>
      <c r="H8" s="66" t="s">
        <v>44</v>
      </c>
      <c r="I8" s="66" t="s">
        <v>44</v>
      </c>
      <c r="J8" s="66" t="s">
        <v>44</v>
      </c>
      <c r="K8" s="66" t="s">
        <v>44</v>
      </c>
      <c r="L8" s="66" t="s">
        <v>44</v>
      </c>
      <c r="M8" s="66" t="s">
        <v>44</v>
      </c>
      <c r="N8" s="66">
        <v>2</v>
      </c>
      <c r="O8" s="66">
        <v>8</v>
      </c>
      <c r="P8" s="66">
        <v>15</v>
      </c>
      <c r="Q8" s="66">
        <v>13</v>
      </c>
      <c r="R8" s="66">
        <v>26</v>
      </c>
      <c r="S8" s="66">
        <v>52</v>
      </c>
      <c r="T8" s="66">
        <v>52</v>
      </c>
      <c r="U8" s="66">
        <v>58</v>
      </c>
      <c r="V8" s="66">
        <v>107</v>
      </c>
      <c r="W8" s="66">
        <v>115</v>
      </c>
      <c r="X8" s="66">
        <v>97</v>
      </c>
      <c r="Y8" s="66">
        <v>56</v>
      </c>
      <c r="Z8" s="66">
        <v>16</v>
      </c>
      <c r="AA8" s="67">
        <v>1</v>
      </c>
    </row>
    <row r="9" spans="1:27" ht="15">
      <c r="A9" s="69"/>
      <c r="B9" s="70" t="s">
        <v>54</v>
      </c>
      <c r="C9" s="70" t="s">
        <v>15</v>
      </c>
      <c r="D9" s="70" t="s">
        <v>97</v>
      </c>
      <c r="E9" s="70" t="s">
        <v>40</v>
      </c>
      <c r="F9" s="80">
        <v>504</v>
      </c>
      <c r="G9" s="75" t="s">
        <v>44</v>
      </c>
      <c r="H9" s="75" t="s">
        <v>44</v>
      </c>
      <c r="I9" s="75" t="s">
        <v>44</v>
      </c>
      <c r="J9" s="75" t="s">
        <v>44</v>
      </c>
      <c r="K9" s="75" t="s">
        <v>44</v>
      </c>
      <c r="L9" s="75" t="s">
        <v>44</v>
      </c>
      <c r="M9" s="75" t="s">
        <v>44</v>
      </c>
      <c r="N9" s="75" t="s">
        <v>44</v>
      </c>
      <c r="O9" s="75">
        <v>1</v>
      </c>
      <c r="P9" s="75">
        <v>3</v>
      </c>
      <c r="Q9" s="75">
        <v>4</v>
      </c>
      <c r="R9" s="75">
        <v>4</v>
      </c>
      <c r="S9" s="75">
        <v>13</v>
      </c>
      <c r="T9" s="75">
        <v>17</v>
      </c>
      <c r="U9" s="75">
        <v>29</v>
      </c>
      <c r="V9" s="75">
        <v>50</v>
      </c>
      <c r="W9" s="75">
        <v>96</v>
      </c>
      <c r="X9" s="75">
        <v>107</v>
      </c>
      <c r="Y9" s="75">
        <v>120</v>
      </c>
      <c r="Z9" s="75">
        <v>50</v>
      </c>
      <c r="AA9" s="76">
        <v>10</v>
      </c>
    </row>
    <row r="10" spans="1:27" ht="15">
      <c r="A10" s="107" t="s">
        <v>387</v>
      </c>
      <c r="B10" s="41" t="s">
        <v>52</v>
      </c>
      <c r="C10" s="41" t="s">
        <v>99</v>
      </c>
      <c r="D10" s="41" t="s">
        <v>98</v>
      </c>
      <c r="E10" s="41" t="s">
        <v>41</v>
      </c>
      <c r="F10" s="42">
        <v>110</v>
      </c>
      <c r="G10" s="43" t="s">
        <v>44</v>
      </c>
      <c r="H10" s="43" t="s">
        <v>44</v>
      </c>
      <c r="I10" s="43" t="s">
        <v>44</v>
      </c>
      <c r="J10" s="43" t="s">
        <v>44</v>
      </c>
      <c r="K10" s="43" t="s">
        <v>44</v>
      </c>
      <c r="L10" s="43" t="s">
        <v>44</v>
      </c>
      <c r="M10" s="43" t="s">
        <v>44</v>
      </c>
      <c r="N10" s="43" t="s">
        <v>44</v>
      </c>
      <c r="O10" s="43" t="s">
        <v>44</v>
      </c>
      <c r="P10" s="43" t="s">
        <v>44</v>
      </c>
      <c r="Q10" s="43">
        <v>1</v>
      </c>
      <c r="R10" s="43" t="s">
        <v>44</v>
      </c>
      <c r="S10" s="43">
        <v>7</v>
      </c>
      <c r="T10" s="43">
        <v>5</v>
      </c>
      <c r="U10" s="43">
        <v>4</v>
      </c>
      <c r="V10" s="43">
        <v>13</v>
      </c>
      <c r="W10" s="43">
        <v>23</v>
      </c>
      <c r="X10" s="43">
        <v>27</v>
      </c>
      <c r="Y10" s="43">
        <v>22</v>
      </c>
      <c r="Z10" s="43">
        <v>6</v>
      </c>
      <c r="AA10" s="44">
        <v>2</v>
      </c>
    </row>
    <row r="11" spans="1:27" ht="15">
      <c r="A11" s="61"/>
      <c r="B11" s="62" t="s">
        <v>53</v>
      </c>
      <c r="C11" s="62" t="s">
        <v>99</v>
      </c>
      <c r="D11" s="62" t="s">
        <v>100</v>
      </c>
      <c r="E11" s="62" t="s">
        <v>41</v>
      </c>
      <c r="F11" s="79">
        <v>56</v>
      </c>
      <c r="G11" s="66" t="s">
        <v>44</v>
      </c>
      <c r="H11" s="66" t="s">
        <v>44</v>
      </c>
      <c r="I11" s="66" t="s">
        <v>44</v>
      </c>
      <c r="J11" s="66" t="s">
        <v>44</v>
      </c>
      <c r="K11" s="66" t="s">
        <v>44</v>
      </c>
      <c r="L11" s="66" t="s">
        <v>44</v>
      </c>
      <c r="M11" s="66" t="s">
        <v>44</v>
      </c>
      <c r="N11" s="66" t="s">
        <v>44</v>
      </c>
      <c r="O11" s="66" t="s">
        <v>44</v>
      </c>
      <c r="P11" s="66" t="s">
        <v>44</v>
      </c>
      <c r="Q11" s="66">
        <v>1</v>
      </c>
      <c r="R11" s="66" t="s">
        <v>44</v>
      </c>
      <c r="S11" s="66">
        <v>4</v>
      </c>
      <c r="T11" s="66">
        <v>4</v>
      </c>
      <c r="U11" s="66">
        <v>3</v>
      </c>
      <c r="V11" s="66">
        <v>10</v>
      </c>
      <c r="W11" s="66">
        <v>12</v>
      </c>
      <c r="X11" s="66">
        <v>12</v>
      </c>
      <c r="Y11" s="66">
        <v>7</v>
      </c>
      <c r="Z11" s="66">
        <v>3</v>
      </c>
      <c r="AA11" s="67" t="s">
        <v>44</v>
      </c>
    </row>
    <row r="12" spans="1:27" ht="15">
      <c r="A12" s="69"/>
      <c r="B12" s="70" t="s">
        <v>54</v>
      </c>
      <c r="C12" s="70" t="s">
        <v>99</v>
      </c>
      <c r="D12" s="70" t="s">
        <v>101</v>
      </c>
      <c r="E12" s="70" t="s">
        <v>41</v>
      </c>
      <c r="F12" s="80">
        <v>54</v>
      </c>
      <c r="G12" s="75" t="s">
        <v>44</v>
      </c>
      <c r="H12" s="75" t="s">
        <v>44</v>
      </c>
      <c r="I12" s="75" t="s">
        <v>44</v>
      </c>
      <c r="J12" s="75" t="s">
        <v>44</v>
      </c>
      <c r="K12" s="75" t="s">
        <v>44</v>
      </c>
      <c r="L12" s="75" t="s">
        <v>44</v>
      </c>
      <c r="M12" s="75" t="s">
        <v>44</v>
      </c>
      <c r="N12" s="75" t="s">
        <v>44</v>
      </c>
      <c r="O12" s="75" t="s">
        <v>44</v>
      </c>
      <c r="P12" s="75" t="s">
        <v>44</v>
      </c>
      <c r="Q12" s="75" t="s">
        <v>44</v>
      </c>
      <c r="R12" s="75" t="s">
        <v>44</v>
      </c>
      <c r="S12" s="75">
        <v>3</v>
      </c>
      <c r="T12" s="75">
        <v>1</v>
      </c>
      <c r="U12" s="75">
        <v>1</v>
      </c>
      <c r="V12" s="75">
        <v>3</v>
      </c>
      <c r="W12" s="75">
        <v>11</v>
      </c>
      <c r="X12" s="75">
        <v>15</v>
      </c>
      <c r="Y12" s="75">
        <v>15</v>
      </c>
      <c r="Z12" s="75">
        <v>3</v>
      </c>
      <c r="AA12" s="76">
        <v>2</v>
      </c>
    </row>
    <row r="13" spans="1:27" ht="15">
      <c r="A13" s="107" t="s">
        <v>57</v>
      </c>
      <c r="B13" s="41" t="s">
        <v>52</v>
      </c>
      <c r="C13" s="41" t="s">
        <v>103</v>
      </c>
      <c r="D13" s="41" t="s">
        <v>102</v>
      </c>
      <c r="E13" s="41" t="s">
        <v>42</v>
      </c>
      <c r="F13" s="42">
        <v>17</v>
      </c>
      <c r="G13" s="43" t="s">
        <v>44</v>
      </c>
      <c r="H13" s="43" t="s">
        <v>44</v>
      </c>
      <c r="I13" s="43" t="s">
        <v>44</v>
      </c>
      <c r="J13" s="43" t="s">
        <v>44</v>
      </c>
      <c r="K13" s="43" t="s">
        <v>44</v>
      </c>
      <c r="L13" s="43" t="s">
        <v>44</v>
      </c>
      <c r="M13" s="43" t="s">
        <v>44</v>
      </c>
      <c r="N13" s="43" t="s">
        <v>44</v>
      </c>
      <c r="O13" s="43" t="s">
        <v>44</v>
      </c>
      <c r="P13" s="43" t="s">
        <v>44</v>
      </c>
      <c r="Q13" s="43" t="s">
        <v>44</v>
      </c>
      <c r="R13" s="43" t="s">
        <v>44</v>
      </c>
      <c r="S13" s="43">
        <v>2</v>
      </c>
      <c r="T13" s="43">
        <v>1</v>
      </c>
      <c r="U13" s="43" t="s">
        <v>44</v>
      </c>
      <c r="V13" s="43">
        <v>1</v>
      </c>
      <c r="W13" s="43">
        <v>5</v>
      </c>
      <c r="X13" s="43">
        <v>4</v>
      </c>
      <c r="Y13" s="43">
        <v>3</v>
      </c>
      <c r="Z13" s="43" t="s">
        <v>44</v>
      </c>
      <c r="AA13" s="44">
        <v>1</v>
      </c>
    </row>
    <row r="14" spans="1:27" ht="15">
      <c r="A14" s="61"/>
      <c r="B14" s="62" t="s">
        <v>53</v>
      </c>
      <c r="C14" s="62" t="s">
        <v>103</v>
      </c>
      <c r="D14" s="62" t="s">
        <v>104</v>
      </c>
      <c r="E14" s="62" t="s">
        <v>42</v>
      </c>
      <c r="F14" s="79">
        <v>5</v>
      </c>
      <c r="G14" s="66" t="s">
        <v>44</v>
      </c>
      <c r="H14" s="66" t="s">
        <v>44</v>
      </c>
      <c r="I14" s="66" t="s">
        <v>44</v>
      </c>
      <c r="J14" s="66" t="s">
        <v>44</v>
      </c>
      <c r="K14" s="66" t="s">
        <v>44</v>
      </c>
      <c r="L14" s="66" t="s">
        <v>44</v>
      </c>
      <c r="M14" s="66" t="s">
        <v>44</v>
      </c>
      <c r="N14" s="66" t="s">
        <v>44</v>
      </c>
      <c r="O14" s="66" t="s">
        <v>44</v>
      </c>
      <c r="P14" s="66" t="s">
        <v>44</v>
      </c>
      <c r="Q14" s="66" t="s">
        <v>44</v>
      </c>
      <c r="R14" s="66" t="s">
        <v>44</v>
      </c>
      <c r="S14" s="66">
        <v>1</v>
      </c>
      <c r="T14" s="66" t="s">
        <v>44</v>
      </c>
      <c r="U14" s="66" t="s">
        <v>44</v>
      </c>
      <c r="V14" s="66">
        <v>1</v>
      </c>
      <c r="W14" s="66">
        <v>1</v>
      </c>
      <c r="X14" s="66">
        <v>1</v>
      </c>
      <c r="Y14" s="66">
        <v>1</v>
      </c>
      <c r="Z14" s="66" t="s">
        <v>44</v>
      </c>
      <c r="AA14" s="67" t="s">
        <v>44</v>
      </c>
    </row>
    <row r="15" spans="1:27" ht="15">
      <c r="A15" s="69"/>
      <c r="B15" s="70" t="s">
        <v>54</v>
      </c>
      <c r="C15" s="70" t="s">
        <v>103</v>
      </c>
      <c r="D15" s="70" t="s">
        <v>105</v>
      </c>
      <c r="E15" s="70" t="s">
        <v>42</v>
      </c>
      <c r="F15" s="80">
        <v>12</v>
      </c>
      <c r="G15" s="75" t="s">
        <v>44</v>
      </c>
      <c r="H15" s="75" t="s">
        <v>44</v>
      </c>
      <c r="I15" s="75" t="s">
        <v>44</v>
      </c>
      <c r="J15" s="75" t="s">
        <v>44</v>
      </c>
      <c r="K15" s="75" t="s">
        <v>44</v>
      </c>
      <c r="L15" s="75" t="s">
        <v>44</v>
      </c>
      <c r="M15" s="75" t="s">
        <v>44</v>
      </c>
      <c r="N15" s="75" t="s">
        <v>44</v>
      </c>
      <c r="O15" s="75" t="s">
        <v>44</v>
      </c>
      <c r="P15" s="75" t="s">
        <v>44</v>
      </c>
      <c r="Q15" s="75" t="s">
        <v>44</v>
      </c>
      <c r="R15" s="75" t="s">
        <v>44</v>
      </c>
      <c r="S15" s="75">
        <v>1</v>
      </c>
      <c r="T15" s="75">
        <v>1</v>
      </c>
      <c r="U15" s="75" t="s">
        <v>44</v>
      </c>
      <c r="V15" s="75" t="s">
        <v>44</v>
      </c>
      <c r="W15" s="75">
        <v>4</v>
      </c>
      <c r="X15" s="75">
        <v>3</v>
      </c>
      <c r="Y15" s="75">
        <v>2</v>
      </c>
      <c r="Z15" s="75" t="s">
        <v>44</v>
      </c>
      <c r="AA15" s="76">
        <v>1</v>
      </c>
    </row>
    <row r="16" spans="1:27" ht="15">
      <c r="A16" s="107" t="s">
        <v>59</v>
      </c>
      <c r="B16" s="41" t="s">
        <v>52</v>
      </c>
      <c r="C16" s="41" t="s">
        <v>107</v>
      </c>
      <c r="D16" s="41" t="s">
        <v>106</v>
      </c>
      <c r="E16" s="41" t="s">
        <v>43</v>
      </c>
      <c r="F16" s="42">
        <v>6</v>
      </c>
      <c r="G16" s="43" t="s">
        <v>44</v>
      </c>
      <c r="H16" s="43" t="s">
        <v>44</v>
      </c>
      <c r="I16" s="43" t="s">
        <v>44</v>
      </c>
      <c r="J16" s="43" t="s">
        <v>44</v>
      </c>
      <c r="K16" s="43" t="s">
        <v>44</v>
      </c>
      <c r="L16" s="43" t="s">
        <v>44</v>
      </c>
      <c r="M16" s="43" t="s">
        <v>44</v>
      </c>
      <c r="N16" s="43" t="s">
        <v>44</v>
      </c>
      <c r="O16" s="43" t="s">
        <v>44</v>
      </c>
      <c r="P16" s="43" t="s">
        <v>44</v>
      </c>
      <c r="Q16" s="43" t="s">
        <v>44</v>
      </c>
      <c r="R16" s="43" t="s">
        <v>44</v>
      </c>
      <c r="S16" s="43" t="s">
        <v>44</v>
      </c>
      <c r="T16" s="43" t="s">
        <v>44</v>
      </c>
      <c r="U16" s="43" t="s">
        <v>44</v>
      </c>
      <c r="V16" s="43" t="s">
        <v>44</v>
      </c>
      <c r="W16" s="43">
        <v>2</v>
      </c>
      <c r="X16" s="43">
        <v>2</v>
      </c>
      <c r="Y16" s="43">
        <v>2</v>
      </c>
      <c r="Z16" s="43" t="s">
        <v>44</v>
      </c>
      <c r="AA16" s="44" t="s">
        <v>44</v>
      </c>
    </row>
    <row r="17" spans="1:27" ht="15">
      <c r="A17" s="61"/>
      <c r="B17" s="62" t="s">
        <v>53</v>
      </c>
      <c r="C17" s="62" t="s">
        <v>107</v>
      </c>
      <c r="D17" s="62" t="s">
        <v>108</v>
      </c>
      <c r="E17" s="62" t="s">
        <v>43</v>
      </c>
      <c r="F17" s="79">
        <v>2</v>
      </c>
      <c r="G17" s="66" t="s">
        <v>44</v>
      </c>
      <c r="H17" s="66" t="s">
        <v>44</v>
      </c>
      <c r="I17" s="66" t="s">
        <v>44</v>
      </c>
      <c r="J17" s="66" t="s">
        <v>44</v>
      </c>
      <c r="K17" s="66" t="s">
        <v>44</v>
      </c>
      <c r="L17" s="66" t="s">
        <v>44</v>
      </c>
      <c r="M17" s="66" t="s">
        <v>44</v>
      </c>
      <c r="N17" s="66" t="s">
        <v>44</v>
      </c>
      <c r="O17" s="66" t="s">
        <v>44</v>
      </c>
      <c r="P17" s="66" t="s">
        <v>44</v>
      </c>
      <c r="Q17" s="66" t="s">
        <v>44</v>
      </c>
      <c r="R17" s="66" t="s">
        <v>44</v>
      </c>
      <c r="S17" s="66" t="s">
        <v>44</v>
      </c>
      <c r="T17" s="66" t="s">
        <v>44</v>
      </c>
      <c r="U17" s="66" t="s">
        <v>44</v>
      </c>
      <c r="V17" s="66" t="s">
        <v>44</v>
      </c>
      <c r="W17" s="66" t="s">
        <v>44</v>
      </c>
      <c r="X17" s="66">
        <v>1</v>
      </c>
      <c r="Y17" s="66">
        <v>1</v>
      </c>
      <c r="Z17" s="66" t="s">
        <v>44</v>
      </c>
      <c r="AA17" s="67" t="s">
        <v>44</v>
      </c>
    </row>
    <row r="18" spans="1:27" ht="15">
      <c r="A18" s="69"/>
      <c r="B18" s="70" t="s">
        <v>54</v>
      </c>
      <c r="C18" s="70" t="s">
        <v>107</v>
      </c>
      <c r="D18" s="70" t="s">
        <v>109</v>
      </c>
      <c r="E18" s="70" t="s">
        <v>43</v>
      </c>
      <c r="F18" s="80">
        <v>4</v>
      </c>
      <c r="G18" s="75" t="s">
        <v>44</v>
      </c>
      <c r="H18" s="75" t="s">
        <v>44</v>
      </c>
      <c r="I18" s="75" t="s">
        <v>44</v>
      </c>
      <c r="J18" s="75" t="s">
        <v>44</v>
      </c>
      <c r="K18" s="75" t="s">
        <v>44</v>
      </c>
      <c r="L18" s="75" t="s">
        <v>44</v>
      </c>
      <c r="M18" s="75" t="s">
        <v>44</v>
      </c>
      <c r="N18" s="75" t="s">
        <v>44</v>
      </c>
      <c r="O18" s="75" t="s">
        <v>44</v>
      </c>
      <c r="P18" s="75" t="s">
        <v>44</v>
      </c>
      <c r="Q18" s="75" t="s">
        <v>44</v>
      </c>
      <c r="R18" s="75" t="s">
        <v>44</v>
      </c>
      <c r="S18" s="75" t="s">
        <v>44</v>
      </c>
      <c r="T18" s="75" t="s">
        <v>44</v>
      </c>
      <c r="U18" s="75" t="s">
        <v>44</v>
      </c>
      <c r="V18" s="75" t="s">
        <v>44</v>
      </c>
      <c r="W18" s="75">
        <v>2</v>
      </c>
      <c r="X18" s="75">
        <v>1</v>
      </c>
      <c r="Y18" s="75">
        <v>1</v>
      </c>
      <c r="Z18" s="75" t="s">
        <v>44</v>
      </c>
      <c r="AA18" s="76" t="s">
        <v>44</v>
      </c>
    </row>
    <row r="19" spans="1:27" ht="15">
      <c r="A19" s="107" t="s">
        <v>60</v>
      </c>
      <c r="B19" s="41" t="s">
        <v>52</v>
      </c>
      <c r="C19" s="41" t="s">
        <v>111</v>
      </c>
      <c r="D19" s="41" t="s">
        <v>110</v>
      </c>
      <c r="E19" s="41" t="s">
        <v>45</v>
      </c>
      <c r="F19" s="42" t="s">
        <v>44</v>
      </c>
      <c r="G19" s="43" t="s">
        <v>44</v>
      </c>
      <c r="H19" s="43" t="s">
        <v>44</v>
      </c>
      <c r="I19" s="43" t="s">
        <v>44</v>
      </c>
      <c r="J19" s="43" t="s">
        <v>44</v>
      </c>
      <c r="K19" s="43" t="s">
        <v>44</v>
      </c>
      <c r="L19" s="43" t="s">
        <v>44</v>
      </c>
      <c r="M19" s="43" t="s">
        <v>44</v>
      </c>
      <c r="N19" s="43" t="s">
        <v>44</v>
      </c>
      <c r="O19" s="43" t="s">
        <v>44</v>
      </c>
      <c r="P19" s="43" t="s">
        <v>44</v>
      </c>
      <c r="Q19" s="43" t="s">
        <v>44</v>
      </c>
      <c r="R19" s="43" t="s">
        <v>44</v>
      </c>
      <c r="S19" s="43" t="s">
        <v>44</v>
      </c>
      <c r="T19" s="43" t="s">
        <v>44</v>
      </c>
      <c r="U19" s="43" t="s">
        <v>44</v>
      </c>
      <c r="V19" s="43" t="s">
        <v>44</v>
      </c>
      <c r="W19" s="43" t="s">
        <v>44</v>
      </c>
      <c r="X19" s="43" t="s">
        <v>44</v>
      </c>
      <c r="Y19" s="43" t="s">
        <v>44</v>
      </c>
      <c r="Z19" s="43" t="s">
        <v>44</v>
      </c>
      <c r="AA19" s="44" t="s">
        <v>44</v>
      </c>
    </row>
    <row r="20" spans="1:27" ht="15">
      <c r="A20" s="61"/>
      <c r="B20" s="62" t="s">
        <v>53</v>
      </c>
      <c r="C20" s="62" t="s">
        <v>111</v>
      </c>
      <c r="D20" s="62" t="s">
        <v>112</v>
      </c>
      <c r="E20" s="62" t="s">
        <v>45</v>
      </c>
      <c r="F20" s="79" t="s">
        <v>44</v>
      </c>
      <c r="G20" s="66" t="s">
        <v>44</v>
      </c>
      <c r="H20" s="66" t="s">
        <v>44</v>
      </c>
      <c r="I20" s="66" t="s">
        <v>44</v>
      </c>
      <c r="J20" s="66" t="s">
        <v>44</v>
      </c>
      <c r="K20" s="66" t="s">
        <v>44</v>
      </c>
      <c r="L20" s="66" t="s">
        <v>44</v>
      </c>
      <c r="M20" s="66" t="s">
        <v>44</v>
      </c>
      <c r="N20" s="66" t="s">
        <v>44</v>
      </c>
      <c r="O20" s="66" t="s">
        <v>44</v>
      </c>
      <c r="P20" s="66" t="s">
        <v>44</v>
      </c>
      <c r="Q20" s="66" t="s">
        <v>44</v>
      </c>
      <c r="R20" s="66" t="s">
        <v>44</v>
      </c>
      <c r="S20" s="66" t="s">
        <v>44</v>
      </c>
      <c r="T20" s="66" t="s">
        <v>44</v>
      </c>
      <c r="U20" s="66" t="s">
        <v>44</v>
      </c>
      <c r="V20" s="66" t="s">
        <v>44</v>
      </c>
      <c r="W20" s="66" t="s">
        <v>44</v>
      </c>
      <c r="X20" s="66" t="s">
        <v>44</v>
      </c>
      <c r="Y20" s="66" t="s">
        <v>44</v>
      </c>
      <c r="Z20" s="66" t="s">
        <v>44</v>
      </c>
      <c r="AA20" s="67" t="s">
        <v>44</v>
      </c>
    </row>
    <row r="21" spans="1:27" ht="15">
      <c r="A21" s="69"/>
      <c r="B21" s="70" t="s">
        <v>54</v>
      </c>
      <c r="C21" s="70" t="s">
        <v>111</v>
      </c>
      <c r="D21" s="70" t="s">
        <v>113</v>
      </c>
      <c r="E21" s="70" t="s">
        <v>45</v>
      </c>
      <c r="F21" s="80" t="s">
        <v>44</v>
      </c>
      <c r="G21" s="75" t="s">
        <v>44</v>
      </c>
      <c r="H21" s="75" t="s">
        <v>44</v>
      </c>
      <c r="I21" s="75" t="s">
        <v>44</v>
      </c>
      <c r="J21" s="75" t="s">
        <v>44</v>
      </c>
      <c r="K21" s="75" t="s">
        <v>44</v>
      </c>
      <c r="L21" s="75" t="s">
        <v>44</v>
      </c>
      <c r="M21" s="75" t="s">
        <v>44</v>
      </c>
      <c r="N21" s="75" t="s">
        <v>44</v>
      </c>
      <c r="O21" s="75" t="s">
        <v>44</v>
      </c>
      <c r="P21" s="75" t="s">
        <v>44</v>
      </c>
      <c r="Q21" s="75" t="s">
        <v>44</v>
      </c>
      <c r="R21" s="75" t="s">
        <v>44</v>
      </c>
      <c r="S21" s="75" t="s">
        <v>44</v>
      </c>
      <c r="T21" s="75" t="s">
        <v>44</v>
      </c>
      <c r="U21" s="75" t="s">
        <v>44</v>
      </c>
      <c r="V21" s="75" t="s">
        <v>44</v>
      </c>
      <c r="W21" s="75" t="s">
        <v>44</v>
      </c>
      <c r="X21" s="75" t="s">
        <v>44</v>
      </c>
      <c r="Y21" s="75" t="s">
        <v>44</v>
      </c>
      <c r="Z21" s="75" t="s">
        <v>44</v>
      </c>
      <c r="AA21" s="76" t="s">
        <v>44</v>
      </c>
    </row>
    <row r="22" spans="1:27" ht="15">
      <c r="A22" s="107" t="s">
        <v>61</v>
      </c>
      <c r="B22" s="41" t="s">
        <v>52</v>
      </c>
      <c r="C22" s="41" t="s">
        <v>115</v>
      </c>
      <c r="D22" s="41" t="s">
        <v>114</v>
      </c>
      <c r="E22" s="41" t="s">
        <v>45</v>
      </c>
      <c r="F22" s="42">
        <v>2</v>
      </c>
      <c r="G22" s="43" t="s">
        <v>44</v>
      </c>
      <c r="H22" s="43" t="s">
        <v>44</v>
      </c>
      <c r="I22" s="43" t="s">
        <v>44</v>
      </c>
      <c r="J22" s="43" t="s">
        <v>44</v>
      </c>
      <c r="K22" s="43" t="s">
        <v>44</v>
      </c>
      <c r="L22" s="43" t="s">
        <v>44</v>
      </c>
      <c r="M22" s="43" t="s">
        <v>44</v>
      </c>
      <c r="N22" s="43" t="s">
        <v>44</v>
      </c>
      <c r="O22" s="43" t="s">
        <v>44</v>
      </c>
      <c r="P22" s="43" t="s">
        <v>44</v>
      </c>
      <c r="Q22" s="43" t="s">
        <v>44</v>
      </c>
      <c r="R22" s="43" t="s">
        <v>44</v>
      </c>
      <c r="S22" s="43" t="s">
        <v>44</v>
      </c>
      <c r="T22" s="43" t="s">
        <v>44</v>
      </c>
      <c r="U22" s="43" t="s">
        <v>44</v>
      </c>
      <c r="V22" s="43" t="s">
        <v>44</v>
      </c>
      <c r="W22" s="43" t="s">
        <v>44</v>
      </c>
      <c r="X22" s="43" t="s">
        <v>44</v>
      </c>
      <c r="Y22" s="43">
        <v>1</v>
      </c>
      <c r="Z22" s="43" t="s">
        <v>44</v>
      </c>
      <c r="AA22" s="44">
        <v>1</v>
      </c>
    </row>
    <row r="23" spans="1:27" ht="15">
      <c r="A23" s="61"/>
      <c r="B23" s="62" t="s">
        <v>53</v>
      </c>
      <c r="C23" s="62" t="s">
        <v>115</v>
      </c>
      <c r="D23" s="62" t="s">
        <v>116</v>
      </c>
      <c r="E23" s="62" t="s">
        <v>45</v>
      </c>
      <c r="F23" s="79" t="s">
        <v>44</v>
      </c>
      <c r="G23" s="66" t="s">
        <v>44</v>
      </c>
      <c r="H23" s="66" t="s">
        <v>44</v>
      </c>
      <c r="I23" s="66" t="s">
        <v>44</v>
      </c>
      <c r="J23" s="66" t="s">
        <v>44</v>
      </c>
      <c r="K23" s="66" t="s">
        <v>44</v>
      </c>
      <c r="L23" s="66" t="s">
        <v>44</v>
      </c>
      <c r="M23" s="66" t="s">
        <v>44</v>
      </c>
      <c r="N23" s="66" t="s">
        <v>44</v>
      </c>
      <c r="O23" s="66" t="s">
        <v>44</v>
      </c>
      <c r="P23" s="66" t="s">
        <v>44</v>
      </c>
      <c r="Q23" s="66" t="s">
        <v>44</v>
      </c>
      <c r="R23" s="66" t="s">
        <v>44</v>
      </c>
      <c r="S23" s="66" t="s">
        <v>44</v>
      </c>
      <c r="T23" s="66" t="s">
        <v>44</v>
      </c>
      <c r="U23" s="66" t="s">
        <v>44</v>
      </c>
      <c r="V23" s="66" t="s">
        <v>44</v>
      </c>
      <c r="W23" s="66" t="s">
        <v>44</v>
      </c>
      <c r="X23" s="66" t="s">
        <v>44</v>
      </c>
      <c r="Y23" s="66" t="s">
        <v>44</v>
      </c>
      <c r="Z23" s="66" t="s">
        <v>44</v>
      </c>
      <c r="AA23" s="67" t="s">
        <v>44</v>
      </c>
    </row>
    <row r="24" spans="1:27" ht="15">
      <c r="A24" s="69"/>
      <c r="B24" s="70" t="s">
        <v>54</v>
      </c>
      <c r="C24" s="70" t="s">
        <v>115</v>
      </c>
      <c r="D24" s="70" t="s">
        <v>117</v>
      </c>
      <c r="E24" s="70" t="s">
        <v>45</v>
      </c>
      <c r="F24" s="80">
        <v>2</v>
      </c>
      <c r="G24" s="75" t="s">
        <v>44</v>
      </c>
      <c r="H24" s="75" t="s">
        <v>44</v>
      </c>
      <c r="I24" s="75" t="s">
        <v>44</v>
      </c>
      <c r="J24" s="75" t="s">
        <v>44</v>
      </c>
      <c r="K24" s="75" t="s">
        <v>44</v>
      </c>
      <c r="L24" s="75" t="s">
        <v>44</v>
      </c>
      <c r="M24" s="75" t="s">
        <v>44</v>
      </c>
      <c r="N24" s="75" t="s">
        <v>44</v>
      </c>
      <c r="O24" s="75" t="s">
        <v>44</v>
      </c>
      <c r="P24" s="75" t="s">
        <v>44</v>
      </c>
      <c r="Q24" s="75" t="s">
        <v>44</v>
      </c>
      <c r="R24" s="75" t="s">
        <v>44</v>
      </c>
      <c r="S24" s="75" t="s">
        <v>44</v>
      </c>
      <c r="T24" s="75" t="s">
        <v>44</v>
      </c>
      <c r="U24" s="75" t="s">
        <v>44</v>
      </c>
      <c r="V24" s="75" t="s">
        <v>44</v>
      </c>
      <c r="W24" s="75" t="s">
        <v>44</v>
      </c>
      <c r="X24" s="75" t="s">
        <v>44</v>
      </c>
      <c r="Y24" s="75">
        <v>1</v>
      </c>
      <c r="Z24" s="75" t="s">
        <v>44</v>
      </c>
      <c r="AA24" s="76">
        <v>1</v>
      </c>
    </row>
    <row r="25" spans="1:27" ht="15">
      <c r="A25" s="107" t="s">
        <v>62</v>
      </c>
      <c r="B25" s="41" t="s">
        <v>52</v>
      </c>
      <c r="C25" s="41" t="s">
        <v>119</v>
      </c>
      <c r="D25" s="41" t="s">
        <v>118</v>
      </c>
      <c r="E25" s="41" t="s">
        <v>45</v>
      </c>
      <c r="F25" s="42" t="s">
        <v>44</v>
      </c>
      <c r="G25" s="43" t="s">
        <v>44</v>
      </c>
      <c r="H25" s="43" t="s">
        <v>44</v>
      </c>
      <c r="I25" s="43" t="s">
        <v>44</v>
      </c>
      <c r="J25" s="43" t="s">
        <v>44</v>
      </c>
      <c r="K25" s="43" t="s">
        <v>44</v>
      </c>
      <c r="L25" s="43" t="s">
        <v>44</v>
      </c>
      <c r="M25" s="43" t="s">
        <v>44</v>
      </c>
      <c r="N25" s="43" t="s">
        <v>44</v>
      </c>
      <c r="O25" s="43" t="s">
        <v>44</v>
      </c>
      <c r="P25" s="43" t="s">
        <v>44</v>
      </c>
      <c r="Q25" s="43" t="s">
        <v>44</v>
      </c>
      <c r="R25" s="43" t="s">
        <v>44</v>
      </c>
      <c r="S25" s="43" t="s">
        <v>44</v>
      </c>
      <c r="T25" s="43" t="s">
        <v>44</v>
      </c>
      <c r="U25" s="43" t="s">
        <v>44</v>
      </c>
      <c r="V25" s="43" t="s">
        <v>44</v>
      </c>
      <c r="W25" s="43" t="s">
        <v>44</v>
      </c>
      <c r="X25" s="43" t="s">
        <v>44</v>
      </c>
      <c r="Y25" s="43" t="s">
        <v>44</v>
      </c>
      <c r="Z25" s="43" t="s">
        <v>44</v>
      </c>
      <c r="AA25" s="44" t="s">
        <v>44</v>
      </c>
    </row>
    <row r="26" spans="1:27" ht="15">
      <c r="A26" s="61"/>
      <c r="B26" s="62" t="s">
        <v>53</v>
      </c>
      <c r="C26" s="62" t="s">
        <v>119</v>
      </c>
      <c r="D26" s="62" t="s">
        <v>120</v>
      </c>
      <c r="E26" s="62" t="s">
        <v>45</v>
      </c>
      <c r="F26" s="79" t="s">
        <v>44</v>
      </c>
      <c r="G26" s="66" t="s">
        <v>44</v>
      </c>
      <c r="H26" s="66" t="s">
        <v>44</v>
      </c>
      <c r="I26" s="66" t="s">
        <v>44</v>
      </c>
      <c r="J26" s="66" t="s">
        <v>44</v>
      </c>
      <c r="K26" s="66" t="s">
        <v>44</v>
      </c>
      <c r="L26" s="66" t="s">
        <v>44</v>
      </c>
      <c r="M26" s="66" t="s">
        <v>44</v>
      </c>
      <c r="N26" s="66" t="s">
        <v>44</v>
      </c>
      <c r="O26" s="66" t="s">
        <v>44</v>
      </c>
      <c r="P26" s="66" t="s">
        <v>44</v>
      </c>
      <c r="Q26" s="66" t="s">
        <v>44</v>
      </c>
      <c r="R26" s="66" t="s">
        <v>44</v>
      </c>
      <c r="S26" s="66" t="s">
        <v>44</v>
      </c>
      <c r="T26" s="66" t="s">
        <v>44</v>
      </c>
      <c r="U26" s="66" t="s">
        <v>44</v>
      </c>
      <c r="V26" s="66" t="s">
        <v>44</v>
      </c>
      <c r="W26" s="66" t="s">
        <v>44</v>
      </c>
      <c r="X26" s="66" t="s">
        <v>44</v>
      </c>
      <c r="Y26" s="66" t="s">
        <v>44</v>
      </c>
      <c r="Z26" s="66" t="s">
        <v>44</v>
      </c>
      <c r="AA26" s="67" t="s">
        <v>44</v>
      </c>
    </row>
    <row r="27" spans="1:27" ht="15">
      <c r="A27" s="69"/>
      <c r="B27" s="70" t="s">
        <v>54</v>
      </c>
      <c r="C27" s="70" t="s">
        <v>119</v>
      </c>
      <c r="D27" s="70" t="s">
        <v>121</v>
      </c>
      <c r="E27" s="70" t="s">
        <v>45</v>
      </c>
      <c r="F27" s="80" t="s">
        <v>44</v>
      </c>
      <c r="G27" s="75" t="s">
        <v>44</v>
      </c>
      <c r="H27" s="75" t="s">
        <v>44</v>
      </c>
      <c r="I27" s="75" t="s">
        <v>44</v>
      </c>
      <c r="J27" s="75" t="s">
        <v>44</v>
      </c>
      <c r="K27" s="75" t="s">
        <v>44</v>
      </c>
      <c r="L27" s="75" t="s">
        <v>44</v>
      </c>
      <c r="M27" s="75" t="s">
        <v>44</v>
      </c>
      <c r="N27" s="75" t="s">
        <v>44</v>
      </c>
      <c r="O27" s="75" t="s">
        <v>44</v>
      </c>
      <c r="P27" s="75" t="s">
        <v>44</v>
      </c>
      <c r="Q27" s="75" t="s">
        <v>44</v>
      </c>
      <c r="R27" s="75" t="s">
        <v>44</v>
      </c>
      <c r="S27" s="75" t="s">
        <v>44</v>
      </c>
      <c r="T27" s="75" t="s">
        <v>44</v>
      </c>
      <c r="U27" s="75" t="s">
        <v>44</v>
      </c>
      <c r="V27" s="75" t="s">
        <v>44</v>
      </c>
      <c r="W27" s="75" t="s">
        <v>44</v>
      </c>
      <c r="X27" s="75" t="s">
        <v>44</v>
      </c>
      <c r="Y27" s="75" t="s">
        <v>44</v>
      </c>
      <c r="Z27" s="75" t="s">
        <v>44</v>
      </c>
      <c r="AA27" s="76" t="s">
        <v>44</v>
      </c>
    </row>
    <row r="28" spans="1:27" ht="15">
      <c r="A28" s="107" t="s">
        <v>64</v>
      </c>
      <c r="B28" s="41" t="s">
        <v>52</v>
      </c>
      <c r="C28" s="41" t="s">
        <v>123</v>
      </c>
      <c r="D28" s="41" t="s">
        <v>122</v>
      </c>
      <c r="E28" s="41" t="s">
        <v>45</v>
      </c>
      <c r="F28" s="42" t="s">
        <v>44</v>
      </c>
      <c r="G28" s="43" t="s">
        <v>44</v>
      </c>
      <c r="H28" s="43" t="s">
        <v>44</v>
      </c>
      <c r="I28" s="43" t="s">
        <v>44</v>
      </c>
      <c r="J28" s="43" t="s">
        <v>44</v>
      </c>
      <c r="K28" s="43" t="s">
        <v>44</v>
      </c>
      <c r="L28" s="43" t="s">
        <v>44</v>
      </c>
      <c r="M28" s="43" t="s">
        <v>44</v>
      </c>
      <c r="N28" s="43" t="s">
        <v>44</v>
      </c>
      <c r="O28" s="43" t="s">
        <v>44</v>
      </c>
      <c r="P28" s="43" t="s">
        <v>44</v>
      </c>
      <c r="Q28" s="43" t="s">
        <v>44</v>
      </c>
      <c r="R28" s="43" t="s">
        <v>44</v>
      </c>
      <c r="S28" s="43" t="s">
        <v>44</v>
      </c>
      <c r="T28" s="43" t="s">
        <v>44</v>
      </c>
      <c r="U28" s="43" t="s">
        <v>44</v>
      </c>
      <c r="V28" s="43" t="s">
        <v>44</v>
      </c>
      <c r="W28" s="43" t="s">
        <v>44</v>
      </c>
      <c r="X28" s="43" t="s">
        <v>44</v>
      </c>
      <c r="Y28" s="43" t="s">
        <v>44</v>
      </c>
      <c r="Z28" s="43" t="s">
        <v>44</v>
      </c>
      <c r="AA28" s="44" t="s">
        <v>44</v>
      </c>
    </row>
    <row r="29" spans="1:27" ht="15">
      <c r="A29" s="61"/>
      <c r="B29" s="62" t="s">
        <v>53</v>
      </c>
      <c r="C29" s="62" t="s">
        <v>123</v>
      </c>
      <c r="D29" s="62" t="s">
        <v>124</v>
      </c>
      <c r="E29" s="62" t="s">
        <v>45</v>
      </c>
      <c r="F29" s="79" t="s">
        <v>44</v>
      </c>
      <c r="G29" s="66" t="s">
        <v>44</v>
      </c>
      <c r="H29" s="66" t="s">
        <v>44</v>
      </c>
      <c r="I29" s="66" t="s">
        <v>44</v>
      </c>
      <c r="J29" s="66" t="s">
        <v>44</v>
      </c>
      <c r="K29" s="66" t="s">
        <v>44</v>
      </c>
      <c r="L29" s="66" t="s">
        <v>44</v>
      </c>
      <c r="M29" s="66" t="s">
        <v>44</v>
      </c>
      <c r="N29" s="66" t="s">
        <v>44</v>
      </c>
      <c r="O29" s="66" t="s">
        <v>44</v>
      </c>
      <c r="P29" s="66" t="s">
        <v>44</v>
      </c>
      <c r="Q29" s="66" t="s">
        <v>44</v>
      </c>
      <c r="R29" s="66" t="s">
        <v>44</v>
      </c>
      <c r="S29" s="66" t="s">
        <v>44</v>
      </c>
      <c r="T29" s="66" t="s">
        <v>44</v>
      </c>
      <c r="U29" s="66" t="s">
        <v>44</v>
      </c>
      <c r="V29" s="66" t="s">
        <v>44</v>
      </c>
      <c r="W29" s="66" t="s">
        <v>44</v>
      </c>
      <c r="X29" s="66" t="s">
        <v>44</v>
      </c>
      <c r="Y29" s="66" t="s">
        <v>44</v>
      </c>
      <c r="Z29" s="66" t="s">
        <v>44</v>
      </c>
      <c r="AA29" s="67" t="s">
        <v>44</v>
      </c>
    </row>
    <row r="30" spans="1:27" ht="15">
      <c r="A30" s="69"/>
      <c r="B30" s="70" t="s">
        <v>54</v>
      </c>
      <c r="C30" s="70" t="s">
        <v>123</v>
      </c>
      <c r="D30" s="70" t="s">
        <v>125</v>
      </c>
      <c r="E30" s="70" t="s">
        <v>45</v>
      </c>
      <c r="F30" s="80" t="s">
        <v>44</v>
      </c>
      <c r="G30" s="75" t="s">
        <v>44</v>
      </c>
      <c r="H30" s="75" t="s">
        <v>44</v>
      </c>
      <c r="I30" s="75" t="s">
        <v>44</v>
      </c>
      <c r="J30" s="75" t="s">
        <v>44</v>
      </c>
      <c r="K30" s="75" t="s">
        <v>44</v>
      </c>
      <c r="L30" s="75" t="s">
        <v>44</v>
      </c>
      <c r="M30" s="75" t="s">
        <v>44</v>
      </c>
      <c r="N30" s="75" t="s">
        <v>44</v>
      </c>
      <c r="O30" s="75" t="s">
        <v>44</v>
      </c>
      <c r="P30" s="75" t="s">
        <v>44</v>
      </c>
      <c r="Q30" s="75" t="s">
        <v>44</v>
      </c>
      <c r="R30" s="75" t="s">
        <v>44</v>
      </c>
      <c r="S30" s="75" t="s">
        <v>44</v>
      </c>
      <c r="T30" s="75" t="s">
        <v>44</v>
      </c>
      <c r="U30" s="75" t="s">
        <v>44</v>
      </c>
      <c r="V30" s="75" t="s">
        <v>44</v>
      </c>
      <c r="W30" s="75" t="s">
        <v>44</v>
      </c>
      <c r="X30" s="75" t="s">
        <v>44</v>
      </c>
      <c r="Y30" s="75" t="s">
        <v>44</v>
      </c>
      <c r="Z30" s="75" t="s">
        <v>44</v>
      </c>
      <c r="AA30" s="76" t="s">
        <v>44</v>
      </c>
    </row>
    <row r="31" spans="1:27" ht="15">
      <c r="A31" s="107" t="s">
        <v>65</v>
      </c>
      <c r="B31" s="41" t="s">
        <v>52</v>
      </c>
      <c r="C31" s="41" t="s">
        <v>127</v>
      </c>
      <c r="D31" s="41" t="s">
        <v>126</v>
      </c>
      <c r="E31" s="41" t="s">
        <v>45</v>
      </c>
      <c r="F31" s="42">
        <v>4</v>
      </c>
      <c r="G31" s="43" t="s">
        <v>44</v>
      </c>
      <c r="H31" s="43" t="s">
        <v>44</v>
      </c>
      <c r="I31" s="43" t="s">
        <v>44</v>
      </c>
      <c r="J31" s="43" t="s">
        <v>44</v>
      </c>
      <c r="K31" s="43" t="s">
        <v>44</v>
      </c>
      <c r="L31" s="43" t="s">
        <v>44</v>
      </c>
      <c r="M31" s="43" t="s">
        <v>44</v>
      </c>
      <c r="N31" s="43" t="s">
        <v>44</v>
      </c>
      <c r="O31" s="43" t="s">
        <v>44</v>
      </c>
      <c r="P31" s="43" t="s">
        <v>44</v>
      </c>
      <c r="Q31" s="43" t="s">
        <v>44</v>
      </c>
      <c r="R31" s="43" t="s">
        <v>44</v>
      </c>
      <c r="S31" s="43">
        <v>1</v>
      </c>
      <c r="T31" s="43" t="s">
        <v>44</v>
      </c>
      <c r="U31" s="43" t="s">
        <v>44</v>
      </c>
      <c r="V31" s="43" t="s">
        <v>44</v>
      </c>
      <c r="W31" s="43">
        <v>1</v>
      </c>
      <c r="X31" s="43">
        <v>2</v>
      </c>
      <c r="Y31" s="43" t="s">
        <v>44</v>
      </c>
      <c r="Z31" s="43" t="s">
        <v>44</v>
      </c>
      <c r="AA31" s="44" t="s">
        <v>44</v>
      </c>
    </row>
    <row r="32" spans="1:27" ht="15">
      <c r="A32" s="61"/>
      <c r="B32" s="62" t="s">
        <v>53</v>
      </c>
      <c r="C32" s="62" t="s">
        <v>127</v>
      </c>
      <c r="D32" s="62" t="s">
        <v>128</v>
      </c>
      <c r="E32" s="62" t="s">
        <v>45</v>
      </c>
      <c r="F32" s="79" t="s">
        <v>44</v>
      </c>
      <c r="G32" s="66" t="s">
        <v>44</v>
      </c>
      <c r="H32" s="66" t="s">
        <v>44</v>
      </c>
      <c r="I32" s="66" t="s">
        <v>44</v>
      </c>
      <c r="J32" s="66" t="s">
        <v>44</v>
      </c>
      <c r="K32" s="66" t="s">
        <v>44</v>
      </c>
      <c r="L32" s="66" t="s">
        <v>44</v>
      </c>
      <c r="M32" s="66" t="s">
        <v>44</v>
      </c>
      <c r="N32" s="66" t="s">
        <v>44</v>
      </c>
      <c r="O32" s="66" t="s">
        <v>44</v>
      </c>
      <c r="P32" s="66" t="s">
        <v>44</v>
      </c>
      <c r="Q32" s="66" t="s">
        <v>44</v>
      </c>
      <c r="R32" s="66" t="s">
        <v>44</v>
      </c>
      <c r="S32" s="66" t="s">
        <v>44</v>
      </c>
      <c r="T32" s="66" t="s">
        <v>44</v>
      </c>
      <c r="U32" s="66" t="s">
        <v>44</v>
      </c>
      <c r="V32" s="66" t="s">
        <v>44</v>
      </c>
      <c r="W32" s="66" t="s">
        <v>44</v>
      </c>
      <c r="X32" s="66" t="s">
        <v>44</v>
      </c>
      <c r="Y32" s="66" t="s">
        <v>44</v>
      </c>
      <c r="Z32" s="66" t="s">
        <v>44</v>
      </c>
      <c r="AA32" s="67" t="s">
        <v>44</v>
      </c>
    </row>
    <row r="33" spans="1:27" ht="15">
      <c r="A33" s="69"/>
      <c r="B33" s="70" t="s">
        <v>54</v>
      </c>
      <c r="C33" s="70" t="s">
        <v>127</v>
      </c>
      <c r="D33" s="70" t="s">
        <v>129</v>
      </c>
      <c r="E33" s="70" t="s">
        <v>45</v>
      </c>
      <c r="F33" s="80">
        <v>4</v>
      </c>
      <c r="G33" s="75" t="s">
        <v>44</v>
      </c>
      <c r="H33" s="75" t="s">
        <v>44</v>
      </c>
      <c r="I33" s="75" t="s">
        <v>44</v>
      </c>
      <c r="J33" s="75" t="s">
        <v>44</v>
      </c>
      <c r="K33" s="75" t="s">
        <v>44</v>
      </c>
      <c r="L33" s="75" t="s">
        <v>44</v>
      </c>
      <c r="M33" s="75" t="s">
        <v>44</v>
      </c>
      <c r="N33" s="75" t="s">
        <v>44</v>
      </c>
      <c r="O33" s="75" t="s">
        <v>44</v>
      </c>
      <c r="P33" s="75" t="s">
        <v>44</v>
      </c>
      <c r="Q33" s="75" t="s">
        <v>44</v>
      </c>
      <c r="R33" s="75" t="s">
        <v>44</v>
      </c>
      <c r="S33" s="75">
        <v>1</v>
      </c>
      <c r="T33" s="75" t="s">
        <v>44</v>
      </c>
      <c r="U33" s="75" t="s">
        <v>44</v>
      </c>
      <c r="V33" s="75" t="s">
        <v>44</v>
      </c>
      <c r="W33" s="75">
        <v>1</v>
      </c>
      <c r="X33" s="75">
        <v>2</v>
      </c>
      <c r="Y33" s="75" t="s">
        <v>44</v>
      </c>
      <c r="Z33" s="75" t="s">
        <v>44</v>
      </c>
      <c r="AA33" s="76" t="s">
        <v>44</v>
      </c>
    </row>
    <row r="34" spans="1:27" ht="15">
      <c r="A34" s="107" t="s">
        <v>66</v>
      </c>
      <c r="B34" s="41" t="s">
        <v>52</v>
      </c>
      <c r="C34" s="41" t="s">
        <v>131</v>
      </c>
      <c r="D34" s="41" t="s">
        <v>130</v>
      </c>
      <c r="E34" s="41" t="s">
        <v>45</v>
      </c>
      <c r="F34" s="42">
        <v>2</v>
      </c>
      <c r="G34" s="43" t="s">
        <v>44</v>
      </c>
      <c r="H34" s="43" t="s">
        <v>44</v>
      </c>
      <c r="I34" s="43" t="s">
        <v>44</v>
      </c>
      <c r="J34" s="43" t="s">
        <v>44</v>
      </c>
      <c r="K34" s="43" t="s">
        <v>44</v>
      </c>
      <c r="L34" s="43" t="s">
        <v>44</v>
      </c>
      <c r="M34" s="43" t="s">
        <v>44</v>
      </c>
      <c r="N34" s="43" t="s">
        <v>44</v>
      </c>
      <c r="O34" s="43" t="s">
        <v>44</v>
      </c>
      <c r="P34" s="43" t="s">
        <v>44</v>
      </c>
      <c r="Q34" s="43" t="s">
        <v>44</v>
      </c>
      <c r="R34" s="43" t="s">
        <v>44</v>
      </c>
      <c r="S34" s="43" t="s">
        <v>44</v>
      </c>
      <c r="T34" s="43">
        <v>1</v>
      </c>
      <c r="U34" s="43" t="s">
        <v>44</v>
      </c>
      <c r="V34" s="43" t="s">
        <v>44</v>
      </c>
      <c r="W34" s="43">
        <v>1</v>
      </c>
      <c r="X34" s="43" t="s">
        <v>44</v>
      </c>
      <c r="Y34" s="43" t="s">
        <v>44</v>
      </c>
      <c r="Z34" s="43" t="s">
        <v>44</v>
      </c>
      <c r="AA34" s="44" t="s">
        <v>44</v>
      </c>
    </row>
    <row r="35" spans="1:27" ht="15">
      <c r="A35" s="61"/>
      <c r="B35" s="62" t="s">
        <v>53</v>
      </c>
      <c r="C35" s="62" t="s">
        <v>131</v>
      </c>
      <c r="D35" s="62" t="s">
        <v>132</v>
      </c>
      <c r="E35" s="62" t="s">
        <v>45</v>
      </c>
      <c r="F35" s="79" t="s">
        <v>44</v>
      </c>
      <c r="G35" s="66" t="s">
        <v>44</v>
      </c>
      <c r="H35" s="66" t="s">
        <v>44</v>
      </c>
      <c r="I35" s="66" t="s">
        <v>44</v>
      </c>
      <c r="J35" s="66" t="s">
        <v>44</v>
      </c>
      <c r="K35" s="66" t="s">
        <v>44</v>
      </c>
      <c r="L35" s="66" t="s">
        <v>44</v>
      </c>
      <c r="M35" s="66" t="s">
        <v>44</v>
      </c>
      <c r="N35" s="66" t="s">
        <v>44</v>
      </c>
      <c r="O35" s="66" t="s">
        <v>44</v>
      </c>
      <c r="P35" s="66" t="s">
        <v>44</v>
      </c>
      <c r="Q35" s="66" t="s">
        <v>44</v>
      </c>
      <c r="R35" s="66" t="s">
        <v>44</v>
      </c>
      <c r="S35" s="66" t="s">
        <v>44</v>
      </c>
      <c r="T35" s="66" t="s">
        <v>44</v>
      </c>
      <c r="U35" s="66" t="s">
        <v>44</v>
      </c>
      <c r="V35" s="66" t="s">
        <v>44</v>
      </c>
      <c r="W35" s="66" t="s">
        <v>44</v>
      </c>
      <c r="X35" s="66" t="s">
        <v>44</v>
      </c>
      <c r="Y35" s="66" t="s">
        <v>44</v>
      </c>
      <c r="Z35" s="66" t="s">
        <v>44</v>
      </c>
      <c r="AA35" s="67" t="s">
        <v>44</v>
      </c>
    </row>
    <row r="36" spans="1:27" ht="15">
      <c r="A36" s="69"/>
      <c r="B36" s="70" t="s">
        <v>54</v>
      </c>
      <c r="C36" s="70" t="s">
        <v>131</v>
      </c>
      <c r="D36" s="70" t="s">
        <v>133</v>
      </c>
      <c r="E36" s="70" t="s">
        <v>45</v>
      </c>
      <c r="F36" s="80">
        <v>2</v>
      </c>
      <c r="G36" s="75" t="s">
        <v>44</v>
      </c>
      <c r="H36" s="75" t="s">
        <v>44</v>
      </c>
      <c r="I36" s="75" t="s">
        <v>44</v>
      </c>
      <c r="J36" s="75" t="s">
        <v>44</v>
      </c>
      <c r="K36" s="75" t="s">
        <v>44</v>
      </c>
      <c r="L36" s="75" t="s">
        <v>44</v>
      </c>
      <c r="M36" s="75" t="s">
        <v>44</v>
      </c>
      <c r="N36" s="75" t="s">
        <v>44</v>
      </c>
      <c r="O36" s="75" t="s">
        <v>44</v>
      </c>
      <c r="P36" s="75" t="s">
        <v>44</v>
      </c>
      <c r="Q36" s="75" t="s">
        <v>44</v>
      </c>
      <c r="R36" s="75" t="s">
        <v>44</v>
      </c>
      <c r="S36" s="75" t="s">
        <v>44</v>
      </c>
      <c r="T36" s="75">
        <v>1</v>
      </c>
      <c r="U36" s="75" t="s">
        <v>44</v>
      </c>
      <c r="V36" s="75" t="s">
        <v>44</v>
      </c>
      <c r="W36" s="75">
        <v>1</v>
      </c>
      <c r="X36" s="75" t="s">
        <v>44</v>
      </c>
      <c r="Y36" s="75" t="s">
        <v>44</v>
      </c>
      <c r="Z36" s="75" t="s">
        <v>44</v>
      </c>
      <c r="AA36" s="76" t="s">
        <v>44</v>
      </c>
    </row>
    <row r="37" spans="1:27" ht="15">
      <c r="A37" s="107" t="s">
        <v>67</v>
      </c>
      <c r="B37" s="41" t="s">
        <v>52</v>
      </c>
      <c r="C37" s="41" t="s">
        <v>135</v>
      </c>
      <c r="D37" s="41" t="s">
        <v>134</v>
      </c>
      <c r="E37" s="41" t="s">
        <v>45</v>
      </c>
      <c r="F37" s="42">
        <v>3</v>
      </c>
      <c r="G37" s="43" t="s">
        <v>44</v>
      </c>
      <c r="H37" s="43" t="s">
        <v>44</v>
      </c>
      <c r="I37" s="43" t="s">
        <v>44</v>
      </c>
      <c r="J37" s="43" t="s">
        <v>44</v>
      </c>
      <c r="K37" s="43" t="s">
        <v>44</v>
      </c>
      <c r="L37" s="43" t="s">
        <v>44</v>
      </c>
      <c r="M37" s="43" t="s">
        <v>44</v>
      </c>
      <c r="N37" s="43" t="s">
        <v>44</v>
      </c>
      <c r="O37" s="43" t="s">
        <v>44</v>
      </c>
      <c r="P37" s="43" t="s">
        <v>44</v>
      </c>
      <c r="Q37" s="43" t="s">
        <v>44</v>
      </c>
      <c r="R37" s="43" t="s">
        <v>44</v>
      </c>
      <c r="S37" s="43">
        <v>1</v>
      </c>
      <c r="T37" s="43" t="s">
        <v>44</v>
      </c>
      <c r="U37" s="43" t="s">
        <v>44</v>
      </c>
      <c r="V37" s="43">
        <v>1</v>
      </c>
      <c r="W37" s="43">
        <v>1</v>
      </c>
      <c r="X37" s="43" t="s">
        <v>44</v>
      </c>
      <c r="Y37" s="43" t="s">
        <v>44</v>
      </c>
      <c r="Z37" s="43" t="s">
        <v>44</v>
      </c>
      <c r="AA37" s="44" t="s">
        <v>44</v>
      </c>
    </row>
    <row r="38" spans="1:27" ht="15">
      <c r="A38" s="61"/>
      <c r="B38" s="62" t="s">
        <v>53</v>
      </c>
      <c r="C38" s="62" t="s">
        <v>135</v>
      </c>
      <c r="D38" s="62" t="s">
        <v>136</v>
      </c>
      <c r="E38" s="62" t="s">
        <v>45</v>
      </c>
      <c r="F38" s="79">
        <v>3</v>
      </c>
      <c r="G38" s="66" t="s">
        <v>44</v>
      </c>
      <c r="H38" s="66" t="s">
        <v>44</v>
      </c>
      <c r="I38" s="66" t="s">
        <v>44</v>
      </c>
      <c r="J38" s="66" t="s">
        <v>44</v>
      </c>
      <c r="K38" s="66" t="s">
        <v>44</v>
      </c>
      <c r="L38" s="66" t="s">
        <v>44</v>
      </c>
      <c r="M38" s="66" t="s">
        <v>44</v>
      </c>
      <c r="N38" s="66" t="s">
        <v>44</v>
      </c>
      <c r="O38" s="66" t="s">
        <v>44</v>
      </c>
      <c r="P38" s="66" t="s">
        <v>44</v>
      </c>
      <c r="Q38" s="66" t="s">
        <v>44</v>
      </c>
      <c r="R38" s="66" t="s">
        <v>44</v>
      </c>
      <c r="S38" s="66">
        <v>1</v>
      </c>
      <c r="T38" s="66" t="s">
        <v>44</v>
      </c>
      <c r="U38" s="66" t="s">
        <v>44</v>
      </c>
      <c r="V38" s="66">
        <v>1</v>
      </c>
      <c r="W38" s="66">
        <v>1</v>
      </c>
      <c r="X38" s="66" t="s">
        <v>44</v>
      </c>
      <c r="Y38" s="66" t="s">
        <v>44</v>
      </c>
      <c r="Z38" s="66" t="s">
        <v>44</v>
      </c>
      <c r="AA38" s="67" t="s">
        <v>44</v>
      </c>
    </row>
    <row r="39" spans="1:27" ht="15">
      <c r="A39" s="61"/>
      <c r="B39" s="62" t="s">
        <v>54</v>
      </c>
      <c r="C39" s="62" t="s">
        <v>135</v>
      </c>
      <c r="D39" s="62" t="s">
        <v>137</v>
      </c>
      <c r="E39" s="62" t="s">
        <v>45</v>
      </c>
      <c r="F39" s="79" t="s">
        <v>44</v>
      </c>
      <c r="G39" s="66" t="s">
        <v>44</v>
      </c>
      <c r="H39" s="66" t="s">
        <v>44</v>
      </c>
      <c r="I39" s="66" t="s">
        <v>44</v>
      </c>
      <c r="J39" s="66" t="s">
        <v>44</v>
      </c>
      <c r="K39" s="66" t="s">
        <v>44</v>
      </c>
      <c r="L39" s="66" t="s">
        <v>44</v>
      </c>
      <c r="M39" s="66" t="s">
        <v>44</v>
      </c>
      <c r="N39" s="66" t="s">
        <v>44</v>
      </c>
      <c r="O39" s="66" t="s">
        <v>44</v>
      </c>
      <c r="P39" s="66" t="s">
        <v>44</v>
      </c>
      <c r="Q39" s="66" t="s">
        <v>44</v>
      </c>
      <c r="R39" s="66" t="s">
        <v>44</v>
      </c>
      <c r="S39" s="66" t="s">
        <v>44</v>
      </c>
      <c r="T39" s="66" t="s">
        <v>44</v>
      </c>
      <c r="U39" s="66" t="s">
        <v>44</v>
      </c>
      <c r="V39" s="66" t="s">
        <v>44</v>
      </c>
      <c r="W39" s="66" t="s">
        <v>44</v>
      </c>
      <c r="X39" s="66" t="s">
        <v>44</v>
      </c>
      <c r="Y39" s="66" t="s">
        <v>44</v>
      </c>
      <c r="Z39" s="66" t="s">
        <v>44</v>
      </c>
      <c r="AA39" s="67" t="s">
        <v>44</v>
      </c>
    </row>
    <row r="40" spans="1:27" ht="15">
      <c r="A40" s="107" t="s">
        <v>68</v>
      </c>
      <c r="B40" s="41" t="s">
        <v>52</v>
      </c>
      <c r="C40" s="41" t="s">
        <v>139</v>
      </c>
      <c r="D40" s="41" t="s">
        <v>138</v>
      </c>
      <c r="E40" s="41" t="s">
        <v>43</v>
      </c>
      <c r="F40" s="42">
        <v>93</v>
      </c>
      <c r="G40" s="43" t="s">
        <v>44</v>
      </c>
      <c r="H40" s="43" t="s">
        <v>44</v>
      </c>
      <c r="I40" s="43" t="s">
        <v>44</v>
      </c>
      <c r="J40" s="43" t="s">
        <v>44</v>
      </c>
      <c r="K40" s="43" t="s">
        <v>44</v>
      </c>
      <c r="L40" s="43" t="s">
        <v>44</v>
      </c>
      <c r="M40" s="43" t="s">
        <v>44</v>
      </c>
      <c r="N40" s="43" t="s">
        <v>44</v>
      </c>
      <c r="O40" s="43" t="s">
        <v>44</v>
      </c>
      <c r="P40" s="43" t="s">
        <v>44</v>
      </c>
      <c r="Q40" s="43">
        <v>1</v>
      </c>
      <c r="R40" s="43" t="s">
        <v>44</v>
      </c>
      <c r="S40" s="43">
        <v>5</v>
      </c>
      <c r="T40" s="43">
        <v>4</v>
      </c>
      <c r="U40" s="43">
        <v>4</v>
      </c>
      <c r="V40" s="43">
        <v>12</v>
      </c>
      <c r="W40" s="43">
        <v>18</v>
      </c>
      <c r="X40" s="43">
        <v>23</v>
      </c>
      <c r="Y40" s="43">
        <v>19</v>
      </c>
      <c r="Z40" s="43">
        <v>6</v>
      </c>
      <c r="AA40" s="44">
        <v>1</v>
      </c>
    </row>
    <row r="41" spans="1:27" ht="15">
      <c r="A41" s="61"/>
      <c r="B41" s="62" t="s">
        <v>53</v>
      </c>
      <c r="C41" s="62" t="s">
        <v>139</v>
      </c>
      <c r="D41" s="62" t="s">
        <v>140</v>
      </c>
      <c r="E41" s="62" t="s">
        <v>43</v>
      </c>
      <c r="F41" s="79">
        <v>51</v>
      </c>
      <c r="G41" s="66" t="s">
        <v>44</v>
      </c>
      <c r="H41" s="66" t="s">
        <v>44</v>
      </c>
      <c r="I41" s="66" t="s">
        <v>44</v>
      </c>
      <c r="J41" s="66" t="s">
        <v>44</v>
      </c>
      <c r="K41" s="66" t="s">
        <v>44</v>
      </c>
      <c r="L41" s="66" t="s">
        <v>44</v>
      </c>
      <c r="M41" s="66" t="s">
        <v>44</v>
      </c>
      <c r="N41" s="66" t="s">
        <v>44</v>
      </c>
      <c r="O41" s="66" t="s">
        <v>44</v>
      </c>
      <c r="P41" s="66" t="s">
        <v>44</v>
      </c>
      <c r="Q41" s="66">
        <v>1</v>
      </c>
      <c r="R41" s="66" t="s">
        <v>44</v>
      </c>
      <c r="S41" s="66">
        <v>3</v>
      </c>
      <c r="T41" s="66">
        <v>4</v>
      </c>
      <c r="U41" s="66">
        <v>3</v>
      </c>
      <c r="V41" s="66">
        <v>9</v>
      </c>
      <c r="W41" s="66">
        <v>11</v>
      </c>
      <c r="X41" s="66">
        <v>11</v>
      </c>
      <c r="Y41" s="66">
        <v>6</v>
      </c>
      <c r="Z41" s="66">
        <v>3</v>
      </c>
      <c r="AA41" s="67" t="s">
        <v>44</v>
      </c>
    </row>
    <row r="42" spans="1:27" ht="15">
      <c r="A42" s="69"/>
      <c r="B42" s="70" t="s">
        <v>54</v>
      </c>
      <c r="C42" s="70" t="s">
        <v>139</v>
      </c>
      <c r="D42" s="70" t="s">
        <v>141</v>
      </c>
      <c r="E42" s="70" t="s">
        <v>43</v>
      </c>
      <c r="F42" s="80">
        <v>42</v>
      </c>
      <c r="G42" s="75" t="s">
        <v>44</v>
      </c>
      <c r="H42" s="75" t="s">
        <v>44</v>
      </c>
      <c r="I42" s="75" t="s">
        <v>44</v>
      </c>
      <c r="J42" s="75" t="s">
        <v>44</v>
      </c>
      <c r="K42" s="75" t="s">
        <v>44</v>
      </c>
      <c r="L42" s="75" t="s">
        <v>44</v>
      </c>
      <c r="M42" s="75" t="s">
        <v>44</v>
      </c>
      <c r="N42" s="75" t="s">
        <v>44</v>
      </c>
      <c r="O42" s="75" t="s">
        <v>44</v>
      </c>
      <c r="P42" s="75" t="s">
        <v>44</v>
      </c>
      <c r="Q42" s="75" t="s">
        <v>44</v>
      </c>
      <c r="R42" s="75" t="s">
        <v>44</v>
      </c>
      <c r="S42" s="75">
        <v>2</v>
      </c>
      <c r="T42" s="75" t="s">
        <v>44</v>
      </c>
      <c r="U42" s="75">
        <v>1</v>
      </c>
      <c r="V42" s="75">
        <v>3</v>
      </c>
      <c r="W42" s="75">
        <v>7</v>
      </c>
      <c r="X42" s="75">
        <v>12</v>
      </c>
      <c r="Y42" s="75">
        <v>13</v>
      </c>
      <c r="Z42" s="75">
        <v>3</v>
      </c>
      <c r="AA42" s="76">
        <v>1</v>
      </c>
    </row>
    <row r="43" spans="1:27" ht="15">
      <c r="A43" s="107" t="s">
        <v>391</v>
      </c>
      <c r="B43" s="41" t="s">
        <v>52</v>
      </c>
      <c r="C43" s="41" t="s">
        <v>166</v>
      </c>
      <c r="D43" s="41" t="s">
        <v>165</v>
      </c>
      <c r="E43" s="41" t="s">
        <v>41</v>
      </c>
      <c r="F43" s="42">
        <v>5</v>
      </c>
      <c r="G43" s="43" t="s">
        <v>44</v>
      </c>
      <c r="H43" s="43" t="s">
        <v>44</v>
      </c>
      <c r="I43" s="43" t="s">
        <v>44</v>
      </c>
      <c r="J43" s="43" t="s">
        <v>44</v>
      </c>
      <c r="K43" s="43" t="s">
        <v>44</v>
      </c>
      <c r="L43" s="43" t="s">
        <v>44</v>
      </c>
      <c r="M43" s="43" t="s">
        <v>44</v>
      </c>
      <c r="N43" s="43" t="s">
        <v>44</v>
      </c>
      <c r="O43" s="43" t="s">
        <v>44</v>
      </c>
      <c r="P43" s="43" t="s">
        <v>44</v>
      </c>
      <c r="Q43" s="43" t="s">
        <v>44</v>
      </c>
      <c r="R43" s="43" t="s">
        <v>44</v>
      </c>
      <c r="S43" s="43" t="s">
        <v>44</v>
      </c>
      <c r="T43" s="43" t="s">
        <v>44</v>
      </c>
      <c r="U43" s="43" t="s">
        <v>44</v>
      </c>
      <c r="V43" s="43" t="s">
        <v>44</v>
      </c>
      <c r="W43" s="43">
        <v>3</v>
      </c>
      <c r="X43" s="43">
        <v>1</v>
      </c>
      <c r="Y43" s="43">
        <v>1</v>
      </c>
      <c r="Z43" s="43" t="s">
        <v>44</v>
      </c>
      <c r="AA43" s="44" t="s">
        <v>44</v>
      </c>
    </row>
    <row r="44" spans="1:27" ht="15">
      <c r="A44" s="61"/>
      <c r="B44" s="62" t="s">
        <v>53</v>
      </c>
      <c r="C44" s="62" t="s">
        <v>166</v>
      </c>
      <c r="D44" s="62" t="s">
        <v>167</v>
      </c>
      <c r="E44" s="62" t="s">
        <v>41</v>
      </c>
      <c r="F44" s="79">
        <v>3</v>
      </c>
      <c r="G44" s="66" t="s">
        <v>44</v>
      </c>
      <c r="H44" s="66" t="s">
        <v>44</v>
      </c>
      <c r="I44" s="66" t="s">
        <v>44</v>
      </c>
      <c r="J44" s="66" t="s">
        <v>44</v>
      </c>
      <c r="K44" s="66" t="s">
        <v>44</v>
      </c>
      <c r="L44" s="66" t="s">
        <v>44</v>
      </c>
      <c r="M44" s="66" t="s">
        <v>44</v>
      </c>
      <c r="N44" s="66" t="s">
        <v>44</v>
      </c>
      <c r="O44" s="66" t="s">
        <v>44</v>
      </c>
      <c r="P44" s="66" t="s">
        <v>44</v>
      </c>
      <c r="Q44" s="66" t="s">
        <v>44</v>
      </c>
      <c r="R44" s="66" t="s">
        <v>44</v>
      </c>
      <c r="S44" s="66" t="s">
        <v>44</v>
      </c>
      <c r="T44" s="66" t="s">
        <v>44</v>
      </c>
      <c r="U44" s="66" t="s">
        <v>44</v>
      </c>
      <c r="V44" s="66" t="s">
        <v>44</v>
      </c>
      <c r="W44" s="66">
        <v>1</v>
      </c>
      <c r="X44" s="66">
        <v>1</v>
      </c>
      <c r="Y44" s="66">
        <v>1</v>
      </c>
      <c r="Z44" s="66" t="s">
        <v>44</v>
      </c>
      <c r="AA44" s="67" t="s">
        <v>44</v>
      </c>
    </row>
    <row r="45" spans="1:27" ht="15">
      <c r="A45" s="69"/>
      <c r="B45" s="70" t="s">
        <v>54</v>
      </c>
      <c r="C45" s="70" t="s">
        <v>166</v>
      </c>
      <c r="D45" s="70" t="s">
        <v>168</v>
      </c>
      <c r="E45" s="70" t="s">
        <v>41</v>
      </c>
      <c r="F45" s="80">
        <v>2</v>
      </c>
      <c r="G45" s="75" t="s">
        <v>44</v>
      </c>
      <c r="H45" s="75" t="s">
        <v>44</v>
      </c>
      <c r="I45" s="75" t="s">
        <v>44</v>
      </c>
      <c r="J45" s="75" t="s">
        <v>44</v>
      </c>
      <c r="K45" s="75" t="s">
        <v>44</v>
      </c>
      <c r="L45" s="75" t="s">
        <v>44</v>
      </c>
      <c r="M45" s="75" t="s">
        <v>44</v>
      </c>
      <c r="N45" s="75" t="s">
        <v>44</v>
      </c>
      <c r="O45" s="75" t="s">
        <v>44</v>
      </c>
      <c r="P45" s="75" t="s">
        <v>44</v>
      </c>
      <c r="Q45" s="75" t="s">
        <v>44</v>
      </c>
      <c r="R45" s="75" t="s">
        <v>44</v>
      </c>
      <c r="S45" s="75" t="s">
        <v>44</v>
      </c>
      <c r="T45" s="75" t="s">
        <v>44</v>
      </c>
      <c r="U45" s="75" t="s">
        <v>44</v>
      </c>
      <c r="V45" s="75" t="s">
        <v>44</v>
      </c>
      <c r="W45" s="75">
        <v>2</v>
      </c>
      <c r="X45" s="75" t="s">
        <v>44</v>
      </c>
      <c r="Y45" s="75" t="s">
        <v>44</v>
      </c>
      <c r="Z45" s="75" t="s">
        <v>44</v>
      </c>
      <c r="AA45" s="76" t="s">
        <v>44</v>
      </c>
    </row>
    <row r="46" spans="1:27" ht="15">
      <c r="A46" s="107" t="s">
        <v>81</v>
      </c>
      <c r="B46" s="41" t="s">
        <v>52</v>
      </c>
      <c r="C46" s="41" t="s">
        <v>170</v>
      </c>
      <c r="D46" s="41" t="s">
        <v>169</v>
      </c>
      <c r="E46" s="41" t="s">
        <v>42</v>
      </c>
      <c r="F46" s="42">
        <v>5</v>
      </c>
      <c r="G46" s="43" t="s">
        <v>44</v>
      </c>
      <c r="H46" s="43" t="s">
        <v>44</v>
      </c>
      <c r="I46" s="43" t="s">
        <v>44</v>
      </c>
      <c r="J46" s="43" t="s">
        <v>44</v>
      </c>
      <c r="K46" s="43" t="s">
        <v>44</v>
      </c>
      <c r="L46" s="43" t="s">
        <v>44</v>
      </c>
      <c r="M46" s="43" t="s">
        <v>44</v>
      </c>
      <c r="N46" s="43" t="s">
        <v>44</v>
      </c>
      <c r="O46" s="43" t="s">
        <v>44</v>
      </c>
      <c r="P46" s="43" t="s">
        <v>44</v>
      </c>
      <c r="Q46" s="43" t="s">
        <v>44</v>
      </c>
      <c r="R46" s="43" t="s">
        <v>44</v>
      </c>
      <c r="S46" s="43" t="s">
        <v>44</v>
      </c>
      <c r="T46" s="43" t="s">
        <v>44</v>
      </c>
      <c r="U46" s="43" t="s">
        <v>44</v>
      </c>
      <c r="V46" s="43" t="s">
        <v>44</v>
      </c>
      <c r="W46" s="43">
        <v>3</v>
      </c>
      <c r="X46" s="43">
        <v>1</v>
      </c>
      <c r="Y46" s="43">
        <v>1</v>
      </c>
      <c r="Z46" s="43" t="s">
        <v>44</v>
      </c>
      <c r="AA46" s="44" t="s">
        <v>44</v>
      </c>
    </row>
    <row r="47" spans="1:27" ht="15">
      <c r="A47" s="61"/>
      <c r="B47" s="62" t="s">
        <v>53</v>
      </c>
      <c r="C47" s="62" t="s">
        <v>170</v>
      </c>
      <c r="D47" s="62" t="s">
        <v>171</v>
      </c>
      <c r="E47" s="62" t="s">
        <v>42</v>
      </c>
      <c r="F47" s="79">
        <v>3</v>
      </c>
      <c r="G47" s="66" t="s">
        <v>44</v>
      </c>
      <c r="H47" s="66" t="s">
        <v>44</v>
      </c>
      <c r="I47" s="66" t="s">
        <v>44</v>
      </c>
      <c r="J47" s="66" t="s">
        <v>44</v>
      </c>
      <c r="K47" s="66" t="s">
        <v>44</v>
      </c>
      <c r="L47" s="66" t="s">
        <v>44</v>
      </c>
      <c r="M47" s="66" t="s">
        <v>44</v>
      </c>
      <c r="N47" s="66" t="s">
        <v>44</v>
      </c>
      <c r="O47" s="66" t="s">
        <v>44</v>
      </c>
      <c r="P47" s="66" t="s">
        <v>44</v>
      </c>
      <c r="Q47" s="66" t="s">
        <v>44</v>
      </c>
      <c r="R47" s="66" t="s">
        <v>44</v>
      </c>
      <c r="S47" s="66" t="s">
        <v>44</v>
      </c>
      <c r="T47" s="66" t="s">
        <v>44</v>
      </c>
      <c r="U47" s="66" t="s">
        <v>44</v>
      </c>
      <c r="V47" s="66" t="s">
        <v>44</v>
      </c>
      <c r="W47" s="66">
        <v>1</v>
      </c>
      <c r="X47" s="66">
        <v>1</v>
      </c>
      <c r="Y47" s="66">
        <v>1</v>
      </c>
      <c r="Z47" s="66" t="s">
        <v>44</v>
      </c>
      <c r="AA47" s="67" t="s">
        <v>44</v>
      </c>
    </row>
    <row r="48" spans="1:27" ht="15">
      <c r="A48" s="69"/>
      <c r="B48" s="70" t="s">
        <v>54</v>
      </c>
      <c r="C48" s="70" t="s">
        <v>170</v>
      </c>
      <c r="D48" s="70" t="s">
        <v>172</v>
      </c>
      <c r="E48" s="70" t="s">
        <v>42</v>
      </c>
      <c r="F48" s="80">
        <v>2</v>
      </c>
      <c r="G48" s="75" t="s">
        <v>44</v>
      </c>
      <c r="H48" s="75" t="s">
        <v>44</v>
      </c>
      <c r="I48" s="75" t="s">
        <v>44</v>
      </c>
      <c r="J48" s="75" t="s">
        <v>44</v>
      </c>
      <c r="K48" s="75" t="s">
        <v>44</v>
      </c>
      <c r="L48" s="75" t="s">
        <v>44</v>
      </c>
      <c r="M48" s="75" t="s">
        <v>44</v>
      </c>
      <c r="N48" s="75" t="s">
        <v>44</v>
      </c>
      <c r="O48" s="75" t="s">
        <v>44</v>
      </c>
      <c r="P48" s="75" t="s">
        <v>44</v>
      </c>
      <c r="Q48" s="75" t="s">
        <v>44</v>
      </c>
      <c r="R48" s="75" t="s">
        <v>44</v>
      </c>
      <c r="S48" s="75" t="s">
        <v>44</v>
      </c>
      <c r="T48" s="75" t="s">
        <v>44</v>
      </c>
      <c r="U48" s="75" t="s">
        <v>44</v>
      </c>
      <c r="V48" s="75" t="s">
        <v>44</v>
      </c>
      <c r="W48" s="75">
        <v>2</v>
      </c>
      <c r="X48" s="75" t="s">
        <v>44</v>
      </c>
      <c r="Y48" s="75" t="s">
        <v>44</v>
      </c>
      <c r="Z48" s="75" t="s">
        <v>44</v>
      </c>
      <c r="AA48" s="76" t="s">
        <v>44</v>
      </c>
    </row>
    <row r="49" spans="1:27" ht="15">
      <c r="A49" s="107" t="s">
        <v>83</v>
      </c>
      <c r="B49" s="41" t="s">
        <v>52</v>
      </c>
      <c r="C49" s="41" t="s">
        <v>174</v>
      </c>
      <c r="D49" s="41" t="s">
        <v>173</v>
      </c>
      <c r="E49" s="41" t="s">
        <v>45</v>
      </c>
      <c r="F49" s="42">
        <v>1</v>
      </c>
      <c r="G49" s="43" t="s">
        <v>44</v>
      </c>
      <c r="H49" s="43" t="s">
        <v>44</v>
      </c>
      <c r="I49" s="43" t="s">
        <v>44</v>
      </c>
      <c r="J49" s="43" t="s">
        <v>44</v>
      </c>
      <c r="K49" s="43" t="s">
        <v>44</v>
      </c>
      <c r="L49" s="43" t="s">
        <v>44</v>
      </c>
      <c r="M49" s="43" t="s">
        <v>44</v>
      </c>
      <c r="N49" s="43" t="s">
        <v>44</v>
      </c>
      <c r="O49" s="43" t="s">
        <v>44</v>
      </c>
      <c r="P49" s="43" t="s">
        <v>44</v>
      </c>
      <c r="Q49" s="43" t="s">
        <v>44</v>
      </c>
      <c r="R49" s="43" t="s">
        <v>44</v>
      </c>
      <c r="S49" s="43" t="s">
        <v>44</v>
      </c>
      <c r="T49" s="43" t="s">
        <v>44</v>
      </c>
      <c r="U49" s="43" t="s">
        <v>44</v>
      </c>
      <c r="V49" s="43" t="s">
        <v>44</v>
      </c>
      <c r="W49" s="43" t="s">
        <v>44</v>
      </c>
      <c r="X49" s="43" t="s">
        <v>44</v>
      </c>
      <c r="Y49" s="43">
        <v>1</v>
      </c>
      <c r="Z49" s="43" t="s">
        <v>44</v>
      </c>
      <c r="AA49" s="44" t="s">
        <v>44</v>
      </c>
    </row>
    <row r="50" spans="1:27" ht="15">
      <c r="A50" s="61"/>
      <c r="B50" s="62" t="s">
        <v>53</v>
      </c>
      <c r="C50" s="62" t="s">
        <v>174</v>
      </c>
      <c r="D50" s="62" t="s">
        <v>175</v>
      </c>
      <c r="E50" s="62" t="s">
        <v>45</v>
      </c>
      <c r="F50" s="79">
        <v>1</v>
      </c>
      <c r="G50" s="66" t="s">
        <v>44</v>
      </c>
      <c r="H50" s="66" t="s">
        <v>44</v>
      </c>
      <c r="I50" s="66" t="s">
        <v>44</v>
      </c>
      <c r="J50" s="66" t="s">
        <v>44</v>
      </c>
      <c r="K50" s="66" t="s">
        <v>44</v>
      </c>
      <c r="L50" s="66" t="s">
        <v>44</v>
      </c>
      <c r="M50" s="66" t="s">
        <v>44</v>
      </c>
      <c r="N50" s="66" t="s">
        <v>44</v>
      </c>
      <c r="O50" s="66" t="s">
        <v>44</v>
      </c>
      <c r="P50" s="66" t="s">
        <v>44</v>
      </c>
      <c r="Q50" s="66" t="s">
        <v>44</v>
      </c>
      <c r="R50" s="66" t="s">
        <v>44</v>
      </c>
      <c r="S50" s="66" t="s">
        <v>44</v>
      </c>
      <c r="T50" s="66" t="s">
        <v>44</v>
      </c>
      <c r="U50" s="66" t="s">
        <v>44</v>
      </c>
      <c r="V50" s="66" t="s">
        <v>44</v>
      </c>
      <c r="W50" s="66" t="s">
        <v>44</v>
      </c>
      <c r="X50" s="66" t="s">
        <v>44</v>
      </c>
      <c r="Y50" s="66">
        <v>1</v>
      </c>
      <c r="Z50" s="66" t="s">
        <v>44</v>
      </c>
      <c r="AA50" s="67" t="s">
        <v>44</v>
      </c>
    </row>
    <row r="51" spans="1:27" ht="15">
      <c r="A51" s="69"/>
      <c r="B51" s="70" t="s">
        <v>54</v>
      </c>
      <c r="C51" s="70" t="s">
        <v>174</v>
      </c>
      <c r="D51" s="70" t="s">
        <v>176</v>
      </c>
      <c r="E51" s="70" t="s">
        <v>45</v>
      </c>
      <c r="F51" s="80" t="s">
        <v>44</v>
      </c>
      <c r="G51" s="75" t="s">
        <v>44</v>
      </c>
      <c r="H51" s="75" t="s">
        <v>44</v>
      </c>
      <c r="I51" s="75" t="s">
        <v>44</v>
      </c>
      <c r="J51" s="75" t="s">
        <v>44</v>
      </c>
      <c r="K51" s="75" t="s">
        <v>44</v>
      </c>
      <c r="L51" s="75" t="s">
        <v>44</v>
      </c>
      <c r="M51" s="75" t="s">
        <v>44</v>
      </c>
      <c r="N51" s="75" t="s">
        <v>44</v>
      </c>
      <c r="O51" s="75" t="s">
        <v>44</v>
      </c>
      <c r="P51" s="75" t="s">
        <v>44</v>
      </c>
      <c r="Q51" s="75" t="s">
        <v>44</v>
      </c>
      <c r="R51" s="75" t="s">
        <v>44</v>
      </c>
      <c r="S51" s="75" t="s">
        <v>44</v>
      </c>
      <c r="T51" s="75" t="s">
        <v>44</v>
      </c>
      <c r="U51" s="75" t="s">
        <v>44</v>
      </c>
      <c r="V51" s="75" t="s">
        <v>44</v>
      </c>
      <c r="W51" s="75" t="s">
        <v>44</v>
      </c>
      <c r="X51" s="75" t="s">
        <v>44</v>
      </c>
      <c r="Y51" s="75" t="s">
        <v>44</v>
      </c>
      <c r="Z51" s="75" t="s">
        <v>44</v>
      </c>
      <c r="AA51" s="76" t="s">
        <v>44</v>
      </c>
    </row>
    <row r="52" spans="1:27" ht="15">
      <c r="A52" s="107" t="s">
        <v>84</v>
      </c>
      <c r="B52" s="41" t="s">
        <v>52</v>
      </c>
      <c r="C52" s="41" t="s">
        <v>178</v>
      </c>
      <c r="D52" s="41" t="s">
        <v>177</v>
      </c>
      <c r="E52" s="41" t="s">
        <v>45</v>
      </c>
      <c r="F52" s="42">
        <v>2</v>
      </c>
      <c r="G52" s="43" t="s">
        <v>44</v>
      </c>
      <c r="H52" s="43" t="s">
        <v>44</v>
      </c>
      <c r="I52" s="43" t="s">
        <v>44</v>
      </c>
      <c r="J52" s="43" t="s">
        <v>44</v>
      </c>
      <c r="K52" s="43" t="s">
        <v>44</v>
      </c>
      <c r="L52" s="43" t="s">
        <v>44</v>
      </c>
      <c r="M52" s="43" t="s">
        <v>44</v>
      </c>
      <c r="N52" s="43" t="s">
        <v>44</v>
      </c>
      <c r="O52" s="43" t="s">
        <v>44</v>
      </c>
      <c r="P52" s="43" t="s">
        <v>44</v>
      </c>
      <c r="Q52" s="43" t="s">
        <v>44</v>
      </c>
      <c r="R52" s="43" t="s">
        <v>44</v>
      </c>
      <c r="S52" s="43" t="s">
        <v>44</v>
      </c>
      <c r="T52" s="43" t="s">
        <v>44</v>
      </c>
      <c r="U52" s="43" t="s">
        <v>44</v>
      </c>
      <c r="V52" s="43" t="s">
        <v>44</v>
      </c>
      <c r="W52" s="43">
        <v>1</v>
      </c>
      <c r="X52" s="43">
        <v>1</v>
      </c>
      <c r="Y52" s="43" t="s">
        <v>44</v>
      </c>
      <c r="Z52" s="43" t="s">
        <v>44</v>
      </c>
      <c r="AA52" s="44" t="s">
        <v>44</v>
      </c>
    </row>
    <row r="53" spans="1:27" ht="15">
      <c r="A53" s="61"/>
      <c r="B53" s="62" t="s">
        <v>53</v>
      </c>
      <c r="C53" s="62" t="s">
        <v>178</v>
      </c>
      <c r="D53" s="62" t="s">
        <v>179</v>
      </c>
      <c r="E53" s="62" t="s">
        <v>45</v>
      </c>
      <c r="F53" s="79">
        <v>1</v>
      </c>
      <c r="G53" s="66" t="s">
        <v>44</v>
      </c>
      <c r="H53" s="66" t="s">
        <v>44</v>
      </c>
      <c r="I53" s="66" t="s">
        <v>44</v>
      </c>
      <c r="J53" s="66" t="s">
        <v>44</v>
      </c>
      <c r="K53" s="66" t="s">
        <v>44</v>
      </c>
      <c r="L53" s="66" t="s">
        <v>44</v>
      </c>
      <c r="M53" s="66" t="s">
        <v>44</v>
      </c>
      <c r="N53" s="66" t="s">
        <v>44</v>
      </c>
      <c r="O53" s="66" t="s">
        <v>44</v>
      </c>
      <c r="P53" s="66" t="s">
        <v>44</v>
      </c>
      <c r="Q53" s="66" t="s">
        <v>44</v>
      </c>
      <c r="R53" s="66" t="s">
        <v>44</v>
      </c>
      <c r="S53" s="66" t="s">
        <v>44</v>
      </c>
      <c r="T53" s="66" t="s">
        <v>44</v>
      </c>
      <c r="U53" s="66" t="s">
        <v>44</v>
      </c>
      <c r="V53" s="66" t="s">
        <v>44</v>
      </c>
      <c r="W53" s="66" t="s">
        <v>44</v>
      </c>
      <c r="X53" s="66">
        <v>1</v>
      </c>
      <c r="Y53" s="66" t="s">
        <v>44</v>
      </c>
      <c r="Z53" s="66" t="s">
        <v>44</v>
      </c>
      <c r="AA53" s="67" t="s">
        <v>44</v>
      </c>
    </row>
    <row r="54" spans="1:27" ht="15">
      <c r="A54" s="69"/>
      <c r="B54" s="70" t="s">
        <v>54</v>
      </c>
      <c r="C54" s="70" t="s">
        <v>178</v>
      </c>
      <c r="D54" s="70" t="s">
        <v>180</v>
      </c>
      <c r="E54" s="70" t="s">
        <v>45</v>
      </c>
      <c r="F54" s="80">
        <v>1</v>
      </c>
      <c r="G54" s="75" t="s">
        <v>44</v>
      </c>
      <c r="H54" s="75" t="s">
        <v>44</v>
      </c>
      <c r="I54" s="75" t="s">
        <v>44</v>
      </c>
      <c r="J54" s="75" t="s">
        <v>44</v>
      </c>
      <c r="K54" s="75" t="s">
        <v>44</v>
      </c>
      <c r="L54" s="75" t="s">
        <v>44</v>
      </c>
      <c r="M54" s="75" t="s">
        <v>44</v>
      </c>
      <c r="N54" s="75" t="s">
        <v>44</v>
      </c>
      <c r="O54" s="75" t="s">
        <v>44</v>
      </c>
      <c r="P54" s="75" t="s">
        <v>44</v>
      </c>
      <c r="Q54" s="75" t="s">
        <v>44</v>
      </c>
      <c r="R54" s="75" t="s">
        <v>44</v>
      </c>
      <c r="S54" s="75" t="s">
        <v>44</v>
      </c>
      <c r="T54" s="75" t="s">
        <v>44</v>
      </c>
      <c r="U54" s="75" t="s">
        <v>44</v>
      </c>
      <c r="V54" s="75" t="s">
        <v>44</v>
      </c>
      <c r="W54" s="75">
        <v>1</v>
      </c>
      <c r="X54" s="75" t="s">
        <v>44</v>
      </c>
      <c r="Y54" s="75" t="s">
        <v>44</v>
      </c>
      <c r="Z54" s="75" t="s">
        <v>44</v>
      </c>
      <c r="AA54" s="76" t="s">
        <v>44</v>
      </c>
    </row>
    <row r="55" spans="1:27" ht="15">
      <c r="A55" s="107" t="s">
        <v>86</v>
      </c>
      <c r="B55" s="41" t="s">
        <v>52</v>
      </c>
      <c r="C55" s="41" t="s">
        <v>182</v>
      </c>
      <c r="D55" s="41" t="s">
        <v>181</v>
      </c>
      <c r="E55" s="41" t="s">
        <v>45</v>
      </c>
      <c r="F55" s="42">
        <v>1</v>
      </c>
      <c r="G55" s="43" t="s">
        <v>44</v>
      </c>
      <c r="H55" s="43" t="s">
        <v>44</v>
      </c>
      <c r="I55" s="43" t="s">
        <v>44</v>
      </c>
      <c r="J55" s="43" t="s">
        <v>44</v>
      </c>
      <c r="K55" s="43" t="s">
        <v>44</v>
      </c>
      <c r="L55" s="43" t="s">
        <v>44</v>
      </c>
      <c r="M55" s="43" t="s">
        <v>44</v>
      </c>
      <c r="N55" s="43" t="s">
        <v>44</v>
      </c>
      <c r="O55" s="43" t="s">
        <v>44</v>
      </c>
      <c r="P55" s="43" t="s">
        <v>44</v>
      </c>
      <c r="Q55" s="43" t="s">
        <v>44</v>
      </c>
      <c r="R55" s="43" t="s">
        <v>44</v>
      </c>
      <c r="S55" s="43" t="s">
        <v>44</v>
      </c>
      <c r="T55" s="43" t="s">
        <v>44</v>
      </c>
      <c r="U55" s="43" t="s">
        <v>44</v>
      </c>
      <c r="V55" s="43" t="s">
        <v>44</v>
      </c>
      <c r="W55" s="43">
        <v>1</v>
      </c>
      <c r="X55" s="43" t="s">
        <v>44</v>
      </c>
      <c r="Y55" s="43" t="s">
        <v>44</v>
      </c>
      <c r="Z55" s="43" t="s">
        <v>44</v>
      </c>
      <c r="AA55" s="44" t="s">
        <v>44</v>
      </c>
    </row>
    <row r="56" spans="1:27" ht="15">
      <c r="A56" s="61"/>
      <c r="B56" s="62" t="s">
        <v>53</v>
      </c>
      <c r="C56" s="62" t="s">
        <v>182</v>
      </c>
      <c r="D56" s="62" t="s">
        <v>183</v>
      </c>
      <c r="E56" s="62" t="s">
        <v>45</v>
      </c>
      <c r="F56" s="79">
        <v>1</v>
      </c>
      <c r="G56" s="66" t="s">
        <v>44</v>
      </c>
      <c r="H56" s="66" t="s">
        <v>44</v>
      </c>
      <c r="I56" s="66" t="s">
        <v>44</v>
      </c>
      <c r="J56" s="66" t="s">
        <v>44</v>
      </c>
      <c r="K56" s="66" t="s">
        <v>44</v>
      </c>
      <c r="L56" s="66" t="s">
        <v>44</v>
      </c>
      <c r="M56" s="66" t="s">
        <v>44</v>
      </c>
      <c r="N56" s="66" t="s">
        <v>44</v>
      </c>
      <c r="O56" s="66" t="s">
        <v>44</v>
      </c>
      <c r="P56" s="66" t="s">
        <v>44</v>
      </c>
      <c r="Q56" s="66" t="s">
        <v>44</v>
      </c>
      <c r="R56" s="66" t="s">
        <v>44</v>
      </c>
      <c r="S56" s="66" t="s">
        <v>44</v>
      </c>
      <c r="T56" s="66" t="s">
        <v>44</v>
      </c>
      <c r="U56" s="66" t="s">
        <v>44</v>
      </c>
      <c r="V56" s="66" t="s">
        <v>44</v>
      </c>
      <c r="W56" s="66">
        <v>1</v>
      </c>
      <c r="X56" s="66" t="s">
        <v>44</v>
      </c>
      <c r="Y56" s="66" t="s">
        <v>44</v>
      </c>
      <c r="Z56" s="66" t="s">
        <v>44</v>
      </c>
      <c r="AA56" s="67" t="s">
        <v>44</v>
      </c>
    </row>
    <row r="57" spans="1:27" ht="15">
      <c r="A57" s="69"/>
      <c r="B57" s="70" t="s">
        <v>54</v>
      </c>
      <c r="C57" s="70" t="s">
        <v>182</v>
      </c>
      <c r="D57" s="70" t="s">
        <v>184</v>
      </c>
      <c r="E57" s="70" t="s">
        <v>45</v>
      </c>
      <c r="F57" s="80" t="s">
        <v>44</v>
      </c>
      <c r="G57" s="75" t="s">
        <v>44</v>
      </c>
      <c r="H57" s="75" t="s">
        <v>44</v>
      </c>
      <c r="I57" s="75" t="s">
        <v>44</v>
      </c>
      <c r="J57" s="75" t="s">
        <v>44</v>
      </c>
      <c r="K57" s="75" t="s">
        <v>44</v>
      </c>
      <c r="L57" s="75" t="s">
        <v>44</v>
      </c>
      <c r="M57" s="75" t="s">
        <v>44</v>
      </c>
      <c r="N57" s="75" t="s">
        <v>44</v>
      </c>
      <c r="O57" s="75" t="s">
        <v>44</v>
      </c>
      <c r="P57" s="75" t="s">
        <v>44</v>
      </c>
      <c r="Q57" s="75" t="s">
        <v>44</v>
      </c>
      <c r="R57" s="75" t="s">
        <v>44</v>
      </c>
      <c r="S57" s="75" t="s">
        <v>44</v>
      </c>
      <c r="T57" s="75" t="s">
        <v>44</v>
      </c>
      <c r="U57" s="75" t="s">
        <v>44</v>
      </c>
      <c r="V57" s="75" t="s">
        <v>44</v>
      </c>
      <c r="W57" s="75" t="s">
        <v>44</v>
      </c>
      <c r="X57" s="75" t="s">
        <v>44</v>
      </c>
      <c r="Y57" s="75" t="s">
        <v>44</v>
      </c>
      <c r="Z57" s="75" t="s">
        <v>44</v>
      </c>
      <c r="AA57" s="76" t="s">
        <v>44</v>
      </c>
    </row>
    <row r="58" spans="1:27" ht="15">
      <c r="A58" s="107" t="s">
        <v>88</v>
      </c>
      <c r="B58" s="41" t="s">
        <v>52</v>
      </c>
      <c r="C58" s="41" t="s">
        <v>186</v>
      </c>
      <c r="D58" s="41" t="s">
        <v>185</v>
      </c>
      <c r="E58" s="41" t="s">
        <v>45</v>
      </c>
      <c r="F58" s="42">
        <v>1</v>
      </c>
      <c r="G58" s="43" t="s">
        <v>44</v>
      </c>
      <c r="H58" s="43" t="s">
        <v>44</v>
      </c>
      <c r="I58" s="43" t="s">
        <v>44</v>
      </c>
      <c r="J58" s="43" t="s">
        <v>44</v>
      </c>
      <c r="K58" s="43" t="s">
        <v>44</v>
      </c>
      <c r="L58" s="43" t="s">
        <v>44</v>
      </c>
      <c r="M58" s="43" t="s">
        <v>44</v>
      </c>
      <c r="N58" s="43" t="s">
        <v>44</v>
      </c>
      <c r="O58" s="43" t="s">
        <v>44</v>
      </c>
      <c r="P58" s="43" t="s">
        <v>44</v>
      </c>
      <c r="Q58" s="43" t="s">
        <v>44</v>
      </c>
      <c r="R58" s="43" t="s">
        <v>44</v>
      </c>
      <c r="S58" s="43" t="s">
        <v>44</v>
      </c>
      <c r="T58" s="43" t="s">
        <v>44</v>
      </c>
      <c r="U58" s="43" t="s">
        <v>44</v>
      </c>
      <c r="V58" s="43" t="s">
        <v>44</v>
      </c>
      <c r="W58" s="43">
        <v>1</v>
      </c>
      <c r="X58" s="43" t="s">
        <v>44</v>
      </c>
      <c r="Y58" s="43" t="s">
        <v>44</v>
      </c>
      <c r="Z58" s="43" t="s">
        <v>44</v>
      </c>
      <c r="AA58" s="44" t="s">
        <v>44</v>
      </c>
    </row>
    <row r="59" spans="1:27" ht="15">
      <c r="A59" s="61"/>
      <c r="B59" s="62" t="s">
        <v>53</v>
      </c>
      <c r="C59" s="62" t="s">
        <v>186</v>
      </c>
      <c r="D59" s="62" t="s">
        <v>187</v>
      </c>
      <c r="E59" s="62" t="s">
        <v>45</v>
      </c>
      <c r="F59" s="79" t="s">
        <v>44</v>
      </c>
      <c r="G59" s="66" t="s">
        <v>44</v>
      </c>
      <c r="H59" s="66" t="s">
        <v>44</v>
      </c>
      <c r="I59" s="66" t="s">
        <v>44</v>
      </c>
      <c r="J59" s="66" t="s">
        <v>44</v>
      </c>
      <c r="K59" s="66" t="s">
        <v>44</v>
      </c>
      <c r="L59" s="66" t="s">
        <v>44</v>
      </c>
      <c r="M59" s="66" t="s">
        <v>44</v>
      </c>
      <c r="N59" s="66" t="s">
        <v>44</v>
      </c>
      <c r="O59" s="66" t="s">
        <v>44</v>
      </c>
      <c r="P59" s="66" t="s">
        <v>44</v>
      </c>
      <c r="Q59" s="66" t="s">
        <v>44</v>
      </c>
      <c r="R59" s="66" t="s">
        <v>44</v>
      </c>
      <c r="S59" s="66" t="s">
        <v>44</v>
      </c>
      <c r="T59" s="66" t="s">
        <v>44</v>
      </c>
      <c r="U59" s="66" t="s">
        <v>44</v>
      </c>
      <c r="V59" s="66" t="s">
        <v>44</v>
      </c>
      <c r="W59" s="66" t="s">
        <v>44</v>
      </c>
      <c r="X59" s="66" t="s">
        <v>44</v>
      </c>
      <c r="Y59" s="66" t="s">
        <v>44</v>
      </c>
      <c r="Z59" s="66" t="s">
        <v>44</v>
      </c>
      <c r="AA59" s="67" t="s">
        <v>44</v>
      </c>
    </row>
    <row r="60" spans="1:27" ht="15">
      <c r="A60" s="69"/>
      <c r="B60" s="70" t="s">
        <v>54</v>
      </c>
      <c r="C60" s="70" t="s">
        <v>186</v>
      </c>
      <c r="D60" s="70" t="s">
        <v>188</v>
      </c>
      <c r="E60" s="70" t="s">
        <v>45</v>
      </c>
      <c r="F60" s="80">
        <v>1</v>
      </c>
      <c r="G60" s="75" t="s">
        <v>44</v>
      </c>
      <c r="H60" s="75" t="s">
        <v>44</v>
      </c>
      <c r="I60" s="75" t="s">
        <v>44</v>
      </c>
      <c r="J60" s="75" t="s">
        <v>44</v>
      </c>
      <c r="K60" s="75" t="s">
        <v>44</v>
      </c>
      <c r="L60" s="75" t="s">
        <v>44</v>
      </c>
      <c r="M60" s="75" t="s">
        <v>44</v>
      </c>
      <c r="N60" s="75" t="s">
        <v>44</v>
      </c>
      <c r="O60" s="75" t="s">
        <v>44</v>
      </c>
      <c r="P60" s="75" t="s">
        <v>44</v>
      </c>
      <c r="Q60" s="75" t="s">
        <v>44</v>
      </c>
      <c r="R60" s="75" t="s">
        <v>44</v>
      </c>
      <c r="S60" s="75" t="s">
        <v>44</v>
      </c>
      <c r="T60" s="75" t="s">
        <v>44</v>
      </c>
      <c r="U60" s="75" t="s">
        <v>44</v>
      </c>
      <c r="V60" s="75" t="s">
        <v>44</v>
      </c>
      <c r="W60" s="75">
        <v>1</v>
      </c>
      <c r="X60" s="75" t="s">
        <v>44</v>
      </c>
      <c r="Y60" s="75" t="s">
        <v>44</v>
      </c>
      <c r="Z60" s="75" t="s">
        <v>44</v>
      </c>
      <c r="AA60" s="76" t="s">
        <v>44</v>
      </c>
    </row>
    <row r="61" spans="1:27" ht="15">
      <c r="A61" s="107" t="s">
        <v>388</v>
      </c>
      <c r="B61" s="41" t="s">
        <v>52</v>
      </c>
      <c r="C61" s="41" t="s">
        <v>143</v>
      </c>
      <c r="D61" s="41" t="s">
        <v>142</v>
      </c>
      <c r="E61" s="41" t="s">
        <v>41</v>
      </c>
      <c r="F61" s="42">
        <v>3</v>
      </c>
      <c r="G61" s="43" t="s">
        <v>44</v>
      </c>
      <c r="H61" s="43" t="s">
        <v>44</v>
      </c>
      <c r="I61" s="43" t="s">
        <v>44</v>
      </c>
      <c r="J61" s="43" t="s">
        <v>44</v>
      </c>
      <c r="K61" s="43" t="s">
        <v>44</v>
      </c>
      <c r="L61" s="43" t="s">
        <v>44</v>
      </c>
      <c r="M61" s="43" t="s">
        <v>44</v>
      </c>
      <c r="N61" s="43" t="s">
        <v>44</v>
      </c>
      <c r="O61" s="43" t="s">
        <v>44</v>
      </c>
      <c r="P61" s="43" t="s">
        <v>44</v>
      </c>
      <c r="Q61" s="43" t="s">
        <v>44</v>
      </c>
      <c r="R61" s="43" t="s">
        <v>44</v>
      </c>
      <c r="S61" s="43" t="s">
        <v>44</v>
      </c>
      <c r="T61" s="43" t="s">
        <v>44</v>
      </c>
      <c r="U61" s="43" t="s">
        <v>44</v>
      </c>
      <c r="V61" s="43" t="s">
        <v>44</v>
      </c>
      <c r="W61" s="43">
        <v>2</v>
      </c>
      <c r="X61" s="43" t="s">
        <v>44</v>
      </c>
      <c r="Y61" s="43">
        <v>1</v>
      </c>
      <c r="Z61" s="43" t="s">
        <v>44</v>
      </c>
      <c r="AA61" s="44" t="s">
        <v>44</v>
      </c>
    </row>
    <row r="62" spans="1:27" ht="15">
      <c r="A62" s="61"/>
      <c r="B62" s="62" t="s">
        <v>53</v>
      </c>
      <c r="C62" s="62" t="s">
        <v>143</v>
      </c>
      <c r="D62" s="62" t="s">
        <v>144</v>
      </c>
      <c r="E62" s="62" t="s">
        <v>41</v>
      </c>
      <c r="F62" s="79">
        <v>2</v>
      </c>
      <c r="G62" s="66" t="s">
        <v>44</v>
      </c>
      <c r="H62" s="66" t="s">
        <v>44</v>
      </c>
      <c r="I62" s="66" t="s">
        <v>44</v>
      </c>
      <c r="J62" s="66" t="s">
        <v>44</v>
      </c>
      <c r="K62" s="66" t="s">
        <v>44</v>
      </c>
      <c r="L62" s="66" t="s">
        <v>44</v>
      </c>
      <c r="M62" s="66" t="s">
        <v>44</v>
      </c>
      <c r="N62" s="66" t="s">
        <v>44</v>
      </c>
      <c r="O62" s="66" t="s">
        <v>44</v>
      </c>
      <c r="P62" s="66" t="s">
        <v>44</v>
      </c>
      <c r="Q62" s="66" t="s">
        <v>44</v>
      </c>
      <c r="R62" s="66" t="s">
        <v>44</v>
      </c>
      <c r="S62" s="66" t="s">
        <v>44</v>
      </c>
      <c r="T62" s="66" t="s">
        <v>44</v>
      </c>
      <c r="U62" s="66" t="s">
        <v>44</v>
      </c>
      <c r="V62" s="66" t="s">
        <v>44</v>
      </c>
      <c r="W62" s="66">
        <v>1</v>
      </c>
      <c r="X62" s="66" t="s">
        <v>44</v>
      </c>
      <c r="Y62" s="66">
        <v>1</v>
      </c>
      <c r="Z62" s="66" t="s">
        <v>44</v>
      </c>
      <c r="AA62" s="67" t="s">
        <v>44</v>
      </c>
    </row>
    <row r="63" spans="1:27" ht="15">
      <c r="A63" s="69"/>
      <c r="B63" s="70" t="s">
        <v>54</v>
      </c>
      <c r="C63" s="70" t="s">
        <v>143</v>
      </c>
      <c r="D63" s="70" t="s">
        <v>145</v>
      </c>
      <c r="E63" s="70" t="s">
        <v>41</v>
      </c>
      <c r="F63" s="80">
        <v>1</v>
      </c>
      <c r="G63" s="75" t="s">
        <v>44</v>
      </c>
      <c r="H63" s="75" t="s">
        <v>44</v>
      </c>
      <c r="I63" s="75" t="s">
        <v>44</v>
      </c>
      <c r="J63" s="75" t="s">
        <v>44</v>
      </c>
      <c r="K63" s="75" t="s">
        <v>44</v>
      </c>
      <c r="L63" s="75" t="s">
        <v>44</v>
      </c>
      <c r="M63" s="75" t="s">
        <v>44</v>
      </c>
      <c r="N63" s="75" t="s">
        <v>44</v>
      </c>
      <c r="O63" s="75" t="s">
        <v>44</v>
      </c>
      <c r="P63" s="75" t="s">
        <v>44</v>
      </c>
      <c r="Q63" s="75" t="s">
        <v>44</v>
      </c>
      <c r="R63" s="75" t="s">
        <v>44</v>
      </c>
      <c r="S63" s="75" t="s">
        <v>44</v>
      </c>
      <c r="T63" s="75" t="s">
        <v>44</v>
      </c>
      <c r="U63" s="75" t="s">
        <v>44</v>
      </c>
      <c r="V63" s="75" t="s">
        <v>44</v>
      </c>
      <c r="W63" s="75">
        <v>1</v>
      </c>
      <c r="X63" s="75" t="s">
        <v>44</v>
      </c>
      <c r="Y63" s="75" t="s">
        <v>44</v>
      </c>
      <c r="Z63" s="75" t="s">
        <v>44</v>
      </c>
      <c r="AA63" s="76" t="s">
        <v>44</v>
      </c>
    </row>
    <row r="64" spans="1:27" ht="15">
      <c r="A64" s="107" t="s">
        <v>69</v>
      </c>
      <c r="B64" s="41" t="s">
        <v>52</v>
      </c>
      <c r="C64" s="41" t="s">
        <v>147</v>
      </c>
      <c r="D64" s="41" t="s">
        <v>146</v>
      </c>
      <c r="E64" s="41" t="s">
        <v>42</v>
      </c>
      <c r="F64" s="42">
        <v>3</v>
      </c>
      <c r="G64" s="43" t="s">
        <v>44</v>
      </c>
      <c r="H64" s="43" t="s">
        <v>44</v>
      </c>
      <c r="I64" s="43" t="s">
        <v>44</v>
      </c>
      <c r="J64" s="43" t="s">
        <v>44</v>
      </c>
      <c r="K64" s="43" t="s">
        <v>44</v>
      </c>
      <c r="L64" s="43" t="s">
        <v>44</v>
      </c>
      <c r="M64" s="43" t="s">
        <v>44</v>
      </c>
      <c r="N64" s="43" t="s">
        <v>44</v>
      </c>
      <c r="O64" s="43" t="s">
        <v>44</v>
      </c>
      <c r="P64" s="43" t="s">
        <v>44</v>
      </c>
      <c r="Q64" s="43" t="s">
        <v>44</v>
      </c>
      <c r="R64" s="43" t="s">
        <v>44</v>
      </c>
      <c r="S64" s="43" t="s">
        <v>44</v>
      </c>
      <c r="T64" s="43" t="s">
        <v>44</v>
      </c>
      <c r="U64" s="43" t="s">
        <v>44</v>
      </c>
      <c r="V64" s="43" t="s">
        <v>44</v>
      </c>
      <c r="W64" s="43">
        <v>2</v>
      </c>
      <c r="X64" s="43" t="s">
        <v>44</v>
      </c>
      <c r="Y64" s="43">
        <v>1</v>
      </c>
      <c r="Z64" s="43" t="s">
        <v>44</v>
      </c>
      <c r="AA64" s="44" t="s">
        <v>44</v>
      </c>
    </row>
    <row r="65" spans="1:27" ht="15">
      <c r="A65" s="61"/>
      <c r="B65" s="62" t="s">
        <v>53</v>
      </c>
      <c r="C65" s="62" t="s">
        <v>147</v>
      </c>
      <c r="D65" s="62" t="s">
        <v>148</v>
      </c>
      <c r="E65" s="62" t="s">
        <v>42</v>
      </c>
      <c r="F65" s="79">
        <v>2</v>
      </c>
      <c r="G65" s="66" t="s">
        <v>44</v>
      </c>
      <c r="H65" s="66" t="s">
        <v>44</v>
      </c>
      <c r="I65" s="66" t="s">
        <v>44</v>
      </c>
      <c r="J65" s="66" t="s">
        <v>44</v>
      </c>
      <c r="K65" s="66" t="s">
        <v>44</v>
      </c>
      <c r="L65" s="66" t="s">
        <v>44</v>
      </c>
      <c r="M65" s="66" t="s">
        <v>44</v>
      </c>
      <c r="N65" s="66" t="s">
        <v>44</v>
      </c>
      <c r="O65" s="66" t="s">
        <v>44</v>
      </c>
      <c r="P65" s="66" t="s">
        <v>44</v>
      </c>
      <c r="Q65" s="66" t="s">
        <v>44</v>
      </c>
      <c r="R65" s="66" t="s">
        <v>44</v>
      </c>
      <c r="S65" s="66" t="s">
        <v>44</v>
      </c>
      <c r="T65" s="66" t="s">
        <v>44</v>
      </c>
      <c r="U65" s="66" t="s">
        <v>44</v>
      </c>
      <c r="V65" s="66" t="s">
        <v>44</v>
      </c>
      <c r="W65" s="66">
        <v>1</v>
      </c>
      <c r="X65" s="66" t="s">
        <v>44</v>
      </c>
      <c r="Y65" s="66">
        <v>1</v>
      </c>
      <c r="Z65" s="66" t="s">
        <v>44</v>
      </c>
      <c r="AA65" s="67" t="s">
        <v>44</v>
      </c>
    </row>
    <row r="66" spans="1:27" ht="15">
      <c r="A66" s="61"/>
      <c r="B66" s="62" t="s">
        <v>54</v>
      </c>
      <c r="C66" s="62" t="s">
        <v>147</v>
      </c>
      <c r="D66" s="62" t="s">
        <v>149</v>
      </c>
      <c r="E66" s="62" t="s">
        <v>42</v>
      </c>
      <c r="F66" s="79">
        <v>1</v>
      </c>
      <c r="G66" s="66" t="s">
        <v>44</v>
      </c>
      <c r="H66" s="66" t="s">
        <v>44</v>
      </c>
      <c r="I66" s="66" t="s">
        <v>44</v>
      </c>
      <c r="J66" s="66" t="s">
        <v>44</v>
      </c>
      <c r="K66" s="66" t="s">
        <v>44</v>
      </c>
      <c r="L66" s="66" t="s">
        <v>44</v>
      </c>
      <c r="M66" s="66" t="s">
        <v>44</v>
      </c>
      <c r="N66" s="66" t="s">
        <v>44</v>
      </c>
      <c r="O66" s="66" t="s">
        <v>44</v>
      </c>
      <c r="P66" s="66" t="s">
        <v>44</v>
      </c>
      <c r="Q66" s="66" t="s">
        <v>44</v>
      </c>
      <c r="R66" s="66" t="s">
        <v>44</v>
      </c>
      <c r="S66" s="66" t="s">
        <v>44</v>
      </c>
      <c r="T66" s="66" t="s">
        <v>44</v>
      </c>
      <c r="U66" s="66" t="s">
        <v>44</v>
      </c>
      <c r="V66" s="66" t="s">
        <v>44</v>
      </c>
      <c r="W66" s="66">
        <v>1</v>
      </c>
      <c r="X66" s="66" t="s">
        <v>44</v>
      </c>
      <c r="Y66" s="66" t="s">
        <v>44</v>
      </c>
      <c r="Z66" s="66" t="s">
        <v>44</v>
      </c>
      <c r="AA66" s="67" t="s">
        <v>44</v>
      </c>
    </row>
    <row r="67" spans="1:27" ht="15">
      <c r="A67" s="107" t="s">
        <v>71</v>
      </c>
      <c r="B67" s="41" t="s">
        <v>52</v>
      </c>
      <c r="C67" s="41" t="s">
        <v>27</v>
      </c>
      <c r="D67" s="41" t="s">
        <v>150</v>
      </c>
      <c r="E67" s="41" t="s">
        <v>45</v>
      </c>
      <c r="F67" s="42">
        <v>1</v>
      </c>
      <c r="G67" s="43" t="s">
        <v>44</v>
      </c>
      <c r="H67" s="43" t="s">
        <v>44</v>
      </c>
      <c r="I67" s="43" t="s">
        <v>44</v>
      </c>
      <c r="J67" s="43" t="s">
        <v>44</v>
      </c>
      <c r="K67" s="43" t="s">
        <v>44</v>
      </c>
      <c r="L67" s="43" t="s">
        <v>44</v>
      </c>
      <c r="M67" s="43" t="s">
        <v>44</v>
      </c>
      <c r="N67" s="43" t="s">
        <v>44</v>
      </c>
      <c r="O67" s="43" t="s">
        <v>44</v>
      </c>
      <c r="P67" s="43" t="s">
        <v>44</v>
      </c>
      <c r="Q67" s="43" t="s">
        <v>44</v>
      </c>
      <c r="R67" s="43" t="s">
        <v>44</v>
      </c>
      <c r="S67" s="43" t="s">
        <v>44</v>
      </c>
      <c r="T67" s="43" t="s">
        <v>44</v>
      </c>
      <c r="U67" s="43" t="s">
        <v>44</v>
      </c>
      <c r="V67" s="43" t="s">
        <v>44</v>
      </c>
      <c r="W67" s="43">
        <v>1</v>
      </c>
      <c r="X67" s="43" t="s">
        <v>44</v>
      </c>
      <c r="Y67" s="43" t="s">
        <v>44</v>
      </c>
      <c r="Z67" s="43" t="s">
        <v>44</v>
      </c>
      <c r="AA67" s="44" t="s">
        <v>44</v>
      </c>
    </row>
    <row r="68" spans="1:27" ht="15">
      <c r="A68" s="61"/>
      <c r="B68" s="62" t="s">
        <v>53</v>
      </c>
      <c r="C68" s="62" t="s">
        <v>27</v>
      </c>
      <c r="D68" s="62" t="s">
        <v>151</v>
      </c>
      <c r="E68" s="62" t="s">
        <v>45</v>
      </c>
      <c r="F68" s="79" t="s">
        <v>44</v>
      </c>
      <c r="G68" s="66" t="s">
        <v>44</v>
      </c>
      <c r="H68" s="66" t="s">
        <v>44</v>
      </c>
      <c r="I68" s="66" t="s">
        <v>44</v>
      </c>
      <c r="J68" s="66" t="s">
        <v>44</v>
      </c>
      <c r="K68" s="66" t="s">
        <v>44</v>
      </c>
      <c r="L68" s="66" t="s">
        <v>44</v>
      </c>
      <c r="M68" s="66" t="s">
        <v>44</v>
      </c>
      <c r="N68" s="66" t="s">
        <v>44</v>
      </c>
      <c r="O68" s="66" t="s">
        <v>44</v>
      </c>
      <c r="P68" s="66" t="s">
        <v>44</v>
      </c>
      <c r="Q68" s="66" t="s">
        <v>44</v>
      </c>
      <c r="R68" s="66" t="s">
        <v>44</v>
      </c>
      <c r="S68" s="66" t="s">
        <v>44</v>
      </c>
      <c r="T68" s="66" t="s">
        <v>44</v>
      </c>
      <c r="U68" s="66" t="s">
        <v>44</v>
      </c>
      <c r="V68" s="66" t="s">
        <v>44</v>
      </c>
      <c r="W68" s="66" t="s">
        <v>44</v>
      </c>
      <c r="X68" s="66" t="s">
        <v>44</v>
      </c>
      <c r="Y68" s="66" t="s">
        <v>44</v>
      </c>
      <c r="Z68" s="66" t="s">
        <v>44</v>
      </c>
      <c r="AA68" s="67" t="s">
        <v>44</v>
      </c>
    </row>
    <row r="69" spans="1:27" ht="15">
      <c r="A69" s="69"/>
      <c r="B69" s="70" t="s">
        <v>54</v>
      </c>
      <c r="C69" s="70" t="s">
        <v>27</v>
      </c>
      <c r="D69" s="70" t="s">
        <v>152</v>
      </c>
      <c r="E69" s="70" t="s">
        <v>45</v>
      </c>
      <c r="F69" s="80">
        <v>1</v>
      </c>
      <c r="G69" s="75" t="s">
        <v>44</v>
      </c>
      <c r="H69" s="75" t="s">
        <v>44</v>
      </c>
      <c r="I69" s="75" t="s">
        <v>44</v>
      </c>
      <c r="J69" s="75" t="s">
        <v>44</v>
      </c>
      <c r="K69" s="75" t="s">
        <v>44</v>
      </c>
      <c r="L69" s="75" t="s">
        <v>44</v>
      </c>
      <c r="M69" s="75" t="s">
        <v>44</v>
      </c>
      <c r="N69" s="75" t="s">
        <v>44</v>
      </c>
      <c r="O69" s="75" t="s">
        <v>44</v>
      </c>
      <c r="P69" s="75" t="s">
        <v>44</v>
      </c>
      <c r="Q69" s="75" t="s">
        <v>44</v>
      </c>
      <c r="R69" s="75" t="s">
        <v>44</v>
      </c>
      <c r="S69" s="75" t="s">
        <v>44</v>
      </c>
      <c r="T69" s="75" t="s">
        <v>44</v>
      </c>
      <c r="U69" s="75" t="s">
        <v>44</v>
      </c>
      <c r="V69" s="75" t="s">
        <v>44</v>
      </c>
      <c r="W69" s="75">
        <v>1</v>
      </c>
      <c r="X69" s="75" t="s">
        <v>44</v>
      </c>
      <c r="Y69" s="75" t="s">
        <v>44</v>
      </c>
      <c r="Z69" s="75" t="s">
        <v>44</v>
      </c>
      <c r="AA69" s="76" t="s">
        <v>44</v>
      </c>
    </row>
    <row r="70" spans="1:27" ht="15">
      <c r="A70" s="107" t="s">
        <v>73</v>
      </c>
      <c r="B70" s="41" t="s">
        <v>52</v>
      </c>
      <c r="C70" s="41" t="s">
        <v>28</v>
      </c>
      <c r="D70" s="41" t="s">
        <v>153</v>
      </c>
      <c r="E70" s="41" t="s">
        <v>45</v>
      </c>
      <c r="F70" s="42">
        <v>1</v>
      </c>
      <c r="G70" s="43" t="s">
        <v>44</v>
      </c>
      <c r="H70" s="43" t="s">
        <v>44</v>
      </c>
      <c r="I70" s="43" t="s">
        <v>44</v>
      </c>
      <c r="J70" s="43" t="s">
        <v>44</v>
      </c>
      <c r="K70" s="43" t="s">
        <v>44</v>
      </c>
      <c r="L70" s="43" t="s">
        <v>44</v>
      </c>
      <c r="M70" s="43" t="s">
        <v>44</v>
      </c>
      <c r="N70" s="43" t="s">
        <v>44</v>
      </c>
      <c r="O70" s="43" t="s">
        <v>44</v>
      </c>
      <c r="P70" s="43" t="s">
        <v>44</v>
      </c>
      <c r="Q70" s="43" t="s">
        <v>44</v>
      </c>
      <c r="R70" s="43" t="s">
        <v>44</v>
      </c>
      <c r="S70" s="43" t="s">
        <v>44</v>
      </c>
      <c r="T70" s="43" t="s">
        <v>44</v>
      </c>
      <c r="U70" s="43" t="s">
        <v>44</v>
      </c>
      <c r="V70" s="43" t="s">
        <v>44</v>
      </c>
      <c r="W70" s="43" t="s">
        <v>44</v>
      </c>
      <c r="X70" s="43" t="s">
        <v>44</v>
      </c>
      <c r="Y70" s="43">
        <v>1</v>
      </c>
      <c r="Z70" s="43" t="s">
        <v>44</v>
      </c>
      <c r="AA70" s="44" t="s">
        <v>44</v>
      </c>
    </row>
    <row r="71" spans="1:27" ht="15">
      <c r="A71" s="61"/>
      <c r="B71" s="62" t="s">
        <v>53</v>
      </c>
      <c r="C71" s="62" t="s">
        <v>28</v>
      </c>
      <c r="D71" s="62" t="s">
        <v>154</v>
      </c>
      <c r="E71" s="62" t="s">
        <v>45</v>
      </c>
      <c r="F71" s="79">
        <v>1</v>
      </c>
      <c r="G71" s="66" t="s">
        <v>44</v>
      </c>
      <c r="H71" s="66" t="s">
        <v>44</v>
      </c>
      <c r="I71" s="66" t="s">
        <v>44</v>
      </c>
      <c r="J71" s="66" t="s">
        <v>44</v>
      </c>
      <c r="K71" s="66" t="s">
        <v>44</v>
      </c>
      <c r="L71" s="66" t="s">
        <v>44</v>
      </c>
      <c r="M71" s="66" t="s">
        <v>44</v>
      </c>
      <c r="N71" s="66" t="s">
        <v>44</v>
      </c>
      <c r="O71" s="66" t="s">
        <v>44</v>
      </c>
      <c r="P71" s="66" t="s">
        <v>44</v>
      </c>
      <c r="Q71" s="66" t="s">
        <v>44</v>
      </c>
      <c r="R71" s="66" t="s">
        <v>44</v>
      </c>
      <c r="S71" s="66" t="s">
        <v>44</v>
      </c>
      <c r="T71" s="66" t="s">
        <v>44</v>
      </c>
      <c r="U71" s="66" t="s">
        <v>44</v>
      </c>
      <c r="V71" s="66" t="s">
        <v>44</v>
      </c>
      <c r="W71" s="66" t="s">
        <v>44</v>
      </c>
      <c r="X71" s="66" t="s">
        <v>44</v>
      </c>
      <c r="Y71" s="66">
        <v>1</v>
      </c>
      <c r="Z71" s="66" t="s">
        <v>44</v>
      </c>
      <c r="AA71" s="67" t="s">
        <v>44</v>
      </c>
    </row>
    <row r="72" spans="1:27" ht="15">
      <c r="A72" s="69"/>
      <c r="B72" s="70" t="s">
        <v>54</v>
      </c>
      <c r="C72" s="70" t="s">
        <v>28</v>
      </c>
      <c r="D72" s="70" t="s">
        <v>155</v>
      </c>
      <c r="E72" s="70" t="s">
        <v>45</v>
      </c>
      <c r="F72" s="80" t="s">
        <v>44</v>
      </c>
      <c r="G72" s="75" t="s">
        <v>44</v>
      </c>
      <c r="H72" s="75" t="s">
        <v>44</v>
      </c>
      <c r="I72" s="75" t="s">
        <v>44</v>
      </c>
      <c r="J72" s="75" t="s">
        <v>44</v>
      </c>
      <c r="K72" s="75" t="s">
        <v>44</v>
      </c>
      <c r="L72" s="75" t="s">
        <v>44</v>
      </c>
      <c r="M72" s="75" t="s">
        <v>44</v>
      </c>
      <c r="N72" s="75" t="s">
        <v>44</v>
      </c>
      <c r="O72" s="75" t="s">
        <v>44</v>
      </c>
      <c r="P72" s="75" t="s">
        <v>44</v>
      </c>
      <c r="Q72" s="75" t="s">
        <v>44</v>
      </c>
      <c r="R72" s="75" t="s">
        <v>44</v>
      </c>
      <c r="S72" s="75" t="s">
        <v>44</v>
      </c>
      <c r="T72" s="75" t="s">
        <v>44</v>
      </c>
      <c r="U72" s="75" t="s">
        <v>44</v>
      </c>
      <c r="V72" s="75" t="s">
        <v>44</v>
      </c>
      <c r="W72" s="75" t="s">
        <v>44</v>
      </c>
      <c r="X72" s="75" t="s">
        <v>44</v>
      </c>
      <c r="Y72" s="75" t="s">
        <v>44</v>
      </c>
      <c r="Z72" s="75" t="s">
        <v>44</v>
      </c>
      <c r="AA72" s="76" t="s">
        <v>44</v>
      </c>
    </row>
    <row r="73" spans="1:27" ht="15">
      <c r="A73" s="107" t="s">
        <v>75</v>
      </c>
      <c r="B73" s="41" t="s">
        <v>52</v>
      </c>
      <c r="C73" s="41" t="s">
        <v>29</v>
      </c>
      <c r="D73" s="41" t="s">
        <v>156</v>
      </c>
      <c r="E73" s="41" t="s">
        <v>45</v>
      </c>
      <c r="F73" s="42" t="s">
        <v>44</v>
      </c>
      <c r="G73" s="43" t="s">
        <v>44</v>
      </c>
      <c r="H73" s="43" t="s">
        <v>44</v>
      </c>
      <c r="I73" s="43" t="s">
        <v>44</v>
      </c>
      <c r="J73" s="43" t="s">
        <v>44</v>
      </c>
      <c r="K73" s="43" t="s">
        <v>44</v>
      </c>
      <c r="L73" s="43" t="s">
        <v>44</v>
      </c>
      <c r="M73" s="43" t="s">
        <v>44</v>
      </c>
      <c r="N73" s="43" t="s">
        <v>44</v>
      </c>
      <c r="O73" s="43" t="s">
        <v>44</v>
      </c>
      <c r="P73" s="43" t="s">
        <v>44</v>
      </c>
      <c r="Q73" s="43" t="s">
        <v>44</v>
      </c>
      <c r="R73" s="43" t="s">
        <v>44</v>
      </c>
      <c r="S73" s="43" t="s">
        <v>44</v>
      </c>
      <c r="T73" s="43" t="s">
        <v>44</v>
      </c>
      <c r="U73" s="43" t="s">
        <v>44</v>
      </c>
      <c r="V73" s="43" t="s">
        <v>44</v>
      </c>
      <c r="W73" s="43" t="s">
        <v>44</v>
      </c>
      <c r="X73" s="43" t="s">
        <v>44</v>
      </c>
      <c r="Y73" s="43" t="s">
        <v>44</v>
      </c>
      <c r="Z73" s="43" t="s">
        <v>44</v>
      </c>
      <c r="AA73" s="44" t="s">
        <v>44</v>
      </c>
    </row>
    <row r="74" spans="1:27" ht="15">
      <c r="A74" s="61"/>
      <c r="B74" s="62" t="s">
        <v>53</v>
      </c>
      <c r="C74" s="62" t="s">
        <v>29</v>
      </c>
      <c r="D74" s="62" t="s">
        <v>157</v>
      </c>
      <c r="E74" s="62" t="s">
        <v>45</v>
      </c>
      <c r="F74" s="79" t="s">
        <v>44</v>
      </c>
      <c r="G74" s="66" t="s">
        <v>44</v>
      </c>
      <c r="H74" s="66" t="s">
        <v>44</v>
      </c>
      <c r="I74" s="66" t="s">
        <v>44</v>
      </c>
      <c r="J74" s="66" t="s">
        <v>44</v>
      </c>
      <c r="K74" s="66" t="s">
        <v>44</v>
      </c>
      <c r="L74" s="66" t="s">
        <v>44</v>
      </c>
      <c r="M74" s="66" t="s">
        <v>44</v>
      </c>
      <c r="N74" s="66" t="s">
        <v>44</v>
      </c>
      <c r="O74" s="66" t="s">
        <v>44</v>
      </c>
      <c r="P74" s="66" t="s">
        <v>44</v>
      </c>
      <c r="Q74" s="66" t="s">
        <v>44</v>
      </c>
      <c r="R74" s="66" t="s">
        <v>44</v>
      </c>
      <c r="S74" s="66" t="s">
        <v>44</v>
      </c>
      <c r="T74" s="66" t="s">
        <v>44</v>
      </c>
      <c r="U74" s="66" t="s">
        <v>44</v>
      </c>
      <c r="V74" s="66" t="s">
        <v>44</v>
      </c>
      <c r="W74" s="66" t="s">
        <v>44</v>
      </c>
      <c r="X74" s="66" t="s">
        <v>44</v>
      </c>
      <c r="Y74" s="66" t="s">
        <v>44</v>
      </c>
      <c r="Z74" s="66" t="s">
        <v>44</v>
      </c>
      <c r="AA74" s="67" t="s">
        <v>44</v>
      </c>
    </row>
    <row r="75" spans="1:27" ht="15">
      <c r="A75" s="69"/>
      <c r="B75" s="70" t="s">
        <v>54</v>
      </c>
      <c r="C75" s="70" t="s">
        <v>29</v>
      </c>
      <c r="D75" s="70" t="s">
        <v>158</v>
      </c>
      <c r="E75" s="70" t="s">
        <v>45</v>
      </c>
      <c r="F75" s="80" t="s">
        <v>44</v>
      </c>
      <c r="G75" s="75" t="s">
        <v>44</v>
      </c>
      <c r="H75" s="75" t="s">
        <v>44</v>
      </c>
      <c r="I75" s="75" t="s">
        <v>44</v>
      </c>
      <c r="J75" s="75" t="s">
        <v>44</v>
      </c>
      <c r="K75" s="75" t="s">
        <v>44</v>
      </c>
      <c r="L75" s="75" t="s">
        <v>44</v>
      </c>
      <c r="M75" s="75" t="s">
        <v>44</v>
      </c>
      <c r="N75" s="75" t="s">
        <v>44</v>
      </c>
      <c r="O75" s="75" t="s">
        <v>44</v>
      </c>
      <c r="P75" s="75" t="s">
        <v>44</v>
      </c>
      <c r="Q75" s="75" t="s">
        <v>44</v>
      </c>
      <c r="R75" s="75" t="s">
        <v>44</v>
      </c>
      <c r="S75" s="75" t="s">
        <v>44</v>
      </c>
      <c r="T75" s="75" t="s">
        <v>44</v>
      </c>
      <c r="U75" s="75" t="s">
        <v>44</v>
      </c>
      <c r="V75" s="75" t="s">
        <v>44</v>
      </c>
      <c r="W75" s="75" t="s">
        <v>44</v>
      </c>
      <c r="X75" s="75" t="s">
        <v>44</v>
      </c>
      <c r="Y75" s="75" t="s">
        <v>44</v>
      </c>
      <c r="Z75" s="75" t="s">
        <v>44</v>
      </c>
      <c r="AA75" s="76" t="s">
        <v>44</v>
      </c>
    </row>
    <row r="76" spans="1:27" ht="15">
      <c r="A76" s="107" t="s">
        <v>77</v>
      </c>
      <c r="B76" s="41" t="s">
        <v>52</v>
      </c>
      <c r="C76" s="41" t="s">
        <v>30</v>
      </c>
      <c r="D76" s="41" t="s">
        <v>159</v>
      </c>
      <c r="E76" s="41" t="s">
        <v>45</v>
      </c>
      <c r="F76" s="42" t="s">
        <v>44</v>
      </c>
      <c r="G76" s="43" t="s">
        <v>44</v>
      </c>
      <c r="H76" s="43" t="s">
        <v>44</v>
      </c>
      <c r="I76" s="43" t="s">
        <v>44</v>
      </c>
      <c r="J76" s="43" t="s">
        <v>44</v>
      </c>
      <c r="K76" s="43" t="s">
        <v>44</v>
      </c>
      <c r="L76" s="43" t="s">
        <v>44</v>
      </c>
      <c r="M76" s="43" t="s">
        <v>44</v>
      </c>
      <c r="N76" s="43" t="s">
        <v>44</v>
      </c>
      <c r="O76" s="43" t="s">
        <v>44</v>
      </c>
      <c r="P76" s="43" t="s">
        <v>44</v>
      </c>
      <c r="Q76" s="43" t="s">
        <v>44</v>
      </c>
      <c r="R76" s="43" t="s">
        <v>44</v>
      </c>
      <c r="S76" s="43" t="s">
        <v>44</v>
      </c>
      <c r="T76" s="43" t="s">
        <v>44</v>
      </c>
      <c r="U76" s="43" t="s">
        <v>44</v>
      </c>
      <c r="V76" s="43" t="s">
        <v>44</v>
      </c>
      <c r="W76" s="43" t="s">
        <v>44</v>
      </c>
      <c r="X76" s="43" t="s">
        <v>44</v>
      </c>
      <c r="Y76" s="43" t="s">
        <v>44</v>
      </c>
      <c r="Z76" s="43" t="s">
        <v>44</v>
      </c>
      <c r="AA76" s="44" t="s">
        <v>44</v>
      </c>
    </row>
    <row r="77" spans="1:27" ht="15">
      <c r="A77" s="61"/>
      <c r="B77" s="62" t="s">
        <v>53</v>
      </c>
      <c r="C77" s="62" t="s">
        <v>30</v>
      </c>
      <c r="D77" s="62" t="s">
        <v>160</v>
      </c>
      <c r="E77" s="62" t="s">
        <v>45</v>
      </c>
      <c r="F77" s="79" t="s">
        <v>44</v>
      </c>
      <c r="G77" s="66" t="s">
        <v>44</v>
      </c>
      <c r="H77" s="66" t="s">
        <v>44</v>
      </c>
      <c r="I77" s="66" t="s">
        <v>44</v>
      </c>
      <c r="J77" s="66" t="s">
        <v>44</v>
      </c>
      <c r="K77" s="66" t="s">
        <v>44</v>
      </c>
      <c r="L77" s="66" t="s">
        <v>44</v>
      </c>
      <c r="M77" s="66" t="s">
        <v>44</v>
      </c>
      <c r="N77" s="66" t="s">
        <v>44</v>
      </c>
      <c r="O77" s="66" t="s">
        <v>44</v>
      </c>
      <c r="P77" s="66" t="s">
        <v>44</v>
      </c>
      <c r="Q77" s="66" t="s">
        <v>44</v>
      </c>
      <c r="R77" s="66" t="s">
        <v>44</v>
      </c>
      <c r="S77" s="66" t="s">
        <v>44</v>
      </c>
      <c r="T77" s="66" t="s">
        <v>44</v>
      </c>
      <c r="U77" s="66" t="s">
        <v>44</v>
      </c>
      <c r="V77" s="66" t="s">
        <v>44</v>
      </c>
      <c r="W77" s="66" t="s">
        <v>44</v>
      </c>
      <c r="X77" s="66" t="s">
        <v>44</v>
      </c>
      <c r="Y77" s="66" t="s">
        <v>44</v>
      </c>
      <c r="Z77" s="66" t="s">
        <v>44</v>
      </c>
      <c r="AA77" s="67" t="s">
        <v>44</v>
      </c>
    </row>
    <row r="78" spans="1:27" ht="15">
      <c r="A78" s="69"/>
      <c r="B78" s="70" t="s">
        <v>54</v>
      </c>
      <c r="C78" s="70" t="s">
        <v>30</v>
      </c>
      <c r="D78" s="70" t="s">
        <v>161</v>
      </c>
      <c r="E78" s="70" t="s">
        <v>45</v>
      </c>
      <c r="F78" s="80" t="s">
        <v>44</v>
      </c>
      <c r="G78" s="75" t="s">
        <v>44</v>
      </c>
      <c r="H78" s="75" t="s">
        <v>44</v>
      </c>
      <c r="I78" s="75" t="s">
        <v>44</v>
      </c>
      <c r="J78" s="75" t="s">
        <v>44</v>
      </c>
      <c r="K78" s="75" t="s">
        <v>44</v>
      </c>
      <c r="L78" s="75" t="s">
        <v>44</v>
      </c>
      <c r="M78" s="75" t="s">
        <v>44</v>
      </c>
      <c r="N78" s="75" t="s">
        <v>44</v>
      </c>
      <c r="O78" s="75" t="s">
        <v>44</v>
      </c>
      <c r="P78" s="75" t="s">
        <v>44</v>
      </c>
      <c r="Q78" s="75" t="s">
        <v>44</v>
      </c>
      <c r="R78" s="75" t="s">
        <v>44</v>
      </c>
      <c r="S78" s="75" t="s">
        <v>44</v>
      </c>
      <c r="T78" s="75" t="s">
        <v>44</v>
      </c>
      <c r="U78" s="75" t="s">
        <v>44</v>
      </c>
      <c r="V78" s="75" t="s">
        <v>44</v>
      </c>
      <c r="W78" s="75" t="s">
        <v>44</v>
      </c>
      <c r="X78" s="75" t="s">
        <v>44</v>
      </c>
      <c r="Y78" s="75" t="s">
        <v>44</v>
      </c>
      <c r="Z78" s="75" t="s">
        <v>44</v>
      </c>
      <c r="AA78" s="76" t="s">
        <v>44</v>
      </c>
    </row>
    <row r="79" spans="1:27" ht="15">
      <c r="A79" s="107" t="s">
        <v>79</v>
      </c>
      <c r="B79" s="41" t="s">
        <v>52</v>
      </c>
      <c r="C79" s="41" t="s">
        <v>31</v>
      </c>
      <c r="D79" s="41" t="s">
        <v>162</v>
      </c>
      <c r="E79" s="41" t="s">
        <v>45</v>
      </c>
      <c r="F79" s="42">
        <v>1</v>
      </c>
      <c r="G79" s="43" t="s">
        <v>44</v>
      </c>
      <c r="H79" s="43" t="s">
        <v>44</v>
      </c>
      <c r="I79" s="43" t="s">
        <v>44</v>
      </c>
      <c r="J79" s="43" t="s">
        <v>44</v>
      </c>
      <c r="K79" s="43" t="s">
        <v>44</v>
      </c>
      <c r="L79" s="43" t="s">
        <v>44</v>
      </c>
      <c r="M79" s="43" t="s">
        <v>44</v>
      </c>
      <c r="N79" s="43" t="s">
        <v>44</v>
      </c>
      <c r="O79" s="43" t="s">
        <v>44</v>
      </c>
      <c r="P79" s="43" t="s">
        <v>44</v>
      </c>
      <c r="Q79" s="43" t="s">
        <v>44</v>
      </c>
      <c r="R79" s="43" t="s">
        <v>44</v>
      </c>
      <c r="S79" s="43" t="s">
        <v>44</v>
      </c>
      <c r="T79" s="43" t="s">
        <v>44</v>
      </c>
      <c r="U79" s="43" t="s">
        <v>44</v>
      </c>
      <c r="V79" s="43" t="s">
        <v>44</v>
      </c>
      <c r="W79" s="43">
        <v>1</v>
      </c>
      <c r="X79" s="43" t="s">
        <v>44</v>
      </c>
      <c r="Y79" s="43" t="s">
        <v>44</v>
      </c>
      <c r="Z79" s="43" t="s">
        <v>44</v>
      </c>
      <c r="AA79" s="44" t="s">
        <v>44</v>
      </c>
    </row>
    <row r="80" spans="1:27" ht="15">
      <c r="A80" s="61"/>
      <c r="B80" s="62" t="s">
        <v>53</v>
      </c>
      <c r="C80" s="62" t="s">
        <v>31</v>
      </c>
      <c r="D80" s="62" t="s">
        <v>163</v>
      </c>
      <c r="E80" s="62" t="s">
        <v>45</v>
      </c>
      <c r="F80" s="79">
        <v>1</v>
      </c>
      <c r="G80" s="66" t="s">
        <v>44</v>
      </c>
      <c r="H80" s="66" t="s">
        <v>44</v>
      </c>
      <c r="I80" s="66" t="s">
        <v>44</v>
      </c>
      <c r="J80" s="66" t="s">
        <v>44</v>
      </c>
      <c r="K80" s="66" t="s">
        <v>44</v>
      </c>
      <c r="L80" s="66" t="s">
        <v>44</v>
      </c>
      <c r="M80" s="66" t="s">
        <v>44</v>
      </c>
      <c r="N80" s="66" t="s">
        <v>44</v>
      </c>
      <c r="O80" s="66" t="s">
        <v>44</v>
      </c>
      <c r="P80" s="66" t="s">
        <v>44</v>
      </c>
      <c r="Q80" s="66" t="s">
        <v>44</v>
      </c>
      <c r="R80" s="66" t="s">
        <v>44</v>
      </c>
      <c r="S80" s="66" t="s">
        <v>44</v>
      </c>
      <c r="T80" s="66" t="s">
        <v>44</v>
      </c>
      <c r="U80" s="66" t="s">
        <v>44</v>
      </c>
      <c r="V80" s="66" t="s">
        <v>44</v>
      </c>
      <c r="W80" s="66">
        <v>1</v>
      </c>
      <c r="X80" s="66" t="s">
        <v>44</v>
      </c>
      <c r="Y80" s="66" t="s">
        <v>44</v>
      </c>
      <c r="Z80" s="66" t="s">
        <v>44</v>
      </c>
      <c r="AA80" s="67" t="s">
        <v>44</v>
      </c>
    </row>
    <row r="81" spans="1:27" ht="15">
      <c r="A81" s="69"/>
      <c r="B81" s="70" t="s">
        <v>54</v>
      </c>
      <c r="C81" s="70" t="s">
        <v>31</v>
      </c>
      <c r="D81" s="70" t="s">
        <v>164</v>
      </c>
      <c r="E81" s="70" t="s">
        <v>45</v>
      </c>
      <c r="F81" s="80" t="s">
        <v>44</v>
      </c>
      <c r="G81" s="75" t="s">
        <v>44</v>
      </c>
      <c r="H81" s="75" t="s">
        <v>44</v>
      </c>
      <c r="I81" s="75" t="s">
        <v>44</v>
      </c>
      <c r="J81" s="75" t="s">
        <v>44</v>
      </c>
      <c r="K81" s="75" t="s">
        <v>44</v>
      </c>
      <c r="L81" s="75" t="s">
        <v>44</v>
      </c>
      <c r="M81" s="75" t="s">
        <v>44</v>
      </c>
      <c r="N81" s="75" t="s">
        <v>44</v>
      </c>
      <c r="O81" s="75" t="s">
        <v>44</v>
      </c>
      <c r="P81" s="75" t="s">
        <v>44</v>
      </c>
      <c r="Q81" s="75" t="s">
        <v>44</v>
      </c>
      <c r="R81" s="75" t="s">
        <v>44</v>
      </c>
      <c r="S81" s="75" t="s">
        <v>44</v>
      </c>
      <c r="T81" s="75" t="s">
        <v>44</v>
      </c>
      <c r="U81" s="75" t="s">
        <v>44</v>
      </c>
      <c r="V81" s="75" t="s">
        <v>44</v>
      </c>
      <c r="W81" s="75" t="s">
        <v>44</v>
      </c>
      <c r="X81" s="75" t="s">
        <v>44</v>
      </c>
      <c r="Y81" s="75" t="s">
        <v>44</v>
      </c>
      <c r="Z81" s="75" t="s">
        <v>44</v>
      </c>
      <c r="AA81" s="76" t="s">
        <v>44</v>
      </c>
    </row>
    <row r="82" spans="1:27" ht="15">
      <c r="A82" s="30" t="s">
        <v>90</v>
      </c>
      <c r="B82" s="27" t="s">
        <v>91</v>
      </c>
    </row>
  </sheetData>
  <phoneticPr fontId="3"/>
  <conditionalFormatting sqref="A4:AA4 A43:AA43 A46:AA46 A49:AA49 A52:AA52 A55:AA55 A58:AA58 G5:H81">
    <cfRule type="expression" dxfId="2291" priority="373" stopIfTrue="1">
      <formula>OR($E4="国", $E4="道")</formula>
    </cfRule>
    <cfRule type="expression" dxfId="2290" priority="374" stopIfTrue="1">
      <formula>OR($C4="札幌市", $C4="小樽市", $C4="函館市", $C4="旭川市")</formula>
    </cfRule>
    <cfRule type="expression" dxfId="2289" priority="375" stopIfTrue="1">
      <formula>OR($E4="所", $E4="圏", $E4="局")</formula>
    </cfRule>
    <cfRule type="expression" dxfId="2288" priority="376">
      <formula>OR($E4="市", $E4="町", $E4="村")</formula>
    </cfRule>
  </conditionalFormatting>
  <conditionalFormatting sqref="A5:AA5 A69:AA81 A43:AA60">
    <cfRule type="expression" dxfId="2287" priority="369" stopIfTrue="1">
      <formula>OR($E5="国", $E5="道")</formula>
    </cfRule>
    <cfRule type="expression" dxfId="2286" priority="370" stopIfTrue="1">
      <formula>OR($C5="札幌市", $C5="小樽市", $C5="函館市", $C5="旭川市")</formula>
    </cfRule>
    <cfRule type="expression" dxfId="2285" priority="371" stopIfTrue="1">
      <formula>OR($E5="所", $E5="圏", $E5="局")</formula>
    </cfRule>
    <cfRule type="expression" dxfId="2284" priority="372">
      <formula>OR($E5="市", $E5="町", $E5="村")</formula>
    </cfRule>
  </conditionalFormatting>
  <conditionalFormatting sqref="A6:AA6">
    <cfRule type="expression" dxfId="2283" priority="365" stopIfTrue="1">
      <formula>OR($E6="国", $E6="道")</formula>
    </cfRule>
    <cfRule type="expression" dxfId="2282" priority="366" stopIfTrue="1">
      <formula>OR($C6="札幌市", $C6="小樽市", $C6="函館市", $C6="旭川市")</formula>
    </cfRule>
    <cfRule type="expression" dxfId="2281" priority="367" stopIfTrue="1">
      <formula>OR($E6="所", $E6="圏", $E6="局")</formula>
    </cfRule>
    <cfRule type="expression" dxfId="2280" priority="368">
      <formula>OR($E6="市", $E6="町", $E6="村")</formula>
    </cfRule>
  </conditionalFormatting>
  <conditionalFormatting sqref="A7:AA7">
    <cfRule type="expression" dxfId="2279" priority="361" stopIfTrue="1">
      <formula>OR($E7="国", $E7="道")</formula>
    </cfRule>
    <cfRule type="expression" dxfId="2278" priority="362" stopIfTrue="1">
      <formula>OR($C7="札幌市", $C7="小樽市", $C7="函館市", $C7="旭川市")</formula>
    </cfRule>
    <cfRule type="expression" dxfId="2277" priority="363" stopIfTrue="1">
      <formula>OR($E7="所", $E7="圏", $E7="局")</formula>
    </cfRule>
    <cfRule type="expression" dxfId="2276" priority="364">
      <formula>OR($E7="市", $E7="町", $E7="村")</formula>
    </cfRule>
  </conditionalFormatting>
  <conditionalFormatting sqref="A8:AA8">
    <cfRule type="expression" dxfId="2275" priority="357" stopIfTrue="1">
      <formula>OR($E8="国", $E8="道")</formula>
    </cfRule>
    <cfRule type="expression" dxfId="2274" priority="358" stopIfTrue="1">
      <formula>OR($C8="札幌市", $C8="小樽市", $C8="函館市", $C8="旭川市")</formula>
    </cfRule>
    <cfRule type="expression" dxfId="2273" priority="359" stopIfTrue="1">
      <formula>OR($E8="所", $E8="圏", $E8="局")</formula>
    </cfRule>
    <cfRule type="expression" dxfId="2272" priority="360">
      <formula>OR($E8="市", $E8="町", $E8="村")</formula>
    </cfRule>
  </conditionalFormatting>
  <conditionalFormatting sqref="A9:AA9">
    <cfRule type="expression" dxfId="2271" priority="353" stopIfTrue="1">
      <formula>OR($E9="国", $E9="道")</formula>
    </cfRule>
    <cfRule type="expression" dxfId="2270" priority="354" stopIfTrue="1">
      <formula>OR($C9="札幌市", $C9="小樽市", $C9="函館市", $C9="旭川市")</formula>
    </cfRule>
    <cfRule type="expression" dxfId="2269" priority="355" stopIfTrue="1">
      <formula>OR($E9="所", $E9="圏", $E9="局")</formula>
    </cfRule>
    <cfRule type="expression" dxfId="2268" priority="356">
      <formula>OR($E9="市", $E9="町", $E9="村")</formula>
    </cfRule>
  </conditionalFormatting>
  <conditionalFormatting sqref="A10:AA10">
    <cfRule type="expression" dxfId="2267" priority="349" stopIfTrue="1">
      <formula>OR($E10="国", $E10="道")</formula>
    </cfRule>
    <cfRule type="expression" dxfId="2266" priority="350" stopIfTrue="1">
      <formula>OR($C10="札幌市", $C10="小樽市", $C10="函館市", $C10="旭川市")</formula>
    </cfRule>
    <cfRule type="expression" dxfId="2265" priority="351" stopIfTrue="1">
      <formula>OR($E10="所", $E10="圏", $E10="局")</formula>
    </cfRule>
    <cfRule type="expression" dxfId="2264" priority="352">
      <formula>OR($E10="市", $E10="町", $E10="村")</formula>
    </cfRule>
  </conditionalFormatting>
  <conditionalFormatting sqref="A11:AA11">
    <cfRule type="expression" dxfId="2263" priority="345" stopIfTrue="1">
      <formula>OR($E11="国", $E11="道")</formula>
    </cfRule>
    <cfRule type="expression" dxfId="2262" priority="346" stopIfTrue="1">
      <formula>OR($C11="札幌市", $C11="小樽市", $C11="函館市", $C11="旭川市")</formula>
    </cfRule>
    <cfRule type="expression" dxfId="2261" priority="347" stopIfTrue="1">
      <formula>OR($E11="所", $E11="圏", $E11="局")</formula>
    </cfRule>
    <cfRule type="expression" dxfId="2260" priority="348">
      <formula>OR($E11="市", $E11="町", $E11="村")</formula>
    </cfRule>
  </conditionalFormatting>
  <conditionalFormatting sqref="A12:AA12">
    <cfRule type="expression" dxfId="2259" priority="341" stopIfTrue="1">
      <formula>OR($E12="国", $E12="道")</formula>
    </cfRule>
    <cfRule type="expression" dxfId="2258" priority="342" stopIfTrue="1">
      <formula>OR($C12="札幌市", $C12="小樽市", $C12="函館市", $C12="旭川市")</formula>
    </cfRule>
    <cfRule type="expression" dxfId="2257" priority="343" stopIfTrue="1">
      <formula>OR($E12="所", $E12="圏", $E12="局")</formula>
    </cfRule>
    <cfRule type="expression" dxfId="2256" priority="344">
      <formula>OR($E12="市", $E12="町", $E12="村")</formula>
    </cfRule>
  </conditionalFormatting>
  <conditionalFormatting sqref="A13:AA13">
    <cfRule type="expression" dxfId="2255" priority="337" stopIfTrue="1">
      <formula>OR($E13="国", $E13="道")</formula>
    </cfRule>
    <cfRule type="expression" dxfId="2254" priority="338" stopIfTrue="1">
      <formula>OR($C13="札幌市", $C13="小樽市", $C13="函館市", $C13="旭川市")</formula>
    </cfRule>
    <cfRule type="expression" dxfId="2253" priority="339" stopIfTrue="1">
      <formula>OR($E13="所", $E13="圏", $E13="局")</formula>
    </cfRule>
    <cfRule type="expression" dxfId="2252" priority="340">
      <formula>OR($E13="市", $E13="町", $E13="村")</formula>
    </cfRule>
  </conditionalFormatting>
  <conditionalFormatting sqref="A14:AA14">
    <cfRule type="expression" dxfId="2251" priority="333" stopIfTrue="1">
      <formula>OR($E14="国", $E14="道")</formula>
    </cfRule>
    <cfRule type="expression" dxfId="2250" priority="334" stopIfTrue="1">
      <formula>OR($C14="札幌市", $C14="小樽市", $C14="函館市", $C14="旭川市")</formula>
    </cfRule>
    <cfRule type="expression" dxfId="2249" priority="335" stopIfTrue="1">
      <formula>OR($E14="所", $E14="圏", $E14="局")</formula>
    </cfRule>
    <cfRule type="expression" dxfId="2248" priority="336">
      <formula>OR($E14="市", $E14="町", $E14="村")</formula>
    </cfRule>
  </conditionalFormatting>
  <conditionalFormatting sqref="A15:AA15">
    <cfRule type="expression" dxfId="2247" priority="329" stopIfTrue="1">
      <formula>OR($E15="国", $E15="道")</formula>
    </cfRule>
    <cfRule type="expression" dxfId="2246" priority="330" stopIfTrue="1">
      <formula>OR($C15="札幌市", $C15="小樽市", $C15="函館市", $C15="旭川市")</formula>
    </cfRule>
    <cfRule type="expression" dxfId="2245" priority="331" stopIfTrue="1">
      <formula>OR($E15="所", $E15="圏", $E15="局")</formula>
    </cfRule>
    <cfRule type="expression" dxfId="2244" priority="332">
      <formula>OR($E15="市", $E15="町", $E15="村")</formula>
    </cfRule>
  </conditionalFormatting>
  <conditionalFormatting sqref="A16:AA16">
    <cfRule type="expression" dxfId="2243" priority="325" stopIfTrue="1">
      <formula>OR($E16="国", $E16="道")</formula>
    </cfRule>
    <cfRule type="expression" dxfId="2242" priority="326" stopIfTrue="1">
      <formula>OR($C16="札幌市", $C16="小樽市", $C16="函館市", $C16="旭川市")</formula>
    </cfRule>
    <cfRule type="expression" dxfId="2241" priority="327" stopIfTrue="1">
      <formula>OR($E16="所", $E16="圏", $E16="局")</formula>
    </cfRule>
    <cfRule type="expression" dxfId="2240" priority="328">
      <formula>OR($E16="市", $E16="町", $E16="村")</formula>
    </cfRule>
  </conditionalFormatting>
  <conditionalFormatting sqref="A17:AA17">
    <cfRule type="expression" dxfId="2239" priority="321" stopIfTrue="1">
      <formula>OR($E17="国", $E17="道")</formula>
    </cfRule>
    <cfRule type="expression" dxfId="2238" priority="322" stopIfTrue="1">
      <formula>OR($C17="札幌市", $C17="小樽市", $C17="函館市", $C17="旭川市")</formula>
    </cfRule>
    <cfRule type="expression" dxfId="2237" priority="323" stopIfTrue="1">
      <formula>OR($E17="所", $E17="圏", $E17="局")</formula>
    </cfRule>
    <cfRule type="expression" dxfId="2236" priority="324">
      <formula>OR($E17="市", $E17="町", $E17="村")</formula>
    </cfRule>
  </conditionalFormatting>
  <conditionalFormatting sqref="A18:AA18">
    <cfRule type="expression" dxfId="2235" priority="317" stopIfTrue="1">
      <formula>OR($E18="国", $E18="道")</formula>
    </cfRule>
    <cfRule type="expression" dxfId="2234" priority="318" stopIfTrue="1">
      <formula>OR($C18="札幌市", $C18="小樽市", $C18="函館市", $C18="旭川市")</formula>
    </cfRule>
    <cfRule type="expression" dxfId="2233" priority="319" stopIfTrue="1">
      <formula>OR($E18="所", $E18="圏", $E18="局")</formula>
    </cfRule>
    <cfRule type="expression" dxfId="2232" priority="320">
      <formula>OR($E18="市", $E18="町", $E18="村")</formula>
    </cfRule>
  </conditionalFormatting>
  <conditionalFormatting sqref="A19:AA19">
    <cfRule type="expression" dxfId="2231" priority="313" stopIfTrue="1">
      <formula>OR($E19="国", $E19="道")</formula>
    </cfRule>
    <cfRule type="expression" dxfId="2230" priority="314" stopIfTrue="1">
      <formula>OR($C19="札幌市", $C19="小樽市", $C19="函館市", $C19="旭川市")</formula>
    </cfRule>
    <cfRule type="expression" dxfId="2229" priority="315" stopIfTrue="1">
      <formula>OR($E19="所", $E19="圏", $E19="局")</formula>
    </cfRule>
    <cfRule type="expression" dxfId="2228" priority="316">
      <formula>OR($E19="市", $E19="町", $E19="村")</formula>
    </cfRule>
  </conditionalFormatting>
  <conditionalFormatting sqref="A20:AA20">
    <cfRule type="expression" dxfId="2227" priority="309" stopIfTrue="1">
      <formula>OR($E20="国", $E20="道")</formula>
    </cfRule>
    <cfRule type="expression" dxfId="2226" priority="310" stopIfTrue="1">
      <formula>OR($C20="札幌市", $C20="小樽市", $C20="函館市", $C20="旭川市")</formula>
    </cfRule>
    <cfRule type="expression" dxfId="2225" priority="311" stopIfTrue="1">
      <formula>OR($E20="所", $E20="圏", $E20="局")</formula>
    </cfRule>
    <cfRule type="expression" dxfId="2224" priority="312">
      <formula>OR($E20="市", $E20="町", $E20="村")</formula>
    </cfRule>
  </conditionalFormatting>
  <conditionalFormatting sqref="A21:AA21">
    <cfRule type="expression" dxfId="2223" priority="305" stopIfTrue="1">
      <formula>OR($E21="国", $E21="道")</formula>
    </cfRule>
    <cfRule type="expression" dxfId="2222" priority="306" stopIfTrue="1">
      <formula>OR($C21="札幌市", $C21="小樽市", $C21="函館市", $C21="旭川市")</formula>
    </cfRule>
    <cfRule type="expression" dxfId="2221" priority="307" stopIfTrue="1">
      <formula>OR($E21="所", $E21="圏", $E21="局")</formula>
    </cfRule>
    <cfRule type="expression" dxfId="2220" priority="308">
      <formula>OR($E21="市", $E21="町", $E21="村")</formula>
    </cfRule>
  </conditionalFormatting>
  <conditionalFormatting sqref="A22:AA22">
    <cfRule type="expression" dxfId="2219" priority="301" stopIfTrue="1">
      <formula>OR($E22="国", $E22="道")</formula>
    </cfRule>
    <cfRule type="expression" dxfId="2218" priority="302" stopIfTrue="1">
      <formula>OR($C22="札幌市", $C22="小樽市", $C22="函館市", $C22="旭川市")</formula>
    </cfRule>
    <cfRule type="expression" dxfId="2217" priority="303" stopIfTrue="1">
      <formula>OR($E22="所", $E22="圏", $E22="局")</formula>
    </cfRule>
    <cfRule type="expression" dxfId="2216" priority="304">
      <formula>OR($E22="市", $E22="町", $E22="村")</formula>
    </cfRule>
  </conditionalFormatting>
  <conditionalFormatting sqref="A23:AA23">
    <cfRule type="expression" dxfId="2215" priority="297" stopIfTrue="1">
      <formula>OR($E23="国", $E23="道")</formula>
    </cfRule>
    <cfRule type="expression" dxfId="2214" priority="298" stopIfTrue="1">
      <formula>OR($C23="札幌市", $C23="小樽市", $C23="函館市", $C23="旭川市")</formula>
    </cfRule>
    <cfRule type="expression" dxfId="2213" priority="299" stopIfTrue="1">
      <formula>OR($E23="所", $E23="圏", $E23="局")</formula>
    </cfRule>
    <cfRule type="expression" dxfId="2212" priority="300">
      <formula>OR($E23="市", $E23="町", $E23="村")</formula>
    </cfRule>
  </conditionalFormatting>
  <conditionalFormatting sqref="A24:AA24">
    <cfRule type="expression" dxfId="2211" priority="293" stopIfTrue="1">
      <formula>OR($E24="国", $E24="道")</formula>
    </cfRule>
    <cfRule type="expression" dxfId="2210" priority="294" stopIfTrue="1">
      <formula>OR($C24="札幌市", $C24="小樽市", $C24="函館市", $C24="旭川市")</formula>
    </cfRule>
    <cfRule type="expression" dxfId="2209" priority="295" stopIfTrue="1">
      <formula>OR($E24="所", $E24="圏", $E24="局")</formula>
    </cfRule>
    <cfRule type="expression" dxfId="2208" priority="296">
      <formula>OR($E24="市", $E24="町", $E24="村")</formula>
    </cfRule>
  </conditionalFormatting>
  <conditionalFormatting sqref="A25:AA25">
    <cfRule type="expression" dxfId="2207" priority="289" stopIfTrue="1">
      <formula>OR($E25="国", $E25="道")</formula>
    </cfRule>
    <cfRule type="expression" dxfId="2206" priority="290" stopIfTrue="1">
      <formula>OR($C25="札幌市", $C25="小樽市", $C25="函館市", $C25="旭川市")</formula>
    </cfRule>
    <cfRule type="expression" dxfId="2205" priority="291" stopIfTrue="1">
      <formula>OR($E25="所", $E25="圏", $E25="局")</formula>
    </cfRule>
    <cfRule type="expression" dxfId="2204" priority="292">
      <formula>OR($E25="市", $E25="町", $E25="村")</formula>
    </cfRule>
  </conditionalFormatting>
  <conditionalFormatting sqref="A26:AA26">
    <cfRule type="expression" dxfId="2203" priority="285" stopIfTrue="1">
      <formula>OR($E26="国", $E26="道")</formula>
    </cfRule>
    <cfRule type="expression" dxfId="2202" priority="286" stopIfTrue="1">
      <formula>OR($C26="札幌市", $C26="小樽市", $C26="函館市", $C26="旭川市")</formula>
    </cfRule>
    <cfRule type="expression" dxfId="2201" priority="287" stopIfTrue="1">
      <formula>OR($E26="所", $E26="圏", $E26="局")</formula>
    </cfRule>
    <cfRule type="expression" dxfId="2200" priority="288">
      <formula>OR($E26="市", $E26="町", $E26="村")</formula>
    </cfRule>
  </conditionalFormatting>
  <conditionalFormatting sqref="A27:AA27">
    <cfRule type="expression" dxfId="2199" priority="281" stopIfTrue="1">
      <formula>OR($E27="国", $E27="道")</formula>
    </cfRule>
    <cfRule type="expression" dxfId="2198" priority="282" stopIfTrue="1">
      <formula>OR($C27="札幌市", $C27="小樽市", $C27="函館市", $C27="旭川市")</formula>
    </cfRule>
    <cfRule type="expression" dxfId="2197" priority="283" stopIfTrue="1">
      <formula>OR($E27="所", $E27="圏", $E27="局")</formula>
    </cfRule>
    <cfRule type="expression" dxfId="2196" priority="284">
      <formula>OR($E27="市", $E27="町", $E27="村")</formula>
    </cfRule>
  </conditionalFormatting>
  <conditionalFormatting sqref="A28:AA28">
    <cfRule type="expression" dxfId="2195" priority="277" stopIfTrue="1">
      <formula>OR($E28="国", $E28="道")</formula>
    </cfRule>
    <cfRule type="expression" dxfId="2194" priority="278" stopIfTrue="1">
      <formula>OR($C28="札幌市", $C28="小樽市", $C28="函館市", $C28="旭川市")</formula>
    </cfRule>
    <cfRule type="expression" dxfId="2193" priority="279" stopIfTrue="1">
      <formula>OR($E28="所", $E28="圏", $E28="局")</formula>
    </cfRule>
    <cfRule type="expression" dxfId="2192" priority="280">
      <formula>OR($E28="市", $E28="町", $E28="村")</formula>
    </cfRule>
  </conditionalFormatting>
  <conditionalFormatting sqref="A29:AA29">
    <cfRule type="expression" dxfId="2191" priority="273" stopIfTrue="1">
      <formula>OR($E29="国", $E29="道")</formula>
    </cfRule>
    <cfRule type="expression" dxfId="2190" priority="274" stopIfTrue="1">
      <formula>OR($C29="札幌市", $C29="小樽市", $C29="函館市", $C29="旭川市")</formula>
    </cfRule>
    <cfRule type="expression" dxfId="2189" priority="275" stopIfTrue="1">
      <formula>OR($E29="所", $E29="圏", $E29="局")</formula>
    </cfRule>
    <cfRule type="expression" dxfId="2188" priority="276">
      <formula>OR($E29="市", $E29="町", $E29="村")</formula>
    </cfRule>
  </conditionalFormatting>
  <conditionalFormatting sqref="A30:AA30">
    <cfRule type="expression" dxfId="2187" priority="269" stopIfTrue="1">
      <formula>OR($E30="国", $E30="道")</formula>
    </cfRule>
    <cfRule type="expression" dxfId="2186" priority="270" stopIfTrue="1">
      <formula>OR($C30="札幌市", $C30="小樽市", $C30="函館市", $C30="旭川市")</formula>
    </cfRule>
    <cfRule type="expression" dxfId="2185" priority="271" stopIfTrue="1">
      <formula>OR($E30="所", $E30="圏", $E30="局")</formula>
    </cfRule>
    <cfRule type="expression" dxfId="2184" priority="272">
      <formula>OR($E30="市", $E30="町", $E30="村")</formula>
    </cfRule>
  </conditionalFormatting>
  <conditionalFormatting sqref="A31:AA31">
    <cfRule type="expression" dxfId="2183" priority="265" stopIfTrue="1">
      <formula>OR($E31="国", $E31="道")</formula>
    </cfRule>
    <cfRule type="expression" dxfId="2182" priority="266" stopIfTrue="1">
      <formula>OR($C31="札幌市", $C31="小樽市", $C31="函館市", $C31="旭川市")</formula>
    </cfRule>
    <cfRule type="expression" dxfId="2181" priority="267" stopIfTrue="1">
      <formula>OR($E31="所", $E31="圏", $E31="局")</formula>
    </cfRule>
    <cfRule type="expression" dxfId="2180" priority="268">
      <formula>OR($E31="市", $E31="町", $E31="村")</formula>
    </cfRule>
  </conditionalFormatting>
  <conditionalFormatting sqref="A32:AA32">
    <cfRule type="expression" dxfId="2179" priority="261" stopIfTrue="1">
      <formula>OR($E32="国", $E32="道")</formula>
    </cfRule>
    <cfRule type="expression" dxfId="2178" priority="262" stopIfTrue="1">
      <formula>OR($C32="札幌市", $C32="小樽市", $C32="函館市", $C32="旭川市")</formula>
    </cfRule>
    <cfRule type="expression" dxfId="2177" priority="263" stopIfTrue="1">
      <formula>OR($E32="所", $E32="圏", $E32="局")</formula>
    </cfRule>
    <cfRule type="expression" dxfId="2176" priority="264">
      <formula>OR($E32="市", $E32="町", $E32="村")</formula>
    </cfRule>
  </conditionalFormatting>
  <conditionalFormatting sqref="A33:AA33">
    <cfRule type="expression" dxfId="2175" priority="257" stopIfTrue="1">
      <formula>OR($E33="国", $E33="道")</formula>
    </cfRule>
    <cfRule type="expression" dxfId="2174" priority="258" stopIfTrue="1">
      <formula>OR($C33="札幌市", $C33="小樽市", $C33="函館市", $C33="旭川市")</formula>
    </cfRule>
    <cfRule type="expression" dxfId="2173" priority="259" stopIfTrue="1">
      <formula>OR($E33="所", $E33="圏", $E33="局")</formula>
    </cfRule>
    <cfRule type="expression" dxfId="2172" priority="260">
      <formula>OR($E33="市", $E33="町", $E33="村")</formula>
    </cfRule>
  </conditionalFormatting>
  <conditionalFormatting sqref="A34:AA34">
    <cfRule type="expression" dxfId="2171" priority="253" stopIfTrue="1">
      <formula>OR($E34="国", $E34="道")</formula>
    </cfRule>
    <cfRule type="expression" dxfId="2170" priority="254" stopIfTrue="1">
      <formula>OR($C34="札幌市", $C34="小樽市", $C34="函館市", $C34="旭川市")</formula>
    </cfRule>
    <cfRule type="expression" dxfId="2169" priority="255" stopIfTrue="1">
      <formula>OR($E34="所", $E34="圏", $E34="局")</formula>
    </cfRule>
    <cfRule type="expression" dxfId="2168" priority="256">
      <formula>OR($E34="市", $E34="町", $E34="村")</formula>
    </cfRule>
  </conditionalFormatting>
  <conditionalFormatting sqref="A35:AA35">
    <cfRule type="expression" dxfId="2167" priority="249" stopIfTrue="1">
      <formula>OR($E35="国", $E35="道")</formula>
    </cfRule>
    <cfRule type="expression" dxfId="2166" priority="250" stopIfTrue="1">
      <formula>OR($C35="札幌市", $C35="小樽市", $C35="函館市", $C35="旭川市")</formula>
    </cfRule>
    <cfRule type="expression" dxfId="2165" priority="251" stopIfTrue="1">
      <formula>OR($E35="所", $E35="圏", $E35="局")</formula>
    </cfRule>
    <cfRule type="expression" dxfId="2164" priority="252">
      <formula>OR($E35="市", $E35="町", $E35="村")</formula>
    </cfRule>
  </conditionalFormatting>
  <conditionalFormatting sqref="A36:AA36">
    <cfRule type="expression" dxfId="2163" priority="245" stopIfTrue="1">
      <formula>OR($E36="国", $E36="道")</formula>
    </cfRule>
    <cfRule type="expression" dxfId="2162" priority="246" stopIfTrue="1">
      <formula>OR($C36="札幌市", $C36="小樽市", $C36="函館市", $C36="旭川市")</formula>
    </cfRule>
    <cfRule type="expression" dxfId="2161" priority="247" stopIfTrue="1">
      <formula>OR($E36="所", $E36="圏", $E36="局")</formula>
    </cfRule>
    <cfRule type="expression" dxfId="2160" priority="248">
      <formula>OR($E36="市", $E36="町", $E36="村")</formula>
    </cfRule>
  </conditionalFormatting>
  <conditionalFormatting sqref="A37:AA37">
    <cfRule type="expression" dxfId="2159" priority="241" stopIfTrue="1">
      <formula>OR($E37="国", $E37="道")</formula>
    </cfRule>
    <cfRule type="expression" dxfId="2158" priority="242" stopIfTrue="1">
      <formula>OR($C37="札幌市", $C37="小樽市", $C37="函館市", $C37="旭川市")</formula>
    </cfRule>
    <cfRule type="expression" dxfId="2157" priority="243" stopIfTrue="1">
      <formula>OR($E37="所", $E37="圏", $E37="局")</formula>
    </cfRule>
    <cfRule type="expression" dxfId="2156" priority="244">
      <formula>OR($E37="市", $E37="町", $E37="村")</formula>
    </cfRule>
  </conditionalFormatting>
  <conditionalFormatting sqref="A38:AA38">
    <cfRule type="expression" dxfId="2155" priority="237" stopIfTrue="1">
      <formula>OR($E38="国", $E38="道")</formula>
    </cfRule>
    <cfRule type="expression" dxfId="2154" priority="238" stopIfTrue="1">
      <formula>OR($C38="札幌市", $C38="小樽市", $C38="函館市", $C38="旭川市")</formula>
    </cfRule>
    <cfRule type="expression" dxfId="2153" priority="239" stopIfTrue="1">
      <formula>OR($E38="所", $E38="圏", $E38="局")</formula>
    </cfRule>
    <cfRule type="expression" dxfId="2152" priority="240">
      <formula>OR($E38="市", $E38="町", $E38="村")</formula>
    </cfRule>
  </conditionalFormatting>
  <conditionalFormatting sqref="A39:AA39">
    <cfRule type="expression" dxfId="2151" priority="233" stopIfTrue="1">
      <formula>OR($E39="国", $E39="道")</formula>
    </cfRule>
    <cfRule type="expression" dxfId="2150" priority="234" stopIfTrue="1">
      <formula>OR($C39="札幌市", $C39="小樽市", $C39="函館市", $C39="旭川市")</formula>
    </cfRule>
    <cfRule type="expression" dxfId="2149" priority="235" stopIfTrue="1">
      <formula>OR($E39="所", $E39="圏", $E39="局")</formula>
    </cfRule>
    <cfRule type="expression" dxfId="2148" priority="236">
      <formula>OR($E39="市", $E39="町", $E39="村")</formula>
    </cfRule>
  </conditionalFormatting>
  <conditionalFormatting sqref="A40:AA40">
    <cfRule type="expression" dxfId="2147" priority="229" stopIfTrue="1">
      <formula>OR($E40="国", $E40="道")</formula>
    </cfRule>
    <cfRule type="expression" dxfId="2146" priority="230" stopIfTrue="1">
      <formula>OR($C40="札幌市", $C40="小樽市", $C40="函館市", $C40="旭川市")</formula>
    </cfRule>
    <cfRule type="expression" dxfId="2145" priority="231" stopIfTrue="1">
      <formula>OR($E40="所", $E40="圏", $E40="局")</formula>
    </cfRule>
    <cfRule type="expression" dxfId="2144" priority="232">
      <formula>OR($E40="市", $E40="町", $E40="村")</formula>
    </cfRule>
  </conditionalFormatting>
  <conditionalFormatting sqref="A41:AA41">
    <cfRule type="expression" dxfId="2143" priority="225" stopIfTrue="1">
      <formula>OR($E41="国", $E41="道")</formula>
    </cfRule>
    <cfRule type="expression" dxfId="2142" priority="226" stopIfTrue="1">
      <formula>OR($C41="札幌市", $C41="小樽市", $C41="函館市", $C41="旭川市")</formula>
    </cfRule>
    <cfRule type="expression" dxfId="2141" priority="227" stopIfTrue="1">
      <formula>OR($E41="所", $E41="圏", $E41="局")</formula>
    </cfRule>
    <cfRule type="expression" dxfId="2140" priority="228">
      <formula>OR($E41="市", $E41="町", $E41="村")</formula>
    </cfRule>
  </conditionalFormatting>
  <conditionalFormatting sqref="A42:AA42">
    <cfRule type="expression" dxfId="2139" priority="221" stopIfTrue="1">
      <formula>OR($E42="国", $E42="道")</formula>
    </cfRule>
    <cfRule type="expression" dxfId="2138" priority="222" stopIfTrue="1">
      <formula>OR($C42="札幌市", $C42="小樽市", $C42="函館市", $C42="旭川市")</formula>
    </cfRule>
    <cfRule type="expression" dxfId="2137" priority="223" stopIfTrue="1">
      <formula>OR($E42="所", $E42="圏", $E42="局")</formula>
    </cfRule>
    <cfRule type="expression" dxfId="2136" priority="224">
      <formula>OR($E42="市", $E42="町", $E42="村")</formula>
    </cfRule>
  </conditionalFormatting>
  <conditionalFormatting sqref="A61:AA61">
    <cfRule type="expression" dxfId="2135" priority="217" stopIfTrue="1">
      <formula>OR($E61="国", $E61="道")</formula>
    </cfRule>
    <cfRule type="expression" dxfId="2134" priority="218" stopIfTrue="1">
      <formula>OR($C61="札幌市", $C61="小樽市", $C61="函館市", $C61="旭川市")</formula>
    </cfRule>
    <cfRule type="expression" dxfId="2133" priority="219" stopIfTrue="1">
      <formula>OR($E61="所", $E61="圏", $E61="局")</formula>
    </cfRule>
    <cfRule type="expression" dxfId="2132" priority="220">
      <formula>OR($E61="市", $E61="町", $E61="村")</formula>
    </cfRule>
  </conditionalFormatting>
  <conditionalFormatting sqref="A62:AA62">
    <cfRule type="expression" dxfId="2131" priority="213" stopIfTrue="1">
      <formula>OR($E62="国", $E62="道")</formula>
    </cfRule>
    <cfRule type="expression" dxfId="2130" priority="214" stopIfTrue="1">
      <formula>OR($C62="札幌市", $C62="小樽市", $C62="函館市", $C62="旭川市")</formula>
    </cfRule>
    <cfRule type="expression" dxfId="2129" priority="215" stopIfTrue="1">
      <formula>OR($E62="所", $E62="圏", $E62="局")</formula>
    </cfRule>
    <cfRule type="expression" dxfId="2128" priority="216">
      <formula>OR($E62="市", $E62="町", $E62="村")</formula>
    </cfRule>
  </conditionalFormatting>
  <conditionalFormatting sqref="A63:AA63">
    <cfRule type="expression" dxfId="2127" priority="209" stopIfTrue="1">
      <formula>OR($E63="国", $E63="道")</formula>
    </cfRule>
    <cfRule type="expression" dxfId="2126" priority="210" stopIfTrue="1">
      <formula>OR($C63="札幌市", $C63="小樽市", $C63="函館市", $C63="旭川市")</formula>
    </cfRule>
    <cfRule type="expression" dxfId="2125" priority="211" stopIfTrue="1">
      <formula>OR($E63="所", $E63="圏", $E63="局")</formula>
    </cfRule>
    <cfRule type="expression" dxfId="2124" priority="212">
      <formula>OR($E63="市", $E63="町", $E63="村")</formula>
    </cfRule>
  </conditionalFormatting>
  <conditionalFormatting sqref="A64:AA64">
    <cfRule type="expression" dxfId="2123" priority="205" stopIfTrue="1">
      <formula>OR($E64="国", $E64="道")</formula>
    </cfRule>
    <cfRule type="expression" dxfId="2122" priority="206" stopIfTrue="1">
      <formula>OR($C64="札幌市", $C64="小樽市", $C64="函館市", $C64="旭川市")</formula>
    </cfRule>
    <cfRule type="expression" dxfId="2121" priority="207" stopIfTrue="1">
      <formula>OR($E64="所", $E64="圏", $E64="局")</formula>
    </cfRule>
    <cfRule type="expression" dxfId="2120" priority="208">
      <formula>OR($E64="市", $E64="町", $E64="村")</formula>
    </cfRule>
  </conditionalFormatting>
  <conditionalFormatting sqref="A65:AA65">
    <cfRule type="expression" dxfId="2119" priority="201" stopIfTrue="1">
      <formula>OR($E65="国", $E65="道")</formula>
    </cfRule>
    <cfRule type="expression" dxfId="2118" priority="202" stopIfTrue="1">
      <formula>OR($C65="札幌市", $C65="小樽市", $C65="函館市", $C65="旭川市")</formula>
    </cfRule>
    <cfRule type="expression" dxfId="2117" priority="203" stopIfTrue="1">
      <formula>OR($E65="所", $E65="圏", $E65="局")</formula>
    </cfRule>
    <cfRule type="expression" dxfId="2116" priority="204">
      <formula>OR($E65="市", $E65="町", $E65="村")</formula>
    </cfRule>
  </conditionalFormatting>
  <conditionalFormatting sqref="A66:AA66">
    <cfRule type="expression" dxfId="2115" priority="197" stopIfTrue="1">
      <formula>OR($E66="国", $E66="道")</formula>
    </cfRule>
    <cfRule type="expression" dxfId="2114" priority="198" stopIfTrue="1">
      <formula>OR($C66="札幌市", $C66="小樽市", $C66="函館市", $C66="旭川市")</formula>
    </cfRule>
    <cfRule type="expression" dxfId="2113" priority="199" stopIfTrue="1">
      <formula>OR($E66="所", $E66="圏", $E66="局")</formula>
    </cfRule>
    <cfRule type="expression" dxfId="2112" priority="200">
      <formula>OR($E66="市", $E66="町", $E66="村")</formula>
    </cfRule>
  </conditionalFormatting>
  <conditionalFormatting sqref="A67:AA67">
    <cfRule type="expression" dxfId="2111" priority="193" stopIfTrue="1">
      <formula>OR($E67="国", $E67="道")</formula>
    </cfRule>
    <cfRule type="expression" dxfId="2110" priority="194" stopIfTrue="1">
      <formula>OR($C67="札幌市", $C67="小樽市", $C67="函館市", $C67="旭川市")</formula>
    </cfRule>
    <cfRule type="expression" dxfId="2109" priority="195" stopIfTrue="1">
      <formula>OR($E67="所", $E67="圏", $E67="局")</formula>
    </cfRule>
    <cfRule type="expression" dxfId="2108" priority="196">
      <formula>OR($E67="市", $E67="町", $E67="村")</formula>
    </cfRule>
  </conditionalFormatting>
  <conditionalFormatting sqref="A68:AA68">
    <cfRule type="expression" dxfId="2107" priority="189" stopIfTrue="1">
      <formula>OR($E68="国", $E68="道")</formula>
    </cfRule>
    <cfRule type="expression" dxfId="2106" priority="190" stopIfTrue="1">
      <formula>OR($C68="札幌市", $C68="小樽市", $C68="函館市", $C68="旭川市")</formula>
    </cfRule>
    <cfRule type="expression" dxfId="2105" priority="191" stopIfTrue="1">
      <formula>OR($E68="所", $E68="圏", $E68="局")</formula>
    </cfRule>
    <cfRule type="expression" dxfId="2104" priority="192">
      <formula>OR($E68="市", $E68="町", $E68="村")</formula>
    </cfRule>
  </conditionalFormatting>
  <conditionalFormatting sqref="A70:AA70">
    <cfRule type="expression" dxfId="2103" priority="185" stopIfTrue="1">
      <formula>OR($E70="国", $E70="道")</formula>
    </cfRule>
    <cfRule type="expression" dxfId="2102" priority="186" stopIfTrue="1">
      <formula>OR($C70="札幌市", $C70="小樽市", $C70="函館市", $C70="旭川市")</formula>
    </cfRule>
    <cfRule type="expression" dxfId="2101" priority="187" stopIfTrue="1">
      <formula>OR($E70="所", $E70="圏", $E70="局")</formula>
    </cfRule>
    <cfRule type="expression" dxfId="2100" priority="188">
      <formula>OR($E70="市", $E70="町", $E70="村")</formula>
    </cfRule>
  </conditionalFormatting>
  <conditionalFormatting sqref="A71:AA71">
    <cfRule type="expression" dxfId="2099" priority="181" stopIfTrue="1">
      <formula>OR($E71="国", $E71="道")</formula>
    </cfRule>
    <cfRule type="expression" dxfId="2098" priority="182" stopIfTrue="1">
      <formula>OR($C71="札幌市", $C71="小樽市", $C71="函館市", $C71="旭川市")</formula>
    </cfRule>
    <cfRule type="expression" dxfId="2097" priority="183" stopIfTrue="1">
      <formula>OR($E71="所", $E71="圏", $E71="局")</formula>
    </cfRule>
    <cfRule type="expression" dxfId="2096" priority="184">
      <formula>OR($E71="市", $E71="町", $E71="村")</formula>
    </cfRule>
  </conditionalFormatting>
  <conditionalFormatting sqref="A72:AA72">
    <cfRule type="expression" dxfId="2095" priority="177" stopIfTrue="1">
      <formula>OR($E72="国", $E72="道")</formula>
    </cfRule>
    <cfRule type="expression" dxfId="2094" priority="178" stopIfTrue="1">
      <formula>OR($C72="札幌市", $C72="小樽市", $C72="函館市", $C72="旭川市")</formula>
    </cfRule>
    <cfRule type="expression" dxfId="2093" priority="179" stopIfTrue="1">
      <formula>OR($E72="所", $E72="圏", $E72="局")</formula>
    </cfRule>
    <cfRule type="expression" dxfId="2092" priority="180">
      <formula>OR($E72="市", $E72="町", $E72="村")</formula>
    </cfRule>
  </conditionalFormatting>
  <conditionalFormatting sqref="A73:AA73">
    <cfRule type="expression" dxfId="2091" priority="173" stopIfTrue="1">
      <formula>OR($E73="国", $E73="道")</formula>
    </cfRule>
    <cfRule type="expression" dxfId="2090" priority="174" stopIfTrue="1">
      <formula>OR($C73="札幌市", $C73="小樽市", $C73="函館市", $C73="旭川市")</formula>
    </cfRule>
    <cfRule type="expression" dxfId="2089" priority="175" stopIfTrue="1">
      <formula>OR($E73="所", $E73="圏", $E73="局")</formula>
    </cfRule>
    <cfRule type="expression" dxfId="2088" priority="176">
      <formula>OR($E73="市", $E73="町", $E73="村")</formula>
    </cfRule>
  </conditionalFormatting>
  <conditionalFormatting sqref="A74:AA74">
    <cfRule type="expression" dxfId="2087" priority="169" stopIfTrue="1">
      <formula>OR($E74="国", $E74="道")</formula>
    </cfRule>
    <cfRule type="expression" dxfId="2086" priority="170" stopIfTrue="1">
      <formula>OR($C74="札幌市", $C74="小樽市", $C74="函館市", $C74="旭川市")</formula>
    </cfRule>
    <cfRule type="expression" dxfId="2085" priority="171" stopIfTrue="1">
      <formula>OR($E74="所", $E74="圏", $E74="局")</formula>
    </cfRule>
    <cfRule type="expression" dxfId="2084" priority="172">
      <formula>OR($E74="市", $E74="町", $E74="村")</formula>
    </cfRule>
  </conditionalFormatting>
  <conditionalFormatting sqref="A75:AA75">
    <cfRule type="expression" dxfId="2083" priority="165" stopIfTrue="1">
      <formula>OR($E75="国", $E75="道")</formula>
    </cfRule>
    <cfRule type="expression" dxfId="2082" priority="166" stopIfTrue="1">
      <formula>OR($C75="札幌市", $C75="小樽市", $C75="函館市", $C75="旭川市")</formula>
    </cfRule>
    <cfRule type="expression" dxfId="2081" priority="167" stopIfTrue="1">
      <formula>OR($E75="所", $E75="圏", $E75="局")</formula>
    </cfRule>
    <cfRule type="expression" dxfId="2080" priority="168">
      <formula>OR($E75="市", $E75="町", $E75="村")</formula>
    </cfRule>
  </conditionalFormatting>
  <conditionalFormatting sqref="A76:AA76">
    <cfRule type="expression" dxfId="2079" priority="161" stopIfTrue="1">
      <formula>OR($E76="国", $E76="道")</formula>
    </cfRule>
    <cfRule type="expression" dxfId="2078" priority="162" stopIfTrue="1">
      <formula>OR($C76="札幌市", $C76="小樽市", $C76="函館市", $C76="旭川市")</formula>
    </cfRule>
    <cfRule type="expression" dxfId="2077" priority="163" stopIfTrue="1">
      <formula>OR($E76="所", $E76="圏", $E76="局")</formula>
    </cfRule>
    <cfRule type="expression" dxfId="2076" priority="164">
      <formula>OR($E76="市", $E76="町", $E76="村")</formula>
    </cfRule>
  </conditionalFormatting>
  <conditionalFormatting sqref="A77:AA77">
    <cfRule type="expression" dxfId="2075" priority="157" stopIfTrue="1">
      <formula>OR($E77="国", $E77="道")</formula>
    </cfRule>
    <cfRule type="expression" dxfId="2074" priority="158" stopIfTrue="1">
      <formula>OR($C77="札幌市", $C77="小樽市", $C77="函館市", $C77="旭川市")</formula>
    </cfRule>
    <cfRule type="expression" dxfId="2073" priority="159" stopIfTrue="1">
      <formula>OR($E77="所", $E77="圏", $E77="局")</formula>
    </cfRule>
    <cfRule type="expression" dxfId="2072" priority="160">
      <formula>OR($E77="市", $E77="町", $E77="村")</formula>
    </cfRule>
  </conditionalFormatting>
  <conditionalFormatting sqref="A78:AA78">
    <cfRule type="expression" dxfId="2071" priority="153" stopIfTrue="1">
      <formula>OR($E78="国", $E78="道")</formula>
    </cfRule>
    <cfRule type="expression" dxfId="2070" priority="154" stopIfTrue="1">
      <formula>OR($C78="札幌市", $C78="小樽市", $C78="函館市", $C78="旭川市")</formula>
    </cfRule>
    <cfRule type="expression" dxfId="2069" priority="155" stopIfTrue="1">
      <formula>OR($E78="所", $E78="圏", $E78="局")</formula>
    </cfRule>
    <cfRule type="expression" dxfId="2068" priority="156">
      <formula>OR($E78="市", $E78="町", $E78="村")</formula>
    </cfRule>
  </conditionalFormatting>
  <conditionalFormatting sqref="A79:AA79">
    <cfRule type="expression" dxfId="2067" priority="149" stopIfTrue="1">
      <formula>OR($E79="国", $E79="道")</formula>
    </cfRule>
    <cfRule type="expression" dxfId="2066" priority="150" stopIfTrue="1">
      <formula>OR($C79="札幌市", $C79="小樽市", $C79="函館市", $C79="旭川市")</formula>
    </cfRule>
    <cfRule type="expression" dxfId="2065" priority="151" stopIfTrue="1">
      <formula>OR($E79="所", $E79="圏", $E79="局")</formula>
    </cfRule>
    <cfRule type="expression" dxfId="2064" priority="152">
      <formula>OR($E79="市", $E79="町", $E79="村")</formula>
    </cfRule>
  </conditionalFormatting>
  <conditionalFormatting sqref="A80:AA80">
    <cfRule type="expression" dxfId="2063" priority="145" stopIfTrue="1">
      <formula>OR($E80="国", $E80="道")</formula>
    </cfRule>
    <cfRule type="expression" dxfId="2062" priority="146" stopIfTrue="1">
      <formula>OR($C80="札幌市", $C80="小樽市", $C80="函館市", $C80="旭川市")</formula>
    </cfRule>
    <cfRule type="expression" dxfId="2061" priority="147" stopIfTrue="1">
      <formula>OR($E80="所", $E80="圏", $E80="局")</formula>
    </cfRule>
    <cfRule type="expression" dxfId="2060" priority="148">
      <formula>OR($E80="市", $E80="町", $E80="村")</formula>
    </cfRule>
  </conditionalFormatting>
  <conditionalFormatting sqref="A81:AA81">
    <cfRule type="expression" dxfId="2059" priority="141" stopIfTrue="1">
      <formula>OR($E81="国", $E81="道")</formula>
    </cfRule>
    <cfRule type="expression" dxfId="2058" priority="142" stopIfTrue="1">
      <formula>OR($C81="札幌市", $C81="小樽市", $C81="函館市", $C81="旭川市")</formula>
    </cfRule>
    <cfRule type="expression" dxfId="2057" priority="143" stopIfTrue="1">
      <formula>OR($E81="所", $E81="圏", $E81="局")</formula>
    </cfRule>
    <cfRule type="expression" dxfId="2056" priority="144">
      <formula>OR($E81="市", $E81="町", $E81="村")</formula>
    </cfRule>
  </conditionalFormatting>
  <conditionalFormatting sqref="A49:AA49">
    <cfRule type="expression" dxfId="2055" priority="65" stopIfTrue="1">
      <formula>OR($E49="国", $E49="道")</formula>
    </cfRule>
    <cfRule type="expression" dxfId="2054" priority="66" stopIfTrue="1">
      <formula>OR($C49="札幌市", $C49="小樽市", $C49="函館市", $C49="旭川市")</formula>
    </cfRule>
    <cfRule type="expression" dxfId="2053" priority="67" stopIfTrue="1">
      <formula>OR($E49="所", $E49="圏", $E49="局")</formula>
    </cfRule>
    <cfRule type="expression" dxfId="2052" priority="68">
      <formula>OR($E49="市", $E49="町", $E49="村")</formula>
    </cfRule>
  </conditionalFormatting>
  <conditionalFormatting sqref="A50:AA50">
    <cfRule type="expression" dxfId="2051" priority="61" stopIfTrue="1">
      <formula>OR($E50="国", $E50="道")</formula>
    </cfRule>
    <cfRule type="expression" dxfId="2050" priority="62" stopIfTrue="1">
      <formula>OR($C50="札幌市", $C50="小樽市", $C50="函館市", $C50="旭川市")</formula>
    </cfRule>
    <cfRule type="expression" dxfId="2049" priority="63" stopIfTrue="1">
      <formula>OR($E50="所", $E50="圏", $E50="局")</formula>
    </cfRule>
    <cfRule type="expression" dxfId="2048" priority="64">
      <formula>OR($E50="市", $E50="町", $E50="村")</formula>
    </cfRule>
  </conditionalFormatting>
  <conditionalFormatting sqref="A52:AA52">
    <cfRule type="expression" dxfId="2047" priority="57" stopIfTrue="1">
      <formula>OR($E52="国", $E52="道")</formula>
    </cfRule>
    <cfRule type="expression" dxfId="2046" priority="58" stopIfTrue="1">
      <formula>OR($C52="札幌市", $C52="小樽市", $C52="函館市", $C52="旭川市")</formula>
    </cfRule>
    <cfRule type="expression" dxfId="2045" priority="59" stopIfTrue="1">
      <formula>OR($E52="所", $E52="圏", $E52="局")</formula>
    </cfRule>
    <cfRule type="expression" dxfId="2044" priority="60">
      <formula>OR($E52="市", $E52="町", $E52="村")</formula>
    </cfRule>
  </conditionalFormatting>
  <conditionalFormatting sqref="A53:AA53">
    <cfRule type="expression" dxfId="2043" priority="53" stopIfTrue="1">
      <formula>OR($E53="国", $E53="道")</formula>
    </cfRule>
    <cfRule type="expression" dxfId="2042" priority="54" stopIfTrue="1">
      <formula>OR($C53="札幌市", $C53="小樽市", $C53="函館市", $C53="旭川市")</formula>
    </cfRule>
    <cfRule type="expression" dxfId="2041" priority="55" stopIfTrue="1">
      <formula>OR($E53="所", $E53="圏", $E53="局")</formula>
    </cfRule>
    <cfRule type="expression" dxfId="2040" priority="56">
      <formula>OR($E53="市", $E53="町", $E53="村")</formula>
    </cfRule>
  </conditionalFormatting>
  <conditionalFormatting sqref="A54:AA54">
    <cfRule type="expression" dxfId="2039" priority="49" stopIfTrue="1">
      <formula>OR($E54="国", $E54="道")</formula>
    </cfRule>
    <cfRule type="expression" dxfId="2038" priority="50" stopIfTrue="1">
      <formula>OR($C54="札幌市", $C54="小樽市", $C54="函館市", $C54="旭川市")</formula>
    </cfRule>
    <cfRule type="expression" dxfId="2037" priority="51" stopIfTrue="1">
      <formula>OR($E54="所", $E54="圏", $E54="局")</formula>
    </cfRule>
    <cfRule type="expression" dxfId="2036" priority="52">
      <formula>OR($E54="市", $E54="町", $E54="村")</formula>
    </cfRule>
  </conditionalFormatting>
  <conditionalFormatting sqref="A55:AA55">
    <cfRule type="expression" dxfId="2035" priority="45" stopIfTrue="1">
      <formula>OR($E55="国", $E55="道")</formula>
    </cfRule>
    <cfRule type="expression" dxfId="2034" priority="46" stopIfTrue="1">
      <formula>OR($C55="札幌市", $C55="小樽市", $C55="函館市", $C55="旭川市")</formula>
    </cfRule>
    <cfRule type="expression" dxfId="2033" priority="47" stopIfTrue="1">
      <formula>OR($E55="所", $E55="圏", $E55="局")</formula>
    </cfRule>
    <cfRule type="expression" dxfId="2032" priority="48">
      <formula>OR($E55="市", $E55="町", $E55="村")</formula>
    </cfRule>
  </conditionalFormatting>
  <conditionalFormatting sqref="A56:AA56">
    <cfRule type="expression" dxfId="2031" priority="41" stopIfTrue="1">
      <formula>OR($E56="国", $E56="道")</formula>
    </cfRule>
    <cfRule type="expression" dxfId="2030" priority="42" stopIfTrue="1">
      <formula>OR($C56="札幌市", $C56="小樽市", $C56="函館市", $C56="旭川市")</formula>
    </cfRule>
    <cfRule type="expression" dxfId="2029" priority="43" stopIfTrue="1">
      <formula>OR($E56="所", $E56="圏", $E56="局")</formula>
    </cfRule>
    <cfRule type="expression" dxfId="2028" priority="44">
      <formula>OR($E56="市", $E56="町", $E56="村")</formula>
    </cfRule>
  </conditionalFormatting>
  <conditionalFormatting sqref="A57:AA57">
    <cfRule type="expression" dxfId="2027" priority="37" stopIfTrue="1">
      <formula>OR($E57="国", $E57="道")</formula>
    </cfRule>
    <cfRule type="expression" dxfId="2026" priority="38" stopIfTrue="1">
      <formula>OR($C57="札幌市", $C57="小樽市", $C57="函館市", $C57="旭川市")</formula>
    </cfRule>
    <cfRule type="expression" dxfId="2025" priority="39" stopIfTrue="1">
      <formula>OR($E57="所", $E57="圏", $E57="局")</formula>
    </cfRule>
    <cfRule type="expression" dxfId="2024" priority="40">
      <formula>OR($E57="市", $E57="町", $E57="村")</formula>
    </cfRule>
  </conditionalFormatting>
  <conditionalFormatting sqref="A58:AA58">
    <cfRule type="expression" dxfId="2023" priority="33" stopIfTrue="1">
      <formula>OR($E58="国", $E58="道")</formula>
    </cfRule>
    <cfRule type="expression" dxfId="2022" priority="34" stopIfTrue="1">
      <formula>OR($C58="札幌市", $C58="小樽市", $C58="函館市", $C58="旭川市")</formula>
    </cfRule>
    <cfRule type="expression" dxfId="2021" priority="35" stopIfTrue="1">
      <formula>OR($E58="所", $E58="圏", $E58="局")</formula>
    </cfRule>
    <cfRule type="expression" dxfId="2020" priority="36">
      <formula>OR($E58="市", $E58="町", $E58="村")</formula>
    </cfRule>
  </conditionalFormatting>
  <conditionalFormatting sqref="A59:AA59">
    <cfRule type="expression" dxfId="2019" priority="29" stopIfTrue="1">
      <formula>OR($E59="国", $E59="道")</formula>
    </cfRule>
    <cfRule type="expression" dxfId="2018" priority="30" stopIfTrue="1">
      <formula>OR($C59="札幌市", $C59="小樽市", $C59="函館市", $C59="旭川市")</formula>
    </cfRule>
    <cfRule type="expression" dxfId="2017" priority="31" stopIfTrue="1">
      <formula>OR($E59="所", $E59="圏", $E59="局")</formula>
    </cfRule>
    <cfRule type="expression" dxfId="2016" priority="32">
      <formula>OR($E59="市", $E59="町", $E59="村")</formula>
    </cfRule>
  </conditionalFormatting>
  <conditionalFormatting sqref="A60:AA60">
    <cfRule type="expression" dxfId="2015" priority="25" stopIfTrue="1">
      <formula>OR($E60="国", $E60="道")</formula>
    </cfRule>
    <cfRule type="expression" dxfId="2014" priority="26" stopIfTrue="1">
      <formula>OR($C60="札幌市", $C60="小樽市", $C60="函館市", $C60="旭川市")</formula>
    </cfRule>
    <cfRule type="expression" dxfId="2013" priority="27" stopIfTrue="1">
      <formula>OR($E60="所", $E60="圏", $E60="局")</formula>
    </cfRule>
    <cfRule type="expression" dxfId="2012" priority="28">
      <formula>OR($E60="市", $E60="町", $E60="村")</formula>
    </cfRule>
  </conditionalFormatting>
  <conditionalFormatting sqref="A43:AA43">
    <cfRule type="expression" dxfId="2011" priority="21" stopIfTrue="1">
      <formula>OR($E43="国", $E43="道")</formula>
    </cfRule>
    <cfRule type="expression" dxfId="2010" priority="22" stopIfTrue="1">
      <formula>OR($C43="札幌市", $C43="小樽市", $C43="函館市", $C43="旭川市")</formula>
    </cfRule>
    <cfRule type="expression" dxfId="2009" priority="23" stopIfTrue="1">
      <formula>OR($E43="所", $E43="圏", $E43="局")</formula>
    </cfRule>
    <cfRule type="expression" dxfId="2008" priority="24">
      <formula>OR($E43="市", $E43="町", $E43="村")</formula>
    </cfRule>
  </conditionalFormatting>
  <conditionalFormatting sqref="A44:AA44">
    <cfRule type="expression" dxfId="2007" priority="17" stopIfTrue="1">
      <formula>OR($E44="国", $E44="道")</formula>
    </cfRule>
    <cfRule type="expression" dxfId="2006" priority="18" stopIfTrue="1">
      <formula>OR($C44="札幌市", $C44="小樽市", $C44="函館市", $C44="旭川市")</formula>
    </cfRule>
    <cfRule type="expression" dxfId="2005" priority="19" stopIfTrue="1">
      <formula>OR($E44="所", $E44="圏", $E44="局")</formula>
    </cfRule>
    <cfRule type="expression" dxfId="2004" priority="20">
      <formula>OR($E44="市", $E44="町", $E44="村")</formula>
    </cfRule>
  </conditionalFormatting>
  <conditionalFormatting sqref="A45:AA45">
    <cfRule type="expression" dxfId="2003" priority="13" stopIfTrue="1">
      <formula>OR($E45="国", $E45="道")</formula>
    </cfRule>
    <cfRule type="expression" dxfId="2002" priority="14" stopIfTrue="1">
      <formula>OR($C45="札幌市", $C45="小樽市", $C45="函館市", $C45="旭川市")</formula>
    </cfRule>
    <cfRule type="expression" dxfId="2001" priority="15" stopIfTrue="1">
      <formula>OR($E45="所", $E45="圏", $E45="局")</formula>
    </cfRule>
    <cfRule type="expression" dxfId="2000" priority="16">
      <formula>OR($E45="市", $E45="町", $E45="村")</formula>
    </cfRule>
  </conditionalFormatting>
  <conditionalFormatting sqref="A46:AA46">
    <cfRule type="expression" dxfId="1999" priority="9" stopIfTrue="1">
      <formula>OR($E46="国", $E46="道")</formula>
    </cfRule>
    <cfRule type="expression" dxfId="1998" priority="10" stopIfTrue="1">
      <formula>OR($C46="札幌市", $C46="小樽市", $C46="函館市", $C46="旭川市")</formula>
    </cfRule>
    <cfRule type="expression" dxfId="1997" priority="11" stopIfTrue="1">
      <formula>OR($E46="所", $E46="圏", $E46="局")</formula>
    </cfRule>
    <cfRule type="expression" dxfId="1996" priority="12">
      <formula>OR($E46="市", $E46="町", $E46="村")</formula>
    </cfRule>
  </conditionalFormatting>
  <conditionalFormatting sqref="A47:AA47">
    <cfRule type="expression" dxfId="1995" priority="5" stopIfTrue="1">
      <formula>OR($E47="国", $E47="道")</formula>
    </cfRule>
    <cfRule type="expression" dxfId="1994" priority="6" stopIfTrue="1">
      <formula>OR($C47="札幌市", $C47="小樽市", $C47="函館市", $C47="旭川市")</formula>
    </cfRule>
    <cfRule type="expression" dxfId="1993" priority="7" stopIfTrue="1">
      <formula>OR($E47="所", $E47="圏", $E47="局")</formula>
    </cfRule>
    <cfRule type="expression" dxfId="1992" priority="8">
      <formula>OR($E47="市", $E47="町", $E47="村")</formula>
    </cfRule>
  </conditionalFormatting>
  <conditionalFormatting sqref="A48:AA48">
    <cfRule type="expression" dxfId="1991" priority="1" stopIfTrue="1">
      <formula>OR($E48="国", $E48="道")</formula>
    </cfRule>
    <cfRule type="expression" dxfId="1990" priority="2" stopIfTrue="1">
      <formula>OR($C48="札幌市", $C48="小樽市", $C48="函館市", $C48="旭川市")</formula>
    </cfRule>
    <cfRule type="expression" dxfId="1989" priority="3" stopIfTrue="1">
      <formula>OR($E48="所", $E48="圏", $E48="局")</formula>
    </cfRule>
    <cfRule type="expression" dxfId="1988" priority="4">
      <formula>OR($E48="市", $E48="町", $E48="村")</formula>
    </cfRule>
  </conditionalFormatting>
  <printOptions horizontalCentered="1"/>
  <pageMargins left="0.78740157480314965" right="0.29527559055118113" top="0.78740157480314965" bottom="0.19685039370078741" header="0.31496062992125984" footer="0.31496062992125984"/>
  <colBreaks count="1" manualBreakCount="1">
    <brk id="2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27" width="10.75" style="112" customWidth="1"/>
    <col min="28" max="16384" width="9" style="112"/>
  </cols>
  <sheetData>
    <row r="1" spans="1:27" s="114" customFormat="1" ht="18.75">
      <c r="A1" s="31" t="s">
        <v>371</v>
      </c>
      <c r="B1" s="32"/>
      <c r="C1" s="32"/>
      <c r="D1" s="32"/>
      <c r="E1" s="32"/>
      <c r="F1" s="31"/>
      <c r="G1" s="31"/>
      <c r="H1" s="31"/>
      <c r="I1" s="31"/>
      <c r="J1" s="31"/>
      <c r="K1" s="33"/>
      <c r="L1" s="31"/>
      <c r="M1" s="31"/>
      <c r="N1" s="31"/>
      <c r="O1" s="31"/>
      <c r="P1" s="31"/>
      <c r="Q1" s="31"/>
      <c r="R1" s="31"/>
      <c r="S1" s="31"/>
      <c r="T1" s="31"/>
      <c r="U1" s="31"/>
      <c r="V1" s="31"/>
      <c r="W1" s="31"/>
      <c r="X1" s="31"/>
      <c r="Y1" s="31"/>
      <c r="Z1" s="31"/>
      <c r="AA1" s="33" t="s">
        <v>38</v>
      </c>
    </row>
    <row r="2" spans="1:27" ht="15">
      <c r="A2" s="27"/>
      <c r="B2" s="28"/>
      <c r="C2" s="28"/>
      <c r="D2" s="28"/>
      <c r="E2" s="28"/>
      <c r="F2" s="27"/>
      <c r="G2" s="27"/>
      <c r="H2" s="27"/>
      <c r="I2" s="27"/>
      <c r="J2" s="27"/>
      <c r="K2" s="27"/>
      <c r="L2" s="27"/>
      <c r="M2" s="27"/>
      <c r="N2" s="27"/>
      <c r="O2" s="27"/>
      <c r="P2" s="27"/>
      <c r="Q2" s="27"/>
      <c r="R2" s="27"/>
      <c r="S2" s="27"/>
      <c r="T2" s="27"/>
      <c r="U2" s="27"/>
      <c r="V2" s="27"/>
      <c r="W2" s="27"/>
      <c r="X2" s="27"/>
      <c r="Y2" s="27"/>
      <c r="Z2" s="27"/>
      <c r="AA2" s="27"/>
    </row>
    <row r="3" spans="1:27" ht="33" customHeight="1">
      <c r="A3" s="115"/>
      <c r="B3" s="58"/>
      <c r="C3" s="58"/>
      <c r="D3" s="58"/>
      <c r="E3" s="58"/>
      <c r="F3" s="116" t="s">
        <v>8</v>
      </c>
      <c r="G3" s="58" t="s">
        <v>338</v>
      </c>
      <c r="H3" s="58" t="s">
        <v>339</v>
      </c>
      <c r="I3" s="58" t="s">
        <v>340</v>
      </c>
      <c r="J3" s="58" t="s">
        <v>341</v>
      </c>
      <c r="K3" s="58" t="s">
        <v>342</v>
      </c>
      <c r="L3" s="59" t="s">
        <v>343</v>
      </c>
      <c r="M3" s="59" t="s">
        <v>344</v>
      </c>
      <c r="N3" s="59" t="s">
        <v>345</v>
      </c>
      <c r="O3" s="59" t="s">
        <v>346</v>
      </c>
      <c r="P3" s="59" t="s">
        <v>347</v>
      </c>
      <c r="Q3" s="59" t="s">
        <v>348</v>
      </c>
      <c r="R3" s="59" t="s">
        <v>349</v>
      </c>
      <c r="S3" s="59" t="s">
        <v>350</v>
      </c>
      <c r="T3" s="59" t="s">
        <v>351</v>
      </c>
      <c r="U3" s="59" t="s">
        <v>352</v>
      </c>
      <c r="V3" s="59" t="s">
        <v>353</v>
      </c>
      <c r="W3" s="59" t="s">
        <v>354</v>
      </c>
      <c r="X3" s="59" t="s">
        <v>355</v>
      </c>
      <c r="Y3" s="59" t="s">
        <v>356</v>
      </c>
      <c r="Z3" s="59" t="s">
        <v>357</v>
      </c>
      <c r="AA3" s="60" t="s">
        <v>358</v>
      </c>
    </row>
    <row r="4" spans="1:27" ht="15">
      <c r="A4" s="107" t="s">
        <v>50</v>
      </c>
      <c r="B4" s="41" t="s">
        <v>52</v>
      </c>
      <c r="C4" s="41" t="s">
        <v>14</v>
      </c>
      <c r="D4" s="41" t="s">
        <v>92</v>
      </c>
      <c r="E4" s="41" t="s">
        <v>39</v>
      </c>
      <c r="F4" s="42">
        <v>121602</v>
      </c>
      <c r="G4" s="43">
        <v>12</v>
      </c>
      <c r="H4" s="43">
        <v>5</v>
      </c>
      <c r="I4" s="43">
        <v>18</v>
      </c>
      <c r="J4" s="43">
        <v>22</v>
      </c>
      <c r="K4" s="43">
        <v>32</v>
      </c>
      <c r="L4" s="43">
        <v>62</v>
      </c>
      <c r="M4" s="43">
        <v>154</v>
      </c>
      <c r="N4" s="43">
        <v>422</v>
      </c>
      <c r="O4" s="43">
        <v>808</v>
      </c>
      <c r="P4" s="43">
        <v>1170</v>
      </c>
      <c r="Q4" s="43">
        <v>1715</v>
      </c>
      <c r="R4" s="43">
        <v>2631</v>
      </c>
      <c r="S4" s="43">
        <v>4986</v>
      </c>
      <c r="T4" s="43">
        <v>6118</v>
      </c>
      <c r="U4" s="43">
        <v>9213</v>
      </c>
      <c r="V4" s="43">
        <v>15465</v>
      </c>
      <c r="W4" s="43">
        <v>22938</v>
      </c>
      <c r="X4" s="43">
        <v>26016</v>
      </c>
      <c r="Y4" s="43">
        <v>19198</v>
      </c>
      <c r="Z4" s="43">
        <v>8788</v>
      </c>
      <c r="AA4" s="44">
        <v>1815</v>
      </c>
    </row>
    <row r="5" spans="1:27" ht="15">
      <c r="A5" s="61"/>
      <c r="B5" s="62" t="s">
        <v>53</v>
      </c>
      <c r="C5" s="62" t="s">
        <v>14</v>
      </c>
      <c r="D5" s="62" t="s">
        <v>93</v>
      </c>
      <c r="E5" s="62" t="s">
        <v>39</v>
      </c>
      <c r="F5" s="79">
        <v>58625</v>
      </c>
      <c r="G5" s="66">
        <v>9</v>
      </c>
      <c r="H5" s="66">
        <v>4</v>
      </c>
      <c r="I5" s="66">
        <v>6</v>
      </c>
      <c r="J5" s="66">
        <v>9</v>
      </c>
      <c r="K5" s="66">
        <v>19</v>
      </c>
      <c r="L5" s="66">
        <v>35</v>
      </c>
      <c r="M5" s="66">
        <v>100</v>
      </c>
      <c r="N5" s="66">
        <v>287</v>
      </c>
      <c r="O5" s="66">
        <v>577</v>
      </c>
      <c r="P5" s="66">
        <v>821</v>
      </c>
      <c r="Q5" s="66">
        <v>1171</v>
      </c>
      <c r="R5" s="66">
        <v>1868</v>
      </c>
      <c r="S5" s="66">
        <v>3558</v>
      </c>
      <c r="T5" s="66">
        <v>4158</v>
      </c>
      <c r="U5" s="66">
        <v>6122</v>
      </c>
      <c r="V5" s="66">
        <v>9606</v>
      </c>
      <c r="W5" s="66">
        <v>12327</v>
      </c>
      <c r="X5" s="66">
        <v>10757</v>
      </c>
      <c r="Y5" s="66">
        <v>5220</v>
      </c>
      <c r="Z5" s="66">
        <v>1741</v>
      </c>
      <c r="AA5" s="67">
        <v>219</v>
      </c>
    </row>
    <row r="6" spans="1:27" ht="15">
      <c r="A6" s="69"/>
      <c r="B6" s="70" t="s">
        <v>54</v>
      </c>
      <c r="C6" s="70" t="s">
        <v>14</v>
      </c>
      <c r="D6" s="70" t="s">
        <v>94</v>
      </c>
      <c r="E6" s="70" t="s">
        <v>39</v>
      </c>
      <c r="F6" s="80">
        <v>62977</v>
      </c>
      <c r="G6" s="75">
        <v>3</v>
      </c>
      <c r="H6" s="75">
        <v>1</v>
      </c>
      <c r="I6" s="75">
        <v>12</v>
      </c>
      <c r="J6" s="75">
        <v>13</v>
      </c>
      <c r="K6" s="75">
        <v>13</v>
      </c>
      <c r="L6" s="75">
        <v>27</v>
      </c>
      <c r="M6" s="75">
        <v>54</v>
      </c>
      <c r="N6" s="75">
        <v>135</v>
      </c>
      <c r="O6" s="75">
        <v>231</v>
      </c>
      <c r="P6" s="75">
        <v>349</v>
      </c>
      <c r="Q6" s="75">
        <v>544</v>
      </c>
      <c r="R6" s="75">
        <v>763</v>
      </c>
      <c r="S6" s="75">
        <v>1428</v>
      </c>
      <c r="T6" s="75">
        <v>1960</v>
      </c>
      <c r="U6" s="75">
        <v>3091</v>
      </c>
      <c r="V6" s="75">
        <v>5859</v>
      </c>
      <c r="W6" s="75">
        <v>10611</v>
      </c>
      <c r="X6" s="75">
        <v>15259</v>
      </c>
      <c r="Y6" s="75">
        <v>13978</v>
      </c>
      <c r="Z6" s="75">
        <v>7047</v>
      </c>
      <c r="AA6" s="76">
        <v>1596</v>
      </c>
    </row>
    <row r="7" spans="1:27" ht="15">
      <c r="A7" s="107" t="s">
        <v>55</v>
      </c>
      <c r="B7" s="41" t="s">
        <v>52</v>
      </c>
      <c r="C7" s="41" t="s">
        <v>15</v>
      </c>
      <c r="D7" s="41" t="s">
        <v>95</v>
      </c>
      <c r="E7" s="41" t="s">
        <v>40</v>
      </c>
      <c r="F7" s="42">
        <v>5082</v>
      </c>
      <c r="G7" s="43" t="s">
        <v>44</v>
      </c>
      <c r="H7" s="43">
        <v>1</v>
      </c>
      <c r="I7" s="43" t="s">
        <v>44</v>
      </c>
      <c r="J7" s="43">
        <v>2</v>
      </c>
      <c r="K7" s="43">
        <v>1</v>
      </c>
      <c r="L7" s="43">
        <v>2</v>
      </c>
      <c r="M7" s="43">
        <v>9</v>
      </c>
      <c r="N7" s="43">
        <v>15</v>
      </c>
      <c r="O7" s="43">
        <v>33</v>
      </c>
      <c r="P7" s="43">
        <v>48</v>
      </c>
      <c r="Q7" s="43">
        <v>75</v>
      </c>
      <c r="R7" s="43">
        <v>124</v>
      </c>
      <c r="S7" s="43">
        <v>216</v>
      </c>
      <c r="T7" s="43">
        <v>269</v>
      </c>
      <c r="U7" s="43">
        <v>402</v>
      </c>
      <c r="V7" s="43">
        <v>671</v>
      </c>
      <c r="W7" s="43">
        <v>930</v>
      </c>
      <c r="X7" s="43">
        <v>1071</v>
      </c>
      <c r="Y7" s="43">
        <v>775</v>
      </c>
      <c r="Z7" s="43">
        <v>363</v>
      </c>
      <c r="AA7" s="44">
        <v>75</v>
      </c>
    </row>
    <row r="8" spans="1:27" ht="15">
      <c r="A8" s="61"/>
      <c r="B8" s="62" t="s">
        <v>53</v>
      </c>
      <c r="C8" s="62" t="s">
        <v>15</v>
      </c>
      <c r="D8" s="62" t="s">
        <v>96</v>
      </c>
      <c r="E8" s="62" t="s">
        <v>40</v>
      </c>
      <c r="F8" s="79">
        <v>2490</v>
      </c>
      <c r="G8" s="66" t="s">
        <v>44</v>
      </c>
      <c r="H8" s="66">
        <v>1</v>
      </c>
      <c r="I8" s="66" t="s">
        <v>44</v>
      </c>
      <c r="J8" s="66" t="s">
        <v>44</v>
      </c>
      <c r="K8" s="66" t="s">
        <v>44</v>
      </c>
      <c r="L8" s="66">
        <v>2</v>
      </c>
      <c r="M8" s="66">
        <v>7</v>
      </c>
      <c r="N8" s="66">
        <v>11</v>
      </c>
      <c r="O8" s="66">
        <v>24</v>
      </c>
      <c r="P8" s="66">
        <v>32</v>
      </c>
      <c r="Q8" s="66">
        <v>45</v>
      </c>
      <c r="R8" s="66">
        <v>75</v>
      </c>
      <c r="S8" s="66">
        <v>137</v>
      </c>
      <c r="T8" s="66">
        <v>182</v>
      </c>
      <c r="U8" s="66">
        <v>264</v>
      </c>
      <c r="V8" s="66">
        <v>413</v>
      </c>
      <c r="W8" s="66">
        <v>512</v>
      </c>
      <c r="X8" s="66">
        <v>487</v>
      </c>
      <c r="Y8" s="66">
        <v>220</v>
      </c>
      <c r="Z8" s="66">
        <v>63</v>
      </c>
      <c r="AA8" s="67">
        <v>15</v>
      </c>
    </row>
    <row r="9" spans="1:27" ht="15">
      <c r="A9" s="69"/>
      <c r="B9" s="70" t="s">
        <v>54</v>
      </c>
      <c r="C9" s="70" t="s">
        <v>15</v>
      </c>
      <c r="D9" s="70" t="s">
        <v>97</v>
      </c>
      <c r="E9" s="70" t="s">
        <v>40</v>
      </c>
      <c r="F9" s="80">
        <v>2592</v>
      </c>
      <c r="G9" s="75" t="s">
        <v>44</v>
      </c>
      <c r="H9" s="75" t="s">
        <v>44</v>
      </c>
      <c r="I9" s="75" t="s">
        <v>44</v>
      </c>
      <c r="J9" s="75">
        <v>2</v>
      </c>
      <c r="K9" s="75">
        <v>1</v>
      </c>
      <c r="L9" s="75" t="s">
        <v>44</v>
      </c>
      <c r="M9" s="75">
        <v>2</v>
      </c>
      <c r="N9" s="75">
        <v>4</v>
      </c>
      <c r="O9" s="75">
        <v>9</v>
      </c>
      <c r="P9" s="75">
        <v>16</v>
      </c>
      <c r="Q9" s="75">
        <v>30</v>
      </c>
      <c r="R9" s="75">
        <v>49</v>
      </c>
      <c r="S9" s="75">
        <v>79</v>
      </c>
      <c r="T9" s="75">
        <v>87</v>
      </c>
      <c r="U9" s="75">
        <v>138</v>
      </c>
      <c r="V9" s="75">
        <v>258</v>
      </c>
      <c r="W9" s="75">
        <v>418</v>
      </c>
      <c r="X9" s="75">
        <v>584</v>
      </c>
      <c r="Y9" s="75">
        <v>555</v>
      </c>
      <c r="Z9" s="75">
        <v>300</v>
      </c>
      <c r="AA9" s="76">
        <v>60</v>
      </c>
    </row>
    <row r="10" spans="1:27" ht="15">
      <c r="A10" s="107" t="s">
        <v>387</v>
      </c>
      <c r="B10" s="41" t="s">
        <v>52</v>
      </c>
      <c r="C10" s="41" t="s">
        <v>99</v>
      </c>
      <c r="D10" s="41" t="s">
        <v>98</v>
      </c>
      <c r="E10" s="41" t="s">
        <v>41</v>
      </c>
      <c r="F10" s="42">
        <v>422</v>
      </c>
      <c r="G10" s="43" t="s">
        <v>44</v>
      </c>
      <c r="H10" s="43" t="s">
        <v>44</v>
      </c>
      <c r="I10" s="43" t="s">
        <v>44</v>
      </c>
      <c r="J10" s="43" t="s">
        <v>44</v>
      </c>
      <c r="K10" s="43" t="s">
        <v>44</v>
      </c>
      <c r="L10" s="43" t="s">
        <v>44</v>
      </c>
      <c r="M10" s="43">
        <v>2</v>
      </c>
      <c r="N10" s="43">
        <v>3</v>
      </c>
      <c r="O10" s="43">
        <v>2</v>
      </c>
      <c r="P10" s="43">
        <v>3</v>
      </c>
      <c r="Q10" s="43">
        <v>9</v>
      </c>
      <c r="R10" s="43">
        <v>13</v>
      </c>
      <c r="S10" s="43">
        <v>24</v>
      </c>
      <c r="T10" s="43">
        <v>15</v>
      </c>
      <c r="U10" s="43">
        <v>47</v>
      </c>
      <c r="V10" s="43">
        <v>53</v>
      </c>
      <c r="W10" s="43">
        <v>82</v>
      </c>
      <c r="X10" s="43">
        <v>89</v>
      </c>
      <c r="Y10" s="43">
        <v>60</v>
      </c>
      <c r="Z10" s="43">
        <v>19</v>
      </c>
      <c r="AA10" s="44">
        <v>1</v>
      </c>
    </row>
    <row r="11" spans="1:27" ht="15">
      <c r="A11" s="61"/>
      <c r="B11" s="62" t="s">
        <v>53</v>
      </c>
      <c r="C11" s="62" t="s">
        <v>99</v>
      </c>
      <c r="D11" s="62" t="s">
        <v>100</v>
      </c>
      <c r="E11" s="62" t="s">
        <v>41</v>
      </c>
      <c r="F11" s="79">
        <v>230</v>
      </c>
      <c r="G11" s="66" t="s">
        <v>44</v>
      </c>
      <c r="H11" s="66" t="s">
        <v>44</v>
      </c>
      <c r="I11" s="66" t="s">
        <v>44</v>
      </c>
      <c r="J11" s="66" t="s">
        <v>44</v>
      </c>
      <c r="K11" s="66" t="s">
        <v>44</v>
      </c>
      <c r="L11" s="66" t="s">
        <v>44</v>
      </c>
      <c r="M11" s="66">
        <v>1</v>
      </c>
      <c r="N11" s="66">
        <v>3</v>
      </c>
      <c r="O11" s="66">
        <v>1</v>
      </c>
      <c r="P11" s="66">
        <v>3</v>
      </c>
      <c r="Q11" s="66">
        <v>6</v>
      </c>
      <c r="R11" s="66">
        <v>7</v>
      </c>
      <c r="S11" s="66">
        <v>20</v>
      </c>
      <c r="T11" s="66">
        <v>10</v>
      </c>
      <c r="U11" s="66">
        <v>39</v>
      </c>
      <c r="V11" s="66">
        <v>28</v>
      </c>
      <c r="W11" s="66">
        <v>46</v>
      </c>
      <c r="X11" s="66">
        <v>39</v>
      </c>
      <c r="Y11" s="66">
        <v>20</v>
      </c>
      <c r="Z11" s="66">
        <v>6</v>
      </c>
      <c r="AA11" s="67">
        <v>1</v>
      </c>
    </row>
    <row r="12" spans="1:27" ht="15">
      <c r="A12" s="69"/>
      <c r="B12" s="70" t="s">
        <v>54</v>
      </c>
      <c r="C12" s="70" t="s">
        <v>99</v>
      </c>
      <c r="D12" s="70" t="s">
        <v>101</v>
      </c>
      <c r="E12" s="70" t="s">
        <v>41</v>
      </c>
      <c r="F12" s="80">
        <v>192</v>
      </c>
      <c r="G12" s="75" t="s">
        <v>44</v>
      </c>
      <c r="H12" s="75" t="s">
        <v>44</v>
      </c>
      <c r="I12" s="75" t="s">
        <v>44</v>
      </c>
      <c r="J12" s="75" t="s">
        <v>44</v>
      </c>
      <c r="K12" s="75" t="s">
        <v>44</v>
      </c>
      <c r="L12" s="75" t="s">
        <v>44</v>
      </c>
      <c r="M12" s="75">
        <v>1</v>
      </c>
      <c r="N12" s="75" t="s">
        <v>44</v>
      </c>
      <c r="O12" s="75">
        <v>1</v>
      </c>
      <c r="P12" s="75" t="s">
        <v>44</v>
      </c>
      <c r="Q12" s="75">
        <v>3</v>
      </c>
      <c r="R12" s="75">
        <v>6</v>
      </c>
      <c r="S12" s="75">
        <v>4</v>
      </c>
      <c r="T12" s="75">
        <v>5</v>
      </c>
      <c r="U12" s="75">
        <v>8</v>
      </c>
      <c r="V12" s="75">
        <v>25</v>
      </c>
      <c r="W12" s="75">
        <v>36</v>
      </c>
      <c r="X12" s="75">
        <v>50</v>
      </c>
      <c r="Y12" s="75">
        <v>40</v>
      </c>
      <c r="Z12" s="75">
        <v>13</v>
      </c>
      <c r="AA12" s="76" t="s">
        <v>44</v>
      </c>
    </row>
    <row r="13" spans="1:27" ht="15">
      <c r="A13" s="107" t="s">
        <v>57</v>
      </c>
      <c r="B13" s="41" t="s">
        <v>52</v>
      </c>
      <c r="C13" s="41" t="s">
        <v>103</v>
      </c>
      <c r="D13" s="41" t="s">
        <v>102</v>
      </c>
      <c r="E13" s="41" t="s">
        <v>42</v>
      </c>
      <c r="F13" s="42">
        <v>134</v>
      </c>
      <c r="G13" s="43" t="s">
        <v>44</v>
      </c>
      <c r="H13" s="43" t="s">
        <v>44</v>
      </c>
      <c r="I13" s="43" t="s">
        <v>44</v>
      </c>
      <c r="J13" s="43" t="s">
        <v>44</v>
      </c>
      <c r="K13" s="43" t="s">
        <v>44</v>
      </c>
      <c r="L13" s="43" t="s">
        <v>44</v>
      </c>
      <c r="M13" s="43" t="s">
        <v>44</v>
      </c>
      <c r="N13" s="43">
        <v>1</v>
      </c>
      <c r="O13" s="43">
        <v>1</v>
      </c>
      <c r="P13" s="43" t="s">
        <v>44</v>
      </c>
      <c r="Q13" s="43">
        <v>3</v>
      </c>
      <c r="R13" s="43">
        <v>5</v>
      </c>
      <c r="S13" s="43">
        <v>8</v>
      </c>
      <c r="T13" s="43">
        <v>2</v>
      </c>
      <c r="U13" s="43">
        <v>13</v>
      </c>
      <c r="V13" s="43">
        <v>13</v>
      </c>
      <c r="W13" s="43">
        <v>31</v>
      </c>
      <c r="X13" s="43">
        <v>30</v>
      </c>
      <c r="Y13" s="43">
        <v>23</v>
      </c>
      <c r="Z13" s="43">
        <v>4</v>
      </c>
      <c r="AA13" s="44" t="s">
        <v>44</v>
      </c>
    </row>
    <row r="14" spans="1:27" ht="15">
      <c r="A14" s="61"/>
      <c r="B14" s="62" t="s">
        <v>53</v>
      </c>
      <c r="C14" s="62" t="s">
        <v>103</v>
      </c>
      <c r="D14" s="62" t="s">
        <v>104</v>
      </c>
      <c r="E14" s="62" t="s">
        <v>42</v>
      </c>
      <c r="F14" s="79">
        <v>72</v>
      </c>
      <c r="G14" s="66" t="s">
        <v>44</v>
      </c>
      <c r="H14" s="66" t="s">
        <v>44</v>
      </c>
      <c r="I14" s="66" t="s">
        <v>44</v>
      </c>
      <c r="J14" s="66" t="s">
        <v>44</v>
      </c>
      <c r="K14" s="66" t="s">
        <v>44</v>
      </c>
      <c r="L14" s="66" t="s">
        <v>44</v>
      </c>
      <c r="M14" s="66" t="s">
        <v>44</v>
      </c>
      <c r="N14" s="66">
        <v>1</v>
      </c>
      <c r="O14" s="66" t="s">
        <v>44</v>
      </c>
      <c r="P14" s="66" t="s">
        <v>44</v>
      </c>
      <c r="Q14" s="66">
        <v>3</v>
      </c>
      <c r="R14" s="66">
        <v>1</v>
      </c>
      <c r="S14" s="66">
        <v>8</v>
      </c>
      <c r="T14" s="66" t="s">
        <v>44</v>
      </c>
      <c r="U14" s="66">
        <v>12</v>
      </c>
      <c r="V14" s="66">
        <v>9</v>
      </c>
      <c r="W14" s="66">
        <v>16</v>
      </c>
      <c r="X14" s="66">
        <v>12</v>
      </c>
      <c r="Y14" s="66">
        <v>8</v>
      </c>
      <c r="Z14" s="66">
        <v>2</v>
      </c>
      <c r="AA14" s="67" t="s">
        <v>44</v>
      </c>
    </row>
    <row r="15" spans="1:27" ht="15">
      <c r="A15" s="69"/>
      <c r="B15" s="70" t="s">
        <v>54</v>
      </c>
      <c r="C15" s="70" t="s">
        <v>103</v>
      </c>
      <c r="D15" s="70" t="s">
        <v>105</v>
      </c>
      <c r="E15" s="70" t="s">
        <v>42</v>
      </c>
      <c r="F15" s="80">
        <v>62</v>
      </c>
      <c r="G15" s="75" t="s">
        <v>44</v>
      </c>
      <c r="H15" s="75" t="s">
        <v>44</v>
      </c>
      <c r="I15" s="75" t="s">
        <v>44</v>
      </c>
      <c r="J15" s="75" t="s">
        <v>44</v>
      </c>
      <c r="K15" s="75" t="s">
        <v>44</v>
      </c>
      <c r="L15" s="75" t="s">
        <v>44</v>
      </c>
      <c r="M15" s="75" t="s">
        <v>44</v>
      </c>
      <c r="N15" s="75" t="s">
        <v>44</v>
      </c>
      <c r="O15" s="75">
        <v>1</v>
      </c>
      <c r="P15" s="75" t="s">
        <v>44</v>
      </c>
      <c r="Q15" s="75" t="s">
        <v>44</v>
      </c>
      <c r="R15" s="75">
        <v>4</v>
      </c>
      <c r="S15" s="75" t="s">
        <v>44</v>
      </c>
      <c r="T15" s="75">
        <v>2</v>
      </c>
      <c r="U15" s="75">
        <v>1</v>
      </c>
      <c r="V15" s="75">
        <v>4</v>
      </c>
      <c r="W15" s="75">
        <v>15</v>
      </c>
      <c r="X15" s="75">
        <v>18</v>
      </c>
      <c r="Y15" s="75">
        <v>15</v>
      </c>
      <c r="Z15" s="75">
        <v>2</v>
      </c>
      <c r="AA15" s="76" t="s">
        <v>44</v>
      </c>
    </row>
    <row r="16" spans="1:27" ht="15">
      <c r="A16" s="107" t="s">
        <v>59</v>
      </c>
      <c r="B16" s="41" t="s">
        <v>52</v>
      </c>
      <c r="C16" s="41" t="s">
        <v>107</v>
      </c>
      <c r="D16" s="41" t="s">
        <v>106</v>
      </c>
      <c r="E16" s="41" t="s">
        <v>43</v>
      </c>
      <c r="F16" s="42">
        <v>28</v>
      </c>
      <c r="G16" s="43" t="s">
        <v>44</v>
      </c>
      <c r="H16" s="43" t="s">
        <v>44</v>
      </c>
      <c r="I16" s="43" t="s">
        <v>44</v>
      </c>
      <c r="J16" s="43" t="s">
        <v>44</v>
      </c>
      <c r="K16" s="43" t="s">
        <v>44</v>
      </c>
      <c r="L16" s="43" t="s">
        <v>44</v>
      </c>
      <c r="M16" s="43" t="s">
        <v>44</v>
      </c>
      <c r="N16" s="43" t="s">
        <v>44</v>
      </c>
      <c r="O16" s="43" t="s">
        <v>44</v>
      </c>
      <c r="P16" s="43" t="s">
        <v>44</v>
      </c>
      <c r="Q16" s="43">
        <v>3</v>
      </c>
      <c r="R16" s="43">
        <v>2</v>
      </c>
      <c r="S16" s="43">
        <v>1</v>
      </c>
      <c r="T16" s="43" t="s">
        <v>44</v>
      </c>
      <c r="U16" s="43">
        <v>3</v>
      </c>
      <c r="V16" s="43">
        <v>2</v>
      </c>
      <c r="W16" s="43">
        <v>7</v>
      </c>
      <c r="X16" s="43">
        <v>4</v>
      </c>
      <c r="Y16" s="43">
        <v>5</v>
      </c>
      <c r="Z16" s="43">
        <v>1</v>
      </c>
      <c r="AA16" s="44" t="s">
        <v>44</v>
      </c>
    </row>
    <row r="17" spans="1:27" ht="15">
      <c r="A17" s="61"/>
      <c r="B17" s="62" t="s">
        <v>53</v>
      </c>
      <c r="C17" s="62" t="s">
        <v>107</v>
      </c>
      <c r="D17" s="62" t="s">
        <v>108</v>
      </c>
      <c r="E17" s="62" t="s">
        <v>43</v>
      </c>
      <c r="F17" s="79">
        <v>16</v>
      </c>
      <c r="G17" s="66" t="s">
        <v>44</v>
      </c>
      <c r="H17" s="66" t="s">
        <v>44</v>
      </c>
      <c r="I17" s="66" t="s">
        <v>44</v>
      </c>
      <c r="J17" s="66" t="s">
        <v>44</v>
      </c>
      <c r="K17" s="66" t="s">
        <v>44</v>
      </c>
      <c r="L17" s="66" t="s">
        <v>44</v>
      </c>
      <c r="M17" s="66" t="s">
        <v>44</v>
      </c>
      <c r="N17" s="66" t="s">
        <v>44</v>
      </c>
      <c r="O17" s="66" t="s">
        <v>44</v>
      </c>
      <c r="P17" s="66" t="s">
        <v>44</v>
      </c>
      <c r="Q17" s="66">
        <v>3</v>
      </c>
      <c r="R17" s="66">
        <v>1</v>
      </c>
      <c r="S17" s="66">
        <v>1</v>
      </c>
      <c r="T17" s="66" t="s">
        <v>44</v>
      </c>
      <c r="U17" s="66">
        <v>3</v>
      </c>
      <c r="V17" s="66">
        <v>2</v>
      </c>
      <c r="W17" s="66">
        <v>2</v>
      </c>
      <c r="X17" s="66" t="s">
        <v>44</v>
      </c>
      <c r="Y17" s="66">
        <v>3</v>
      </c>
      <c r="Z17" s="66">
        <v>1</v>
      </c>
      <c r="AA17" s="67" t="s">
        <v>44</v>
      </c>
    </row>
    <row r="18" spans="1:27" ht="15">
      <c r="A18" s="69"/>
      <c r="B18" s="70" t="s">
        <v>54</v>
      </c>
      <c r="C18" s="70" t="s">
        <v>107</v>
      </c>
      <c r="D18" s="70" t="s">
        <v>109</v>
      </c>
      <c r="E18" s="70" t="s">
        <v>43</v>
      </c>
      <c r="F18" s="80">
        <v>12</v>
      </c>
      <c r="G18" s="75" t="s">
        <v>44</v>
      </c>
      <c r="H18" s="75" t="s">
        <v>44</v>
      </c>
      <c r="I18" s="75" t="s">
        <v>44</v>
      </c>
      <c r="J18" s="75" t="s">
        <v>44</v>
      </c>
      <c r="K18" s="75" t="s">
        <v>44</v>
      </c>
      <c r="L18" s="75" t="s">
        <v>44</v>
      </c>
      <c r="M18" s="75" t="s">
        <v>44</v>
      </c>
      <c r="N18" s="75" t="s">
        <v>44</v>
      </c>
      <c r="O18" s="75" t="s">
        <v>44</v>
      </c>
      <c r="P18" s="75" t="s">
        <v>44</v>
      </c>
      <c r="Q18" s="75" t="s">
        <v>44</v>
      </c>
      <c r="R18" s="75">
        <v>1</v>
      </c>
      <c r="S18" s="75" t="s">
        <v>44</v>
      </c>
      <c r="T18" s="75" t="s">
        <v>44</v>
      </c>
      <c r="U18" s="75" t="s">
        <v>44</v>
      </c>
      <c r="V18" s="75" t="s">
        <v>44</v>
      </c>
      <c r="W18" s="75">
        <v>5</v>
      </c>
      <c r="X18" s="75">
        <v>4</v>
      </c>
      <c r="Y18" s="75">
        <v>2</v>
      </c>
      <c r="Z18" s="75" t="s">
        <v>44</v>
      </c>
      <c r="AA18" s="76" t="s">
        <v>44</v>
      </c>
    </row>
    <row r="19" spans="1:27" ht="15">
      <c r="A19" s="107" t="s">
        <v>60</v>
      </c>
      <c r="B19" s="41" t="s">
        <v>52</v>
      </c>
      <c r="C19" s="41" t="s">
        <v>111</v>
      </c>
      <c r="D19" s="41" t="s">
        <v>110</v>
      </c>
      <c r="E19" s="41" t="s">
        <v>45</v>
      </c>
      <c r="F19" s="42">
        <v>8</v>
      </c>
      <c r="G19" s="43" t="s">
        <v>44</v>
      </c>
      <c r="H19" s="43" t="s">
        <v>44</v>
      </c>
      <c r="I19" s="43" t="s">
        <v>44</v>
      </c>
      <c r="J19" s="43" t="s">
        <v>44</v>
      </c>
      <c r="K19" s="43" t="s">
        <v>44</v>
      </c>
      <c r="L19" s="43" t="s">
        <v>44</v>
      </c>
      <c r="M19" s="43" t="s">
        <v>44</v>
      </c>
      <c r="N19" s="43" t="s">
        <v>44</v>
      </c>
      <c r="O19" s="43" t="s">
        <v>44</v>
      </c>
      <c r="P19" s="43" t="s">
        <v>44</v>
      </c>
      <c r="Q19" s="43" t="s">
        <v>44</v>
      </c>
      <c r="R19" s="43">
        <v>1</v>
      </c>
      <c r="S19" s="43" t="s">
        <v>44</v>
      </c>
      <c r="T19" s="43" t="s">
        <v>44</v>
      </c>
      <c r="U19" s="43">
        <v>1</v>
      </c>
      <c r="V19" s="43">
        <v>1</v>
      </c>
      <c r="W19" s="43">
        <v>2</v>
      </c>
      <c r="X19" s="43">
        <v>2</v>
      </c>
      <c r="Y19" s="43">
        <v>1</v>
      </c>
      <c r="Z19" s="43" t="s">
        <v>44</v>
      </c>
      <c r="AA19" s="44" t="s">
        <v>44</v>
      </c>
    </row>
    <row r="20" spans="1:27" ht="15">
      <c r="A20" s="61"/>
      <c r="B20" s="62" t="s">
        <v>53</v>
      </c>
      <c r="C20" s="62" t="s">
        <v>111</v>
      </c>
      <c r="D20" s="62" t="s">
        <v>112</v>
      </c>
      <c r="E20" s="62" t="s">
        <v>45</v>
      </c>
      <c r="F20" s="79">
        <v>4</v>
      </c>
      <c r="G20" s="66" t="s">
        <v>44</v>
      </c>
      <c r="H20" s="66" t="s">
        <v>44</v>
      </c>
      <c r="I20" s="66" t="s">
        <v>44</v>
      </c>
      <c r="J20" s="66" t="s">
        <v>44</v>
      </c>
      <c r="K20" s="66" t="s">
        <v>44</v>
      </c>
      <c r="L20" s="66" t="s">
        <v>44</v>
      </c>
      <c r="M20" s="66" t="s">
        <v>44</v>
      </c>
      <c r="N20" s="66" t="s">
        <v>44</v>
      </c>
      <c r="O20" s="66" t="s">
        <v>44</v>
      </c>
      <c r="P20" s="66" t="s">
        <v>44</v>
      </c>
      <c r="Q20" s="66" t="s">
        <v>44</v>
      </c>
      <c r="R20" s="66" t="s">
        <v>44</v>
      </c>
      <c r="S20" s="66" t="s">
        <v>44</v>
      </c>
      <c r="T20" s="66" t="s">
        <v>44</v>
      </c>
      <c r="U20" s="66">
        <v>1</v>
      </c>
      <c r="V20" s="66" t="s">
        <v>44</v>
      </c>
      <c r="W20" s="66">
        <v>1</v>
      </c>
      <c r="X20" s="66">
        <v>1</v>
      </c>
      <c r="Y20" s="66">
        <v>1</v>
      </c>
      <c r="Z20" s="66" t="s">
        <v>44</v>
      </c>
      <c r="AA20" s="67" t="s">
        <v>44</v>
      </c>
    </row>
    <row r="21" spans="1:27" ht="15">
      <c r="A21" s="69"/>
      <c r="B21" s="70" t="s">
        <v>54</v>
      </c>
      <c r="C21" s="70" t="s">
        <v>111</v>
      </c>
      <c r="D21" s="70" t="s">
        <v>113</v>
      </c>
      <c r="E21" s="70" t="s">
        <v>45</v>
      </c>
      <c r="F21" s="80">
        <v>4</v>
      </c>
      <c r="G21" s="75" t="s">
        <v>44</v>
      </c>
      <c r="H21" s="75" t="s">
        <v>44</v>
      </c>
      <c r="I21" s="75" t="s">
        <v>44</v>
      </c>
      <c r="J21" s="75" t="s">
        <v>44</v>
      </c>
      <c r="K21" s="75" t="s">
        <v>44</v>
      </c>
      <c r="L21" s="75" t="s">
        <v>44</v>
      </c>
      <c r="M21" s="75" t="s">
        <v>44</v>
      </c>
      <c r="N21" s="75" t="s">
        <v>44</v>
      </c>
      <c r="O21" s="75" t="s">
        <v>44</v>
      </c>
      <c r="P21" s="75" t="s">
        <v>44</v>
      </c>
      <c r="Q21" s="75" t="s">
        <v>44</v>
      </c>
      <c r="R21" s="75">
        <v>1</v>
      </c>
      <c r="S21" s="75" t="s">
        <v>44</v>
      </c>
      <c r="T21" s="75" t="s">
        <v>44</v>
      </c>
      <c r="U21" s="75" t="s">
        <v>44</v>
      </c>
      <c r="V21" s="75">
        <v>1</v>
      </c>
      <c r="W21" s="75">
        <v>1</v>
      </c>
      <c r="X21" s="75">
        <v>1</v>
      </c>
      <c r="Y21" s="75" t="s">
        <v>44</v>
      </c>
      <c r="Z21" s="75" t="s">
        <v>44</v>
      </c>
      <c r="AA21" s="76" t="s">
        <v>44</v>
      </c>
    </row>
    <row r="22" spans="1:27" ht="15">
      <c r="A22" s="107" t="s">
        <v>61</v>
      </c>
      <c r="B22" s="41" t="s">
        <v>52</v>
      </c>
      <c r="C22" s="41" t="s">
        <v>115</v>
      </c>
      <c r="D22" s="41" t="s">
        <v>114</v>
      </c>
      <c r="E22" s="41" t="s">
        <v>45</v>
      </c>
      <c r="F22" s="42">
        <v>9</v>
      </c>
      <c r="G22" s="43" t="s">
        <v>44</v>
      </c>
      <c r="H22" s="43" t="s">
        <v>44</v>
      </c>
      <c r="I22" s="43" t="s">
        <v>44</v>
      </c>
      <c r="J22" s="43" t="s">
        <v>44</v>
      </c>
      <c r="K22" s="43" t="s">
        <v>44</v>
      </c>
      <c r="L22" s="43" t="s">
        <v>44</v>
      </c>
      <c r="M22" s="43" t="s">
        <v>44</v>
      </c>
      <c r="N22" s="43" t="s">
        <v>44</v>
      </c>
      <c r="O22" s="43" t="s">
        <v>44</v>
      </c>
      <c r="P22" s="43" t="s">
        <v>44</v>
      </c>
      <c r="Q22" s="43" t="s">
        <v>44</v>
      </c>
      <c r="R22" s="43" t="s">
        <v>44</v>
      </c>
      <c r="S22" s="43" t="s">
        <v>44</v>
      </c>
      <c r="T22" s="43">
        <v>1</v>
      </c>
      <c r="U22" s="43">
        <v>1</v>
      </c>
      <c r="V22" s="43">
        <v>3</v>
      </c>
      <c r="W22" s="43">
        <v>1</v>
      </c>
      <c r="X22" s="43">
        <v>3</v>
      </c>
      <c r="Y22" s="43" t="s">
        <v>44</v>
      </c>
      <c r="Z22" s="43" t="s">
        <v>44</v>
      </c>
      <c r="AA22" s="44" t="s">
        <v>44</v>
      </c>
    </row>
    <row r="23" spans="1:27" ht="15">
      <c r="A23" s="61"/>
      <c r="B23" s="62" t="s">
        <v>53</v>
      </c>
      <c r="C23" s="62" t="s">
        <v>115</v>
      </c>
      <c r="D23" s="62" t="s">
        <v>116</v>
      </c>
      <c r="E23" s="62" t="s">
        <v>45</v>
      </c>
      <c r="F23" s="79">
        <v>4</v>
      </c>
      <c r="G23" s="66" t="s">
        <v>44</v>
      </c>
      <c r="H23" s="66" t="s">
        <v>44</v>
      </c>
      <c r="I23" s="66" t="s">
        <v>44</v>
      </c>
      <c r="J23" s="66" t="s">
        <v>44</v>
      </c>
      <c r="K23" s="66" t="s">
        <v>44</v>
      </c>
      <c r="L23" s="66" t="s">
        <v>44</v>
      </c>
      <c r="M23" s="66" t="s">
        <v>44</v>
      </c>
      <c r="N23" s="66" t="s">
        <v>44</v>
      </c>
      <c r="O23" s="66" t="s">
        <v>44</v>
      </c>
      <c r="P23" s="66" t="s">
        <v>44</v>
      </c>
      <c r="Q23" s="66" t="s">
        <v>44</v>
      </c>
      <c r="R23" s="66" t="s">
        <v>44</v>
      </c>
      <c r="S23" s="66" t="s">
        <v>44</v>
      </c>
      <c r="T23" s="66" t="s">
        <v>44</v>
      </c>
      <c r="U23" s="66">
        <v>1</v>
      </c>
      <c r="V23" s="66">
        <v>1</v>
      </c>
      <c r="W23" s="66">
        <v>1</v>
      </c>
      <c r="X23" s="66">
        <v>1</v>
      </c>
      <c r="Y23" s="66" t="s">
        <v>44</v>
      </c>
      <c r="Z23" s="66" t="s">
        <v>44</v>
      </c>
      <c r="AA23" s="67" t="s">
        <v>44</v>
      </c>
    </row>
    <row r="24" spans="1:27" ht="15">
      <c r="A24" s="69"/>
      <c r="B24" s="70" t="s">
        <v>54</v>
      </c>
      <c r="C24" s="70" t="s">
        <v>115</v>
      </c>
      <c r="D24" s="70" t="s">
        <v>117</v>
      </c>
      <c r="E24" s="70" t="s">
        <v>45</v>
      </c>
      <c r="F24" s="80">
        <v>5</v>
      </c>
      <c r="G24" s="75" t="s">
        <v>44</v>
      </c>
      <c r="H24" s="75" t="s">
        <v>44</v>
      </c>
      <c r="I24" s="75" t="s">
        <v>44</v>
      </c>
      <c r="J24" s="75" t="s">
        <v>44</v>
      </c>
      <c r="K24" s="75" t="s">
        <v>44</v>
      </c>
      <c r="L24" s="75" t="s">
        <v>44</v>
      </c>
      <c r="M24" s="75" t="s">
        <v>44</v>
      </c>
      <c r="N24" s="75" t="s">
        <v>44</v>
      </c>
      <c r="O24" s="75" t="s">
        <v>44</v>
      </c>
      <c r="P24" s="75" t="s">
        <v>44</v>
      </c>
      <c r="Q24" s="75" t="s">
        <v>44</v>
      </c>
      <c r="R24" s="75" t="s">
        <v>44</v>
      </c>
      <c r="S24" s="75" t="s">
        <v>44</v>
      </c>
      <c r="T24" s="75">
        <v>1</v>
      </c>
      <c r="U24" s="75" t="s">
        <v>44</v>
      </c>
      <c r="V24" s="75">
        <v>2</v>
      </c>
      <c r="W24" s="75" t="s">
        <v>44</v>
      </c>
      <c r="X24" s="75">
        <v>2</v>
      </c>
      <c r="Y24" s="75" t="s">
        <v>44</v>
      </c>
      <c r="Z24" s="75" t="s">
        <v>44</v>
      </c>
      <c r="AA24" s="76" t="s">
        <v>44</v>
      </c>
    </row>
    <row r="25" spans="1:27" ht="15">
      <c r="A25" s="107" t="s">
        <v>62</v>
      </c>
      <c r="B25" s="41" t="s">
        <v>52</v>
      </c>
      <c r="C25" s="41" t="s">
        <v>119</v>
      </c>
      <c r="D25" s="41" t="s">
        <v>118</v>
      </c>
      <c r="E25" s="41" t="s">
        <v>45</v>
      </c>
      <c r="F25" s="42">
        <v>13</v>
      </c>
      <c r="G25" s="43" t="s">
        <v>44</v>
      </c>
      <c r="H25" s="43" t="s">
        <v>44</v>
      </c>
      <c r="I25" s="43" t="s">
        <v>44</v>
      </c>
      <c r="J25" s="43" t="s">
        <v>44</v>
      </c>
      <c r="K25" s="43" t="s">
        <v>44</v>
      </c>
      <c r="L25" s="43" t="s">
        <v>44</v>
      </c>
      <c r="M25" s="43" t="s">
        <v>44</v>
      </c>
      <c r="N25" s="43" t="s">
        <v>44</v>
      </c>
      <c r="O25" s="43" t="s">
        <v>44</v>
      </c>
      <c r="P25" s="43" t="s">
        <v>44</v>
      </c>
      <c r="Q25" s="43" t="s">
        <v>44</v>
      </c>
      <c r="R25" s="43" t="s">
        <v>44</v>
      </c>
      <c r="S25" s="43" t="s">
        <v>44</v>
      </c>
      <c r="T25" s="43" t="s">
        <v>44</v>
      </c>
      <c r="U25" s="43">
        <v>2</v>
      </c>
      <c r="V25" s="43">
        <v>3</v>
      </c>
      <c r="W25" s="43">
        <v>1</v>
      </c>
      <c r="X25" s="43">
        <v>3</v>
      </c>
      <c r="Y25" s="43">
        <v>2</v>
      </c>
      <c r="Z25" s="43">
        <v>2</v>
      </c>
      <c r="AA25" s="44" t="s">
        <v>44</v>
      </c>
    </row>
    <row r="26" spans="1:27" ht="15">
      <c r="A26" s="61"/>
      <c r="B26" s="62" t="s">
        <v>53</v>
      </c>
      <c r="C26" s="62" t="s">
        <v>119</v>
      </c>
      <c r="D26" s="62" t="s">
        <v>120</v>
      </c>
      <c r="E26" s="62" t="s">
        <v>45</v>
      </c>
      <c r="F26" s="79">
        <v>8</v>
      </c>
      <c r="G26" s="66" t="s">
        <v>44</v>
      </c>
      <c r="H26" s="66" t="s">
        <v>44</v>
      </c>
      <c r="I26" s="66" t="s">
        <v>44</v>
      </c>
      <c r="J26" s="66" t="s">
        <v>44</v>
      </c>
      <c r="K26" s="66" t="s">
        <v>44</v>
      </c>
      <c r="L26" s="66" t="s">
        <v>44</v>
      </c>
      <c r="M26" s="66" t="s">
        <v>44</v>
      </c>
      <c r="N26" s="66" t="s">
        <v>44</v>
      </c>
      <c r="O26" s="66" t="s">
        <v>44</v>
      </c>
      <c r="P26" s="66" t="s">
        <v>44</v>
      </c>
      <c r="Q26" s="66" t="s">
        <v>44</v>
      </c>
      <c r="R26" s="66" t="s">
        <v>44</v>
      </c>
      <c r="S26" s="66" t="s">
        <v>44</v>
      </c>
      <c r="T26" s="66" t="s">
        <v>44</v>
      </c>
      <c r="U26" s="66">
        <v>2</v>
      </c>
      <c r="V26" s="66">
        <v>3</v>
      </c>
      <c r="W26" s="66">
        <v>1</v>
      </c>
      <c r="X26" s="66">
        <v>1</v>
      </c>
      <c r="Y26" s="66" t="s">
        <v>44</v>
      </c>
      <c r="Z26" s="66">
        <v>1</v>
      </c>
      <c r="AA26" s="67" t="s">
        <v>44</v>
      </c>
    </row>
    <row r="27" spans="1:27" ht="15">
      <c r="A27" s="69"/>
      <c r="B27" s="70" t="s">
        <v>54</v>
      </c>
      <c r="C27" s="70" t="s">
        <v>119</v>
      </c>
      <c r="D27" s="70" t="s">
        <v>121</v>
      </c>
      <c r="E27" s="70" t="s">
        <v>45</v>
      </c>
      <c r="F27" s="80">
        <v>5</v>
      </c>
      <c r="G27" s="75" t="s">
        <v>44</v>
      </c>
      <c r="H27" s="75" t="s">
        <v>44</v>
      </c>
      <c r="I27" s="75" t="s">
        <v>44</v>
      </c>
      <c r="J27" s="75" t="s">
        <v>44</v>
      </c>
      <c r="K27" s="75" t="s">
        <v>44</v>
      </c>
      <c r="L27" s="75" t="s">
        <v>44</v>
      </c>
      <c r="M27" s="75" t="s">
        <v>44</v>
      </c>
      <c r="N27" s="75" t="s">
        <v>44</v>
      </c>
      <c r="O27" s="75" t="s">
        <v>44</v>
      </c>
      <c r="P27" s="75" t="s">
        <v>44</v>
      </c>
      <c r="Q27" s="75" t="s">
        <v>44</v>
      </c>
      <c r="R27" s="75" t="s">
        <v>44</v>
      </c>
      <c r="S27" s="75" t="s">
        <v>44</v>
      </c>
      <c r="T27" s="75" t="s">
        <v>44</v>
      </c>
      <c r="U27" s="75" t="s">
        <v>44</v>
      </c>
      <c r="V27" s="75" t="s">
        <v>44</v>
      </c>
      <c r="W27" s="75" t="s">
        <v>44</v>
      </c>
      <c r="X27" s="75">
        <v>2</v>
      </c>
      <c r="Y27" s="75">
        <v>2</v>
      </c>
      <c r="Z27" s="75">
        <v>1</v>
      </c>
      <c r="AA27" s="76" t="s">
        <v>44</v>
      </c>
    </row>
    <row r="28" spans="1:27" ht="15">
      <c r="A28" s="107" t="s">
        <v>64</v>
      </c>
      <c r="B28" s="41" t="s">
        <v>52</v>
      </c>
      <c r="C28" s="41" t="s">
        <v>123</v>
      </c>
      <c r="D28" s="41" t="s">
        <v>122</v>
      </c>
      <c r="E28" s="41" t="s">
        <v>45</v>
      </c>
      <c r="F28" s="42">
        <v>13</v>
      </c>
      <c r="G28" s="43" t="s">
        <v>44</v>
      </c>
      <c r="H28" s="43" t="s">
        <v>44</v>
      </c>
      <c r="I28" s="43" t="s">
        <v>44</v>
      </c>
      <c r="J28" s="43" t="s">
        <v>44</v>
      </c>
      <c r="K28" s="43" t="s">
        <v>44</v>
      </c>
      <c r="L28" s="43" t="s">
        <v>44</v>
      </c>
      <c r="M28" s="43" t="s">
        <v>44</v>
      </c>
      <c r="N28" s="43" t="s">
        <v>44</v>
      </c>
      <c r="O28" s="43">
        <v>1</v>
      </c>
      <c r="P28" s="43" t="s">
        <v>44</v>
      </c>
      <c r="Q28" s="43" t="s">
        <v>44</v>
      </c>
      <c r="R28" s="43" t="s">
        <v>44</v>
      </c>
      <c r="S28" s="43" t="s">
        <v>44</v>
      </c>
      <c r="T28" s="43" t="s">
        <v>44</v>
      </c>
      <c r="U28" s="43">
        <v>1</v>
      </c>
      <c r="V28" s="43" t="s">
        <v>44</v>
      </c>
      <c r="W28" s="43">
        <v>6</v>
      </c>
      <c r="X28" s="43">
        <v>4</v>
      </c>
      <c r="Y28" s="43">
        <v>1</v>
      </c>
      <c r="Z28" s="43" t="s">
        <v>44</v>
      </c>
      <c r="AA28" s="44" t="s">
        <v>44</v>
      </c>
    </row>
    <row r="29" spans="1:27" ht="15">
      <c r="A29" s="61"/>
      <c r="B29" s="62" t="s">
        <v>53</v>
      </c>
      <c r="C29" s="62" t="s">
        <v>123</v>
      </c>
      <c r="D29" s="62" t="s">
        <v>124</v>
      </c>
      <c r="E29" s="62" t="s">
        <v>45</v>
      </c>
      <c r="F29" s="79">
        <v>7</v>
      </c>
      <c r="G29" s="66" t="s">
        <v>44</v>
      </c>
      <c r="H29" s="66" t="s">
        <v>44</v>
      </c>
      <c r="I29" s="66" t="s">
        <v>44</v>
      </c>
      <c r="J29" s="66" t="s">
        <v>44</v>
      </c>
      <c r="K29" s="66" t="s">
        <v>44</v>
      </c>
      <c r="L29" s="66" t="s">
        <v>44</v>
      </c>
      <c r="M29" s="66" t="s">
        <v>44</v>
      </c>
      <c r="N29" s="66" t="s">
        <v>44</v>
      </c>
      <c r="O29" s="66" t="s">
        <v>44</v>
      </c>
      <c r="P29" s="66" t="s">
        <v>44</v>
      </c>
      <c r="Q29" s="66" t="s">
        <v>44</v>
      </c>
      <c r="R29" s="66" t="s">
        <v>44</v>
      </c>
      <c r="S29" s="66" t="s">
        <v>44</v>
      </c>
      <c r="T29" s="66" t="s">
        <v>44</v>
      </c>
      <c r="U29" s="66">
        <v>1</v>
      </c>
      <c r="V29" s="66" t="s">
        <v>44</v>
      </c>
      <c r="W29" s="66">
        <v>4</v>
      </c>
      <c r="X29" s="66">
        <v>1</v>
      </c>
      <c r="Y29" s="66">
        <v>1</v>
      </c>
      <c r="Z29" s="66" t="s">
        <v>44</v>
      </c>
      <c r="AA29" s="67" t="s">
        <v>44</v>
      </c>
    </row>
    <row r="30" spans="1:27" ht="15">
      <c r="A30" s="69"/>
      <c r="B30" s="70" t="s">
        <v>54</v>
      </c>
      <c r="C30" s="70" t="s">
        <v>123</v>
      </c>
      <c r="D30" s="70" t="s">
        <v>125</v>
      </c>
      <c r="E30" s="70" t="s">
        <v>45</v>
      </c>
      <c r="F30" s="80">
        <v>6</v>
      </c>
      <c r="G30" s="75" t="s">
        <v>44</v>
      </c>
      <c r="H30" s="75" t="s">
        <v>44</v>
      </c>
      <c r="I30" s="75" t="s">
        <v>44</v>
      </c>
      <c r="J30" s="75" t="s">
        <v>44</v>
      </c>
      <c r="K30" s="75" t="s">
        <v>44</v>
      </c>
      <c r="L30" s="75" t="s">
        <v>44</v>
      </c>
      <c r="M30" s="75" t="s">
        <v>44</v>
      </c>
      <c r="N30" s="75" t="s">
        <v>44</v>
      </c>
      <c r="O30" s="75">
        <v>1</v>
      </c>
      <c r="P30" s="75" t="s">
        <v>44</v>
      </c>
      <c r="Q30" s="75" t="s">
        <v>44</v>
      </c>
      <c r="R30" s="75" t="s">
        <v>44</v>
      </c>
      <c r="S30" s="75" t="s">
        <v>44</v>
      </c>
      <c r="T30" s="75" t="s">
        <v>44</v>
      </c>
      <c r="U30" s="75" t="s">
        <v>44</v>
      </c>
      <c r="V30" s="75" t="s">
        <v>44</v>
      </c>
      <c r="W30" s="75">
        <v>2</v>
      </c>
      <c r="X30" s="75">
        <v>3</v>
      </c>
      <c r="Y30" s="75" t="s">
        <v>44</v>
      </c>
      <c r="Z30" s="75" t="s">
        <v>44</v>
      </c>
      <c r="AA30" s="76" t="s">
        <v>44</v>
      </c>
    </row>
    <row r="31" spans="1:27" ht="15">
      <c r="A31" s="107" t="s">
        <v>65</v>
      </c>
      <c r="B31" s="41" t="s">
        <v>52</v>
      </c>
      <c r="C31" s="41" t="s">
        <v>127</v>
      </c>
      <c r="D31" s="41" t="s">
        <v>126</v>
      </c>
      <c r="E31" s="41" t="s">
        <v>45</v>
      </c>
      <c r="F31" s="42">
        <v>35</v>
      </c>
      <c r="G31" s="43" t="s">
        <v>44</v>
      </c>
      <c r="H31" s="43" t="s">
        <v>44</v>
      </c>
      <c r="I31" s="43" t="s">
        <v>44</v>
      </c>
      <c r="J31" s="43" t="s">
        <v>44</v>
      </c>
      <c r="K31" s="43" t="s">
        <v>44</v>
      </c>
      <c r="L31" s="43" t="s">
        <v>44</v>
      </c>
      <c r="M31" s="43" t="s">
        <v>44</v>
      </c>
      <c r="N31" s="43">
        <v>1</v>
      </c>
      <c r="O31" s="43" t="s">
        <v>44</v>
      </c>
      <c r="P31" s="43" t="s">
        <v>44</v>
      </c>
      <c r="Q31" s="43" t="s">
        <v>44</v>
      </c>
      <c r="R31" s="43">
        <v>2</v>
      </c>
      <c r="S31" s="43">
        <v>3</v>
      </c>
      <c r="T31" s="43" t="s">
        <v>44</v>
      </c>
      <c r="U31" s="43">
        <v>1</v>
      </c>
      <c r="V31" s="43">
        <v>3</v>
      </c>
      <c r="W31" s="43">
        <v>10</v>
      </c>
      <c r="X31" s="43">
        <v>5</v>
      </c>
      <c r="Y31" s="43">
        <v>10</v>
      </c>
      <c r="Z31" s="43" t="s">
        <v>44</v>
      </c>
      <c r="AA31" s="44" t="s">
        <v>44</v>
      </c>
    </row>
    <row r="32" spans="1:27" ht="15">
      <c r="A32" s="61"/>
      <c r="B32" s="62" t="s">
        <v>53</v>
      </c>
      <c r="C32" s="62" t="s">
        <v>127</v>
      </c>
      <c r="D32" s="62" t="s">
        <v>128</v>
      </c>
      <c r="E32" s="62" t="s">
        <v>45</v>
      </c>
      <c r="F32" s="79">
        <v>15</v>
      </c>
      <c r="G32" s="66" t="s">
        <v>44</v>
      </c>
      <c r="H32" s="66" t="s">
        <v>44</v>
      </c>
      <c r="I32" s="66" t="s">
        <v>44</v>
      </c>
      <c r="J32" s="66" t="s">
        <v>44</v>
      </c>
      <c r="K32" s="66" t="s">
        <v>44</v>
      </c>
      <c r="L32" s="66" t="s">
        <v>44</v>
      </c>
      <c r="M32" s="66" t="s">
        <v>44</v>
      </c>
      <c r="N32" s="66">
        <v>1</v>
      </c>
      <c r="O32" s="66" t="s">
        <v>44</v>
      </c>
      <c r="P32" s="66" t="s">
        <v>44</v>
      </c>
      <c r="Q32" s="66" t="s">
        <v>44</v>
      </c>
      <c r="R32" s="66" t="s">
        <v>44</v>
      </c>
      <c r="S32" s="66">
        <v>3</v>
      </c>
      <c r="T32" s="66" t="s">
        <v>44</v>
      </c>
      <c r="U32" s="66">
        <v>1</v>
      </c>
      <c r="V32" s="66">
        <v>3</v>
      </c>
      <c r="W32" s="66">
        <v>4</v>
      </c>
      <c r="X32" s="66">
        <v>1</v>
      </c>
      <c r="Y32" s="66">
        <v>2</v>
      </c>
      <c r="Z32" s="66" t="s">
        <v>44</v>
      </c>
      <c r="AA32" s="67" t="s">
        <v>44</v>
      </c>
    </row>
    <row r="33" spans="1:27" ht="15">
      <c r="A33" s="69"/>
      <c r="B33" s="70" t="s">
        <v>54</v>
      </c>
      <c r="C33" s="70" t="s">
        <v>127</v>
      </c>
      <c r="D33" s="70" t="s">
        <v>129</v>
      </c>
      <c r="E33" s="70" t="s">
        <v>45</v>
      </c>
      <c r="F33" s="80">
        <v>20</v>
      </c>
      <c r="G33" s="75" t="s">
        <v>44</v>
      </c>
      <c r="H33" s="75" t="s">
        <v>44</v>
      </c>
      <c r="I33" s="75" t="s">
        <v>44</v>
      </c>
      <c r="J33" s="75" t="s">
        <v>44</v>
      </c>
      <c r="K33" s="75" t="s">
        <v>44</v>
      </c>
      <c r="L33" s="75" t="s">
        <v>44</v>
      </c>
      <c r="M33" s="75" t="s">
        <v>44</v>
      </c>
      <c r="N33" s="75" t="s">
        <v>44</v>
      </c>
      <c r="O33" s="75" t="s">
        <v>44</v>
      </c>
      <c r="P33" s="75" t="s">
        <v>44</v>
      </c>
      <c r="Q33" s="75" t="s">
        <v>44</v>
      </c>
      <c r="R33" s="75">
        <v>2</v>
      </c>
      <c r="S33" s="75" t="s">
        <v>44</v>
      </c>
      <c r="T33" s="75" t="s">
        <v>44</v>
      </c>
      <c r="U33" s="75" t="s">
        <v>44</v>
      </c>
      <c r="V33" s="75" t="s">
        <v>44</v>
      </c>
      <c r="W33" s="75">
        <v>6</v>
      </c>
      <c r="X33" s="75">
        <v>4</v>
      </c>
      <c r="Y33" s="75">
        <v>8</v>
      </c>
      <c r="Z33" s="75" t="s">
        <v>44</v>
      </c>
      <c r="AA33" s="76" t="s">
        <v>44</v>
      </c>
    </row>
    <row r="34" spans="1:27" ht="15">
      <c r="A34" s="107" t="s">
        <v>66</v>
      </c>
      <c r="B34" s="41" t="s">
        <v>52</v>
      </c>
      <c r="C34" s="41" t="s">
        <v>131</v>
      </c>
      <c r="D34" s="41" t="s">
        <v>130</v>
      </c>
      <c r="E34" s="41" t="s">
        <v>45</v>
      </c>
      <c r="F34" s="42">
        <v>4</v>
      </c>
      <c r="G34" s="43" t="s">
        <v>44</v>
      </c>
      <c r="H34" s="43" t="s">
        <v>44</v>
      </c>
      <c r="I34" s="43" t="s">
        <v>44</v>
      </c>
      <c r="J34" s="43" t="s">
        <v>44</v>
      </c>
      <c r="K34" s="43" t="s">
        <v>44</v>
      </c>
      <c r="L34" s="43" t="s">
        <v>44</v>
      </c>
      <c r="M34" s="43" t="s">
        <v>44</v>
      </c>
      <c r="N34" s="43" t="s">
        <v>44</v>
      </c>
      <c r="O34" s="43" t="s">
        <v>44</v>
      </c>
      <c r="P34" s="43" t="s">
        <v>44</v>
      </c>
      <c r="Q34" s="43" t="s">
        <v>44</v>
      </c>
      <c r="R34" s="43" t="s">
        <v>44</v>
      </c>
      <c r="S34" s="43">
        <v>2</v>
      </c>
      <c r="T34" s="43" t="s">
        <v>44</v>
      </c>
      <c r="U34" s="43">
        <v>1</v>
      </c>
      <c r="V34" s="43" t="s">
        <v>44</v>
      </c>
      <c r="W34" s="43" t="s">
        <v>44</v>
      </c>
      <c r="X34" s="43" t="s">
        <v>44</v>
      </c>
      <c r="Y34" s="43">
        <v>1</v>
      </c>
      <c r="Z34" s="43" t="s">
        <v>44</v>
      </c>
      <c r="AA34" s="44" t="s">
        <v>44</v>
      </c>
    </row>
    <row r="35" spans="1:27" ht="15">
      <c r="A35" s="61"/>
      <c r="B35" s="62" t="s">
        <v>53</v>
      </c>
      <c r="C35" s="62" t="s">
        <v>131</v>
      </c>
      <c r="D35" s="62" t="s">
        <v>132</v>
      </c>
      <c r="E35" s="62" t="s">
        <v>45</v>
      </c>
      <c r="F35" s="79">
        <v>3</v>
      </c>
      <c r="G35" s="66" t="s">
        <v>44</v>
      </c>
      <c r="H35" s="66" t="s">
        <v>44</v>
      </c>
      <c r="I35" s="66" t="s">
        <v>44</v>
      </c>
      <c r="J35" s="66" t="s">
        <v>44</v>
      </c>
      <c r="K35" s="66" t="s">
        <v>44</v>
      </c>
      <c r="L35" s="66" t="s">
        <v>44</v>
      </c>
      <c r="M35" s="66" t="s">
        <v>44</v>
      </c>
      <c r="N35" s="66" t="s">
        <v>44</v>
      </c>
      <c r="O35" s="66" t="s">
        <v>44</v>
      </c>
      <c r="P35" s="66" t="s">
        <v>44</v>
      </c>
      <c r="Q35" s="66" t="s">
        <v>44</v>
      </c>
      <c r="R35" s="66" t="s">
        <v>44</v>
      </c>
      <c r="S35" s="66">
        <v>2</v>
      </c>
      <c r="T35" s="66" t="s">
        <v>44</v>
      </c>
      <c r="U35" s="66">
        <v>1</v>
      </c>
      <c r="V35" s="66" t="s">
        <v>44</v>
      </c>
      <c r="W35" s="66" t="s">
        <v>44</v>
      </c>
      <c r="X35" s="66" t="s">
        <v>44</v>
      </c>
      <c r="Y35" s="66" t="s">
        <v>44</v>
      </c>
      <c r="Z35" s="66" t="s">
        <v>44</v>
      </c>
      <c r="AA35" s="67" t="s">
        <v>44</v>
      </c>
    </row>
    <row r="36" spans="1:27" ht="15">
      <c r="A36" s="69"/>
      <c r="B36" s="70" t="s">
        <v>54</v>
      </c>
      <c r="C36" s="70" t="s">
        <v>131</v>
      </c>
      <c r="D36" s="70" t="s">
        <v>133</v>
      </c>
      <c r="E36" s="70" t="s">
        <v>45</v>
      </c>
      <c r="F36" s="80">
        <v>1</v>
      </c>
      <c r="G36" s="75" t="s">
        <v>44</v>
      </c>
      <c r="H36" s="75" t="s">
        <v>44</v>
      </c>
      <c r="I36" s="75" t="s">
        <v>44</v>
      </c>
      <c r="J36" s="75" t="s">
        <v>44</v>
      </c>
      <c r="K36" s="75" t="s">
        <v>44</v>
      </c>
      <c r="L36" s="75" t="s">
        <v>44</v>
      </c>
      <c r="M36" s="75" t="s">
        <v>44</v>
      </c>
      <c r="N36" s="75" t="s">
        <v>44</v>
      </c>
      <c r="O36" s="75" t="s">
        <v>44</v>
      </c>
      <c r="P36" s="75" t="s">
        <v>44</v>
      </c>
      <c r="Q36" s="75" t="s">
        <v>44</v>
      </c>
      <c r="R36" s="75" t="s">
        <v>44</v>
      </c>
      <c r="S36" s="75" t="s">
        <v>44</v>
      </c>
      <c r="T36" s="75" t="s">
        <v>44</v>
      </c>
      <c r="U36" s="75" t="s">
        <v>44</v>
      </c>
      <c r="V36" s="75" t="s">
        <v>44</v>
      </c>
      <c r="W36" s="75" t="s">
        <v>44</v>
      </c>
      <c r="X36" s="75" t="s">
        <v>44</v>
      </c>
      <c r="Y36" s="75">
        <v>1</v>
      </c>
      <c r="Z36" s="75" t="s">
        <v>44</v>
      </c>
      <c r="AA36" s="76" t="s">
        <v>44</v>
      </c>
    </row>
    <row r="37" spans="1:27" ht="15">
      <c r="A37" s="107" t="s">
        <v>67</v>
      </c>
      <c r="B37" s="41" t="s">
        <v>52</v>
      </c>
      <c r="C37" s="41" t="s">
        <v>135</v>
      </c>
      <c r="D37" s="41" t="s">
        <v>134</v>
      </c>
      <c r="E37" s="41" t="s">
        <v>45</v>
      </c>
      <c r="F37" s="42">
        <v>24</v>
      </c>
      <c r="G37" s="43" t="s">
        <v>44</v>
      </c>
      <c r="H37" s="43" t="s">
        <v>44</v>
      </c>
      <c r="I37" s="43" t="s">
        <v>44</v>
      </c>
      <c r="J37" s="43" t="s">
        <v>44</v>
      </c>
      <c r="K37" s="43" t="s">
        <v>44</v>
      </c>
      <c r="L37" s="43" t="s">
        <v>44</v>
      </c>
      <c r="M37" s="43" t="s">
        <v>44</v>
      </c>
      <c r="N37" s="43" t="s">
        <v>44</v>
      </c>
      <c r="O37" s="43" t="s">
        <v>44</v>
      </c>
      <c r="P37" s="43" t="s">
        <v>44</v>
      </c>
      <c r="Q37" s="43" t="s">
        <v>44</v>
      </c>
      <c r="R37" s="43" t="s">
        <v>44</v>
      </c>
      <c r="S37" s="43">
        <v>2</v>
      </c>
      <c r="T37" s="43">
        <v>1</v>
      </c>
      <c r="U37" s="43">
        <v>3</v>
      </c>
      <c r="V37" s="43">
        <v>1</v>
      </c>
      <c r="W37" s="43">
        <v>4</v>
      </c>
      <c r="X37" s="43">
        <v>9</v>
      </c>
      <c r="Y37" s="43">
        <v>3</v>
      </c>
      <c r="Z37" s="43">
        <v>1</v>
      </c>
      <c r="AA37" s="44" t="s">
        <v>44</v>
      </c>
    </row>
    <row r="38" spans="1:27" ht="15">
      <c r="A38" s="61"/>
      <c r="B38" s="62" t="s">
        <v>53</v>
      </c>
      <c r="C38" s="62" t="s">
        <v>135</v>
      </c>
      <c r="D38" s="62" t="s">
        <v>136</v>
      </c>
      <c r="E38" s="62" t="s">
        <v>45</v>
      </c>
      <c r="F38" s="79">
        <v>15</v>
      </c>
      <c r="G38" s="66" t="s">
        <v>44</v>
      </c>
      <c r="H38" s="66" t="s">
        <v>44</v>
      </c>
      <c r="I38" s="66" t="s">
        <v>44</v>
      </c>
      <c r="J38" s="66" t="s">
        <v>44</v>
      </c>
      <c r="K38" s="66" t="s">
        <v>44</v>
      </c>
      <c r="L38" s="66" t="s">
        <v>44</v>
      </c>
      <c r="M38" s="66" t="s">
        <v>44</v>
      </c>
      <c r="N38" s="66" t="s">
        <v>44</v>
      </c>
      <c r="O38" s="66" t="s">
        <v>44</v>
      </c>
      <c r="P38" s="66" t="s">
        <v>44</v>
      </c>
      <c r="Q38" s="66" t="s">
        <v>44</v>
      </c>
      <c r="R38" s="66" t="s">
        <v>44</v>
      </c>
      <c r="S38" s="66">
        <v>2</v>
      </c>
      <c r="T38" s="66" t="s">
        <v>44</v>
      </c>
      <c r="U38" s="66">
        <v>2</v>
      </c>
      <c r="V38" s="66" t="s">
        <v>44</v>
      </c>
      <c r="W38" s="66">
        <v>3</v>
      </c>
      <c r="X38" s="66">
        <v>7</v>
      </c>
      <c r="Y38" s="66">
        <v>1</v>
      </c>
      <c r="Z38" s="66" t="s">
        <v>44</v>
      </c>
      <c r="AA38" s="67" t="s">
        <v>44</v>
      </c>
    </row>
    <row r="39" spans="1:27" ht="15">
      <c r="A39" s="69"/>
      <c r="B39" s="70" t="s">
        <v>54</v>
      </c>
      <c r="C39" s="70" t="s">
        <v>135</v>
      </c>
      <c r="D39" s="70" t="s">
        <v>137</v>
      </c>
      <c r="E39" s="70" t="s">
        <v>45</v>
      </c>
      <c r="F39" s="80">
        <v>9</v>
      </c>
      <c r="G39" s="75" t="s">
        <v>44</v>
      </c>
      <c r="H39" s="75" t="s">
        <v>44</v>
      </c>
      <c r="I39" s="75" t="s">
        <v>44</v>
      </c>
      <c r="J39" s="75" t="s">
        <v>44</v>
      </c>
      <c r="K39" s="75" t="s">
        <v>44</v>
      </c>
      <c r="L39" s="75" t="s">
        <v>44</v>
      </c>
      <c r="M39" s="75" t="s">
        <v>44</v>
      </c>
      <c r="N39" s="75" t="s">
        <v>44</v>
      </c>
      <c r="O39" s="75" t="s">
        <v>44</v>
      </c>
      <c r="P39" s="75" t="s">
        <v>44</v>
      </c>
      <c r="Q39" s="75" t="s">
        <v>44</v>
      </c>
      <c r="R39" s="75" t="s">
        <v>44</v>
      </c>
      <c r="S39" s="75" t="s">
        <v>44</v>
      </c>
      <c r="T39" s="75">
        <v>1</v>
      </c>
      <c r="U39" s="75">
        <v>1</v>
      </c>
      <c r="V39" s="75">
        <v>1</v>
      </c>
      <c r="W39" s="75">
        <v>1</v>
      </c>
      <c r="X39" s="75">
        <v>2</v>
      </c>
      <c r="Y39" s="75">
        <v>2</v>
      </c>
      <c r="Z39" s="75">
        <v>1</v>
      </c>
      <c r="AA39" s="76" t="s">
        <v>44</v>
      </c>
    </row>
    <row r="40" spans="1:27" ht="15">
      <c r="A40" s="107" t="s">
        <v>68</v>
      </c>
      <c r="B40" s="41" t="s">
        <v>52</v>
      </c>
      <c r="C40" s="41" t="s">
        <v>139</v>
      </c>
      <c r="D40" s="41" t="s">
        <v>138</v>
      </c>
      <c r="E40" s="41" t="s">
        <v>43</v>
      </c>
      <c r="F40" s="42">
        <v>288</v>
      </c>
      <c r="G40" s="43" t="s">
        <v>44</v>
      </c>
      <c r="H40" s="43" t="s">
        <v>44</v>
      </c>
      <c r="I40" s="43" t="s">
        <v>44</v>
      </c>
      <c r="J40" s="43" t="s">
        <v>44</v>
      </c>
      <c r="K40" s="43" t="s">
        <v>44</v>
      </c>
      <c r="L40" s="43" t="s">
        <v>44</v>
      </c>
      <c r="M40" s="43">
        <v>2</v>
      </c>
      <c r="N40" s="43">
        <v>2</v>
      </c>
      <c r="O40" s="43">
        <v>1</v>
      </c>
      <c r="P40" s="43">
        <v>3</v>
      </c>
      <c r="Q40" s="43">
        <v>6</v>
      </c>
      <c r="R40" s="43">
        <v>8</v>
      </c>
      <c r="S40" s="43">
        <v>16</v>
      </c>
      <c r="T40" s="43">
        <v>13</v>
      </c>
      <c r="U40" s="43">
        <v>34</v>
      </c>
      <c r="V40" s="43">
        <v>40</v>
      </c>
      <c r="W40" s="43">
        <v>51</v>
      </c>
      <c r="X40" s="43">
        <v>59</v>
      </c>
      <c r="Y40" s="43">
        <v>37</v>
      </c>
      <c r="Z40" s="43">
        <v>15</v>
      </c>
      <c r="AA40" s="44">
        <v>1</v>
      </c>
    </row>
    <row r="41" spans="1:27" ht="15">
      <c r="A41" s="61"/>
      <c r="B41" s="62" t="s">
        <v>53</v>
      </c>
      <c r="C41" s="62" t="s">
        <v>139</v>
      </c>
      <c r="D41" s="62" t="s">
        <v>140</v>
      </c>
      <c r="E41" s="62" t="s">
        <v>43</v>
      </c>
      <c r="F41" s="79">
        <v>158</v>
      </c>
      <c r="G41" s="66" t="s">
        <v>44</v>
      </c>
      <c r="H41" s="66" t="s">
        <v>44</v>
      </c>
      <c r="I41" s="66" t="s">
        <v>44</v>
      </c>
      <c r="J41" s="66" t="s">
        <v>44</v>
      </c>
      <c r="K41" s="66" t="s">
        <v>44</v>
      </c>
      <c r="L41" s="66" t="s">
        <v>44</v>
      </c>
      <c r="M41" s="66">
        <v>1</v>
      </c>
      <c r="N41" s="66">
        <v>2</v>
      </c>
      <c r="O41" s="66">
        <v>1</v>
      </c>
      <c r="P41" s="66">
        <v>3</v>
      </c>
      <c r="Q41" s="66">
        <v>3</v>
      </c>
      <c r="R41" s="66">
        <v>6</v>
      </c>
      <c r="S41" s="66">
        <v>12</v>
      </c>
      <c r="T41" s="66">
        <v>10</v>
      </c>
      <c r="U41" s="66">
        <v>27</v>
      </c>
      <c r="V41" s="66">
        <v>19</v>
      </c>
      <c r="W41" s="66">
        <v>30</v>
      </c>
      <c r="X41" s="66">
        <v>27</v>
      </c>
      <c r="Y41" s="66">
        <v>12</v>
      </c>
      <c r="Z41" s="66">
        <v>4</v>
      </c>
      <c r="AA41" s="67">
        <v>1</v>
      </c>
    </row>
    <row r="42" spans="1:27" ht="15">
      <c r="A42" s="69"/>
      <c r="B42" s="70" t="s">
        <v>54</v>
      </c>
      <c r="C42" s="70" t="s">
        <v>139</v>
      </c>
      <c r="D42" s="70" t="s">
        <v>141</v>
      </c>
      <c r="E42" s="70" t="s">
        <v>43</v>
      </c>
      <c r="F42" s="80">
        <v>130</v>
      </c>
      <c r="G42" s="75" t="s">
        <v>44</v>
      </c>
      <c r="H42" s="75" t="s">
        <v>44</v>
      </c>
      <c r="I42" s="75" t="s">
        <v>44</v>
      </c>
      <c r="J42" s="75" t="s">
        <v>44</v>
      </c>
      <c r="K42" s="75" t="s">
        <v>44</v>
      </c>
      <c r="L42" s="75" t="s">
        <v>44</v>
      </c>
      <c r="M42" s="75">
        <v>1</v>
      </c>
      <c r="N42" s="75" t="s">
        <v>44</v>
      </c>
      <c r="O42" s="75" t="s">
        <v>44</v>
      </c>
      <c r="P42" s="75" t="s">
        <v>44</v>
      </c>
      <c r="Q42" s="75">
        <v>3</v>
      </c>
      <c r="R42" s="75">
        <v>2</v>
      </c>
      <c r="S42" s="75">
        <v>4</v>
      </c>
      <c r="T42" s="75">
        <v>3</v>
      </c>
      <c r="U42" s="75">
        <v>7</v>
      </c>
      <c r="V42" s="75">
        <v>21</v>
      </c>
      <c r="W42" s="75">
        <v>21</v>
      </c>
      <c r="X42" s="75">
        <v>32</v>
      </c>
      <c r="Y42" s="75">
        <v>25</v>
      </c>
      <c r="Z42" s="75">
        <v>11</v>
      </c>
      <c r="AA42" s="76" t="s">
        <v>44</v>
      </c>
    </row>
    <row r="43" spans="1:27" ht="15">
      <c r="A43" s="107" t="s">
        <v>391</v>
      </c>
      <c r="B43" s="41" t="s">
        <v>52</v>
      </c>
      <c r="C43" s="41" t="s">
        <v>166</v>
      </c>
      <c r="D43" s="41" t="s">
        <v>165</v>
      </c>
      <c r="E43" s="41" t="s">
        <v>41</v>
      </c>
      <c r="F43" s="42">
        <v>50</v>
      </c>
      <c r="G43" s="43" t="s">
        <v>44</v>
      </c>
      <c r="H43" s="43" t="s">
        <v>44</v>
      </c>
      <c r="I43" s="43" t="s">
        <v>44</v>
      </c>
      <c r="J43" s="43" t="s">
        <v>44</v>
      </c>
      <c r="K43" s="43" t="s">
        <v>44</v>
      </c>
      <c r="L43" s="43" t="s">
        <v>44</v>
      </c>
      <c r="M43" s="43" t="s">
        <v>44</v>
      </c>
      <c r="N43" s="43">
        <v>1</v>
      </c>
      <c r="O43" s="43" t="s">
        <v>44</v>
      </c>
      <c r="P43" s="43">
        <v>1</v>
      </c>
      <c r="Q43" s="43" t="s">
        <v>44</v>
      </c>
      <c r="R43" s="43" t="s">
        <v>44</v>
      </c>
      <c r="S43" s="43">
        <v>2</v>
      </c>
      <c r="T43" s="43">
        <v>4</v>
      </c>
      <c r="U43" s="43">
        <v>2</v>
      </c>
      <c r="V43" s="43">
        <v>6</v>
      </c>
      <c r="W43" s="43">
        <v>10</v>
      </c>
      <c r="X43" s="43">
        <v>10</v>
      </c>
      <c r="Y43" s="43">
        <v>9</v>
      </c>
      <c r="Z43" s="43">
        <v>2</v>
      </c>
      <c r="AA43" s="44">
        <v>3</v>
      </c>
    </row>
    <row r="44" spans="1:27" ht="15">
      <c r="A44" s="61"/>
      <c r="B44" s="62" t="s">
        <v>53</v>
      </c>
      <c r="C44" s="62" t="s">
        <v>166</v>
      </c>
      <c r="D44" s="62" t="s">
        <v>167</v>
      </c>
      <c r="E44" s="62" t="s">
        <v>41</v>
      </c>
      <c r="F44" s="79">
        <v>23</v>
      </c>
      <c r="G44" s="66" t="s">
        <v>44</v>
      </c>
      <c r="H44" s="66" t="s">
        <v>44</v>
      </c>
      <c r="I44" s="66" t="s">
        <v>44</v>
      </c>
      <c r="J44" s="66" t="s">
        <v>44</v>
      </c>
      <c r="K44" s="66" t="s">
        <v>44</v>
      </c>
      <c r="L44" s="66" t="s">
        <v>44</v>
      </c>
      <c r="M44" s="66" t="s">
        <v>44</v>
      </c>
      <c r="N44" s="66">
        <v>1</v>
      </c>
      <c r="O44" s="66" t="s">
        <v>44</v>
      </c>
      <c r="P44" s="66">
        <v>1</v>
      </c>
      <c r="Q44" s="66" t="s">
        <v>44</v>
      </c>
      <c r="R44" s="66" t="s">
        <v>44</v>
      </c>
      <c r="S44" s="66" t="s">
        <v>44</v>
      </c>
      <c r="T44" s="66">
        <v>4</v>
      </c>
      <c r="U44" s="66">
        <v>1</v>
      </c>
      <c r="V44" s="66">
        <v>3</v>
      </c>
      <c r="W44" s="66">
        <v>6</v>
      </c>
      <c r="X44" s="66">
        <v>3</v>
      </c>
      <c r="Y44" s="66">
        <v>4</v>
      </c>
      <c r="Z44" s="66" t="s">
        <v>44</v>
      </c>
      <c r="AA44" s="67" t="s">
        <v>44</v>
      </c>
    </row>
    <row r="45" spans="1:27" ht="15">
      <c r="A45" s="69"/>
      <c r="B45" s="70" t="s">
        <v>54</v>
      </c>
      <c r="C45" s="70" t="s">
        <v>166</v>
      </c>
      <c r="D45" s="70" t="s">
        <v>168</v>
      </c>
      <c r="E45" s="70" t="s">
        <v>41</v>
      </c>
      <c r="F45" s="80">
        <v>27</v>
      </c>
      <c r="G45" s="75" t="s">
        <v>44</v>
      </c>
      <c r="H45" s="75" t="s">
        <v>44</v>
      </c>
      <c r="I45" s="75" t="s">
        <v>44</v>
      </c>
      <c r="J45" s="75" t="s">
        <v>44</v>
      </c>
      <c r="K45" s="75" t="s">
        <v>44</v>
      </c>
      <c r="L45" s="75" t="s">
        <v>44</v>
      </c>
      <c r="M45" s="75" t="s">
        <v>44</v>
      </c>
      <c r="N45" s="75" t="s">
        <v>44</v>
      </c>
      <c r="O45" s="75" t="s">
        <v>44</v>
      </c>
      <c r="P45" s="75" t="s">
        <v>44</v>
      </c>
      <c r="Q45" s="75" t="s">
        <v>44</v>
      </c>
      <c r="R45" s="75" t="s">
        <v>44</v>
      </c>
      <c r="S45" s="75">
        <v>2</v>
      </c>
      <c r="T45" s="75" t="s">
        <v>44</v>
      </c>
      <c r="U45" s="75">
        <v>1</v>
      </c>
      <c r="V45" s="75">
        <v>3</v>
      </c>
      <c r="W45" s="75">
        <v>4</v>
      </c>
      <c r="X45" s="75">
        <v>7</v>
      </c>
      <c r="Y45" s="75">
        <v>5</v>
      </c>
      <c r="Z45" s="75">
        <v>2</v>
      </c>
      <c r="AA45" s="76">
        <v>3</v>
      </c>
    </row>
    <row r="46" spans="1:27" ht="15">
      <c r="A46" s="107" t="s">
        <v>81</v>
      </c>
      <c r="B46" s="41" t="s">
        <v>52</v>
      </c>
      <c r="C46" s="41" t="s">
        <v>170</v>
      </c>
      <c r="D46" s="41" t="s">
        <v>169</v>
      </c>
      <c r="E46" s="41" t="s">
        <v>42</v>
      </c>
      <c r="F46" s="42">
        <v>50</v>
      </c>
      <c r="G46" s="43" t="s">
        <v>44</v>
      </c>
      <c r="H46" s="43" t="s">
        <v>44</v>
      </c>
      <c r="I46" s="43" t="s">
        <v>44</v>
      </c>
      <c r="J46" s="43" t="s">
        <v>44</v>
      </c>
      <c r="K46" s="43" t="s">
        <v>44</v>
      </c>
      <c r="L46" s="43" t="s">
        <v>44</v>
      </c>
      <c r="M46" s="43" t="s">
        <v>44</v>
      </c>
      <c r="N46" s="43">
        <v>1</v>
      </c>
      <c r="O46" s="43" t="s">
        <v>44</v>
      </c>
      <c r="P46" s="43">
        <v>1</v>
      </c>
      <c r="Q46" s="43" t="s">
        <v>44</v>
      </c>
      <c r="R46" s="43" t="s">
        <v>44</v>
      </c>
      <c r="S46" s="43">
        <v>2</v>
      </c>
      <c r="T46" s="43">
        <v>4</v>
      </c>
      <c r="U46" s="43">
        <v>2</v>
      </c>
      <c r="V46" s="43">
        <v>6</v>
      </c>
      <c r="W46" s="43">
        <v>10</v>
      </c>
      <c r="X46" s="43">
        <v>10</v>
      </c>
      <c r="Y46" s="43">
        <v>9</v>
      </c>
      <c r="Z46" s="43">
        <v>2</v>
      </c>
      <c r="AA46" s="44">
        <v>3</v>
      </c>
    </row>
    <row r="47" spans="1:27" ht="15">
      <c r="A47" s="61"/>
      <c r="B47" s="62" t="s">
        <v>53</v>
      </c>
      <c r="C47" s="62" t="s">
        <v>170</v>
      </c>
      <c r="D47" s="62" t="s">
        <v>171</v>
      </c>
      <c r="E47" s="62" t="s">
        <v>42</v>
      </c>
      <c r="F47" s="79">
        <v>23</v>
      </c>
      <c r="G47" s="66" t="s">
        <v>44</v>
      </c>
      <c r="H47" s="66" t="s">
        <v>44</v>
      </c>
      <c r="I47" s="66" t="s">
        <v>44</v>
      </c>
      <c r="J47" s="66" t="s">
        <v>44</v>
      </c>
      <c r="K47" s="66" t="s">
        <v>44</v>
      </c>
      <c r="L47" s="66" t="s">
        <v>44</v>
      </c>
      <c r="M47" s="66" t="s">
        <v>44</v>
      </c>
      <c r="N47" s="66">
        <v>1</v>
      </c>
      <c r="O47" s="66" t="s">
        <v>44</v>
      </c>
      <c r="P47" s="66">
        <v>1</v>
      </c>
      <c r="Q47" s="66" t="s">
        <v>44</v>
      </c>
      <c r="R47" s="66" t="s">
        <v>44</v>
      </c>
      <c r="S47" s="66" t="s">
        <v>44</v>
      </c>
      <c r="T47" s="66">
        <v>4</v>
      </c>
      <c r="U47" s="66">
        <v>1</v>
      </c>
      <c r="V47" s="66">
        <v>3</v>
      </c>
      <c r="W47" s="66">
        <v>6</v>
      </c>
      <c r="X47" s="66">
        <v>3</v>
      </c>
      <c r="Y47" s="66">
        <v>4</v>
      </c>
      <c r="Z47" s="66" t="s">
        <v>44</v>
      </c>
      <c r="AA47" s="67" t="s">
        <v>44</v>
      </c>
    </row>
    <row r="48" spans="1:27" ht="15">
      <c r="A48" s="61"/>
      <c r="B48" s="62" t="s">
        <v>54</v>
      </c>
      <c r="C48" s="62" t="s">
        <v>170</v>
      </c>
      <c r="D48" s="62" t="s">
        <v>172</v>
      </c>
      <c r="E48" s="62" t="s">
        <v>42</v>
      </c>
      <c r="F48" s="79">
        <v>27</v>
      </c>
      <c r="G48" s="66" t="s">
        <v>44</v>
      </c>
      <c r="H48" s="66" t="s">
        <v>44</v>
      </c>
      <c r="I48" s="66" t="s">
        <v>44</v>
      </c>
      <c r="J48" s="66" t="s">
        <v>44</v>
      </c>
      <c r="K48" s="66" t="s">
        <v>44</v>
      </c>
      <c r="L48" s="66" t="s">
        <v>44</v>
      </c>
      <c r="M48" s="66" t="s">
        <v>44</v>
      </c>
      <c r="N48" s="66" t="s">
        <v>44</v>
      </c>
      <c r="O48" s="66" t="s">
        <v>44</v>
      </c>
      <c r="P48" s="66" t="s">
        <v>44</v>
      </c>
      <c r="Q48" s="66" t="s">
        <v>44</v>
      </c>
      <c r="R48" s="66" t="s">
        <v>44</v>
      </c>
      <c r="S48" s="66">
        <v>2</v>
      </c>
      <c r="T48" s="66" t="s">
        <v>44</v>
      </c>
      <c r="U48" s="66">
        <v>1</v>
      </c>
      <c r="V48" s="66">
        <v>3</v>
      </c>
      <c r="W48" s="66">
        <v>4</v>
      </c>
      <c r="X48" s="66">
        <v>7</v>
      </c>
      <c r="Y48" s="66">
        <v>5</v>
      </c>
      <c r="Z48" s="66">
        <v>2</v>
      </c>
      <c r="AA48" s="67">
        <v>3</v>
      </c>
    </row>
    <row r="49" spans="1:27" ht="15">
      <c r="A49" s="107" t="s">
        <v>83</v>
      </c>
      <c r="B49" s="41" t="s">
        <v>52</v>
      </c>
      <c r="C49" s="41" t="s">
        <v>174</v>
      </c>
      <c r="D49" s="41" t="s">
        <v>173</v>
      </c>
      <c r="E49" s="41" t="s">
        <v>45</v>
      </c>
      <c r="F49" s="42">
        <v>14</v>
      </c>
      <c r="G49" s="43" t="s">
        <v>44</v>
      </c>
      <c r="H49" s="43" t="s">
        <v>44</v>
      </c>
      <c r="I49" s="43" t="s">
        <v>44</v>
      </c>
      <c r="J49" s="43" t="s">
        <v>44</v>
      </c>
      <c r="K49" s="43" t="s">
        <v>44</v>
      </c>
      <c r="L49" s="43" t="s">
        <v>44</v>
      </c>
      <c r="M49" s="43" t="s">
        <v>44</v>
      </c>
      <c r="N49" s="43" t="s">
        <v>44</v>
      </c>
      <c r="O49" s="43" t="s">
        <v>44</v>
      </c>
      <c r="P49" s="43" t="s">
        <v>44</v>
      </c>
      <c r="Q49" s="43" t="s">
        <v>44</v>
      </c>
      <c r="R49" s="43" t="s">
        <v>44</v>
      </c>
      <c r="S49" s="43" t="s">
        <v>44</v>
      </c>
      <c r="T49" s="43" t="s">
        <v>44</v>
      </c>
      <c r="U49" s="43">
        <v>1</v>
      </c>
      <c r="V49" s="43">
        <v>1</v>
      </c>
      <c r="W49" s="43">
        <v>3</v>
      </c>
      <c r="X49" s="43">
        <v>5</v>
      </c>
      <c r="Y49" s="43">
        <v>3</v>
      </c>
      <c r="Z49" s="43" t="s">
        <v>44</v>
      </c>
      <c r="AA49" s="44">
        <v>1</v>
      </c>
    </row>
    <row r="50" spans="1:27" ht="15">
      <c r="A50" s="61"/>
      <c r="B50" s="62" t="s">
        <v>53</v>
      </c>
      <c r="C50" s="62" t="s">
        <v>174</v>
      </c>
      <c r="D50" s="62" t="s">
        <v>175</v>
      </c>
      <c r="E50" s="62" t="s">
        <v>45</v>
      </c>
      <c r="F50" s="79">
        <v>3</v>
      </c>
      <c r="G50" s="66" t="s">
        <v>44</v>
      </c>
      <c r="H50" s="66" t="s">
        <v>44</v>
      </c>
      <c r="I50" s="66" t="s">
        <v>44</v>
      </c>
      <c r="J50" s="66" t="s">
        <v>44</v>
      </c>
      <c r="K50" s="66" t="s">
        <v>44</v>
      </c>
      <c r="L50" s="66" t="s">
        <v>44</v>
      </c>
      <c r="M50" s="66" t="s">
        <v>44</v>
      </c>
      <c r="N50" s="66" t="s">
        <v>44</v>
      </c>
      <c r="O50" s="66" t="s">
        <v>44</v>
      </c>
      <c r="P50" s="66" t="s">
        <v>44</v>
      </c>
      <c r="Q50" s="66" t="s">
        <v>44</v>
      </c>
      <c r="R50" s="66" t="s">
        <v>44</v>
      </c>
      <c r="S50" s="66" t="s">
        <v>44</v>
      </c>
      <c r="T50" s="66" t="s">
        <v>44</v>
      </c>
      <c r="U50" s="66">
        <v>1</v>
      </c>
      <c r="V50" s="66" t="s">
        <v>44</v>
      </c>
      <c r="W50" s="66">
        <v>2</v>
      </c>
      <c r="X50" s="66" t="s">
        <v>44</v>
      </c>
      <c r="Y50" s="66" t="s">
        <v>44</v>
      </c>
      <c r="Z50" s="66" t="s">
        <v>44</v>
      </c>
      <c r="AA50" s="67" t="s">
        <v>44</v>
      </c>
    </row>
    <row r="51" spans="1:27" ht="15">
      <c r="A51" s="69"/>
      <c r="B51" s="70" t="s">
        <v>54</v>
      </c>
      <c r="C51" s="70" t="s">
        <v>174</v>
      </c>
      <c r="D51" s="70" t="s">
        <v>176</v>
      </c>
      <c r="E51" s="70" t="s">
        <v>45</v>
      </c>
      <c r="F51" s="80">
        <v>11</v>
      </c>
      <c r="G51" s="75" t="s">
        <v>44</v>
      </c>
      <c r="H51" s="75" t="s">
        <v>44</v>
      </c>
      <c r="I51" s="75" t="s">
        <v>44</v>
      </c>
      <c r="J51" s="75" t="s">
        <v>44</v>
      </c>
      <c r="K51" s="75" t="s">
        <v>44</v>
      </c>
      <c r="L51" s="75" t="s">
        <v>44</v>
      </c>
      <c r="M51" s="75" t="s">
        <v>44</v>
      </c>
      <c r="N51" s="75" t="s">
        <v>44</v>
      </c>
      <c r="O51" s="75" t="s">
        <v>44</v>
      </c>
      <c r="P51" s="75" t="s">
        <v>44</v>
      </c>
      <c r="Q51" s="75" t="s">
        <v>44</v>
      </c>
      <c r="R51" s="75" t="s">
        <v>44</v>
      </c>
      <c r="S51" s="75" t="s">
        <v>44</v>
      </c>
      <c r="T51" s="75" t="s">
        <v>44</v>
      </c>
      <c r="U51" s="75" t="s">
        <v>44</v>
      </c>
      <c r="V51" s="75">
        <v>1</v>
      </c>
      <c r="W51" s="75">
        <v>1</v>
      </c>
      <c r="X51" s="75">
        <v>5</v>
      </c>
      <c r="Y51" s="75">
        <v>3</v>
      </c>
      <c r="Z51" s="75" t="s">
        <v>44</v>
      </c>
      <c r="AA51" s="76">
        <v>1</v>
      </c>
    </row>
    <row r="52" spans="1:27" ht="15">
      <c r="A52" s="107" t="s">
        <v>84</v>
      </c>
      <c r="B52" s="41" t="s">
        <v>52</v>
      </c>
      <c r="C52" s="41" t="s">
        <v>178</v>
      </c>
      <c r="D52" s="41" t="s">
        <v>177</v>
      </c>
      <c r="E52" s="41" t="s">
        <v>45</v>
      </c>
      <c r="F52" s="42">
        <v>11</v>
      </c>
      <c r="G52" s="43" t="s">
        <v>44</v>
      </c>
      <c r="H52" s="43" t="s">
        <v>44</v>
      </c>
      <c r="I52" s="43" t="s">
        <v>44</v>
      </c>
      <c r="J52" s="43" t="s">
        <v>44</v>
      </c>
      <c r="K52" s="43" t="s">
        <v>44</v>
      </c>
      <c r="L52" s="43" t="s">
        <v>44</v>
      </c>
      <c r="M52" s="43" t="s">
        <v>44</v>
      </c>
      <c r="N52" s="43">
        <v>1</v>
      </c>
      <c r="O52" s="43" t="s">
        <v>44</v>
      </c>
      <c r="P52" s="43">
        <v>1</v>
      </c>
      <c r="Q52" s="43" t="s">
        <v>44</v>
      </c>
      <c r="R52" s="43" t="s">
        <v>44</v>
      </c>
      <c r="S52" s="43">
        <v>2</v>
      </c>
      <c r="T52" s="43">
        <v>2</v>
      </c>
      <c r="U52" s="43">
        <v>1</v>
      </c>
      <c r="V52" s="43">
        <v>2</v>
      </c>
      <c r="W52" s="43">
        <v>1</v>
      </c>
      <c r="X52" s="43">
        <v>1</v>
      </c>
      <c r="Y52" s="43" t="s">
        <v>44</v>
      </c>
      <c r="Z52" s="43" t="s">
        <v>44</v>
      </c>
      <c r="AA52" s="44" t="s">
        <v>44</v>
      </c>
    </row>
    <row r="53" spans="1:27" ht="15">
      <c r="A53" s="61"/>
      <c r="B53" s="62" t="s">
        <v>53</v>
      </c>
      <c r="C53" s="62" t="s">
        <v>178</v>
      </c>
      <c r="D53" s="62" t="s">
        <v>179</v>
      </c>
      <c r="E53" s="62" t="s">
        <v>45</v>
      </c>
      <c r="F53" s="79">
        <v>6</v>
      </c>
      <c r="G53" s="66" t="s">
        <v>44</v>
      </c>
      <c r="H53" s="66" t="s">
        <v>44</v>
      </c>
      <c r="I53" s="66" t="s">
        <v>44</v>
      </c>
      <c r="J53" s="66" t="s">
        <v>44</v>
      </c>
      <c r="K53" s="66" t="s">
        <v>44</v>
      </c>
      <c r="L53" s="66" t="s">
        <v>44</v>
      </c>
      <c r="M53" s="66" t="s">
        <v>44</v>
      </c>
      <c r="N53" s="66">
        <v>1</v>
      </c>
      <c r="O53" s="66" t="s">
        <v>44</v>
      </c>
      <c r="P53" s="66">
        <v>1</v>
      </c>
      <c r="Q53" s="66" t="s">
        <v>44</v>
      </c>
      <c r="R53" s="66" t="s">
        <v>44</v>
      </c>
      <c r="S53" s="66" t="s">
        <v>44</v>
      </c>
      <c r="T53" s="66">
        <v>2</v>
      </c>
      <c r="U53" s="66" t="s">
        <v>44</v>
      </c>
      <c r="V53" s="66">
        <v>1</v>
      </c>
      <c r="W53" s="66">
        <v>1</v>
      </c>
      <c r="X53" s="66" t="s">
        <v>44</v>
      </c>
      <c r="Y53" s="66" t="s">
        <v>44</v>
      </c>
      <c r="Z53" s="66" t="s">
        <v>44</v>
      </c>
      <c r="AA53" s="67" t="s">
        <v>44</v>
      </c>
    </row>
    <row r="54" spans="1:27" ht="15">
      <c r="A54" s="69"/>
      <c r="B54" s="70" t="s">
        <v>54</v>
      </c>
      <c r="C54" s="70" t="s">
        <v>178</v>
      </c>
      <c r="D54" s="70" t="s">
        <v>180</v>
      </c>
      <c r="E54" s="70" t="s">
        <v>45</v>
      </c>
      <c r="F54" s="80">
        <v>5</v>
      </c>
      <c r="G54" s="75" t="s">
        <v>44</v>
      </c>
      <c r="H54" s="75" t="s">
        <v>44</v>
      </c>
      <c r="I54" s="75" t="s">
        <v>44</v>
      </c>
      <c r="J54" s="75" t="s">
        <v>44</v>
      </c>
      <c r="K54" s="75" t="s">
        <v>44</v>
      </c>
      <c r="L54" s="75" t="s">
        <v>44</v>
      </c>
      <c r="M54" s="75" t="s">
        <v>44</v>
      </c>
      <c r="N54" s="75" t="s">
        <v>44</v>
      </c>
      <c r="O54" s="75" t="s">
        <v>44</v>
      </c>
      <c r="P54" s="75" t="s">
        <v>44</v>
      </c>
      <c r="Q54" s="75" t="s">
        <v>44</v>
      </c>
      <c r="R54" s="75" t="s">
        <v>44</v>
      </c>
      <c r="S54" s="75">
        <v>2</v>
      </c>
      <c r="T54" s="75" t="s">
        <v>44</v>
      </c>
      <c r="U54" s="75">
        <v>1</v>
      </c>
      <c r="V54" s="75">
        <v>1</v>
      </c>
      <c r="W54" s="75" t="s">
        <v>44</v>
      </c>
      <c r="X54" s="75">
        <v>1</v>
      </c>
      <c r="Y54" s="75" t="s">
        <v>44</v>
      </c>
      <c r="Z54" s="75" t="s">
        <v>44</v>
      </c>
      <c r="AA54" s="76" t="s">
        <v>44</v>
      </c>
    </row>
    <row r="55" spans="1:27" ht="15">
      <c r="A55" s="107" t="s">
        <v>86</v>
      </c>
      <c r="B55" s="41" t="s">
        <v>52</v>
      </c>
      <c r="C55" s="41" t="s">
        <v>182</v>
      </c>
      <c r="D55" s="41" t="s">
        <v>181</v>
      </c>
      <c r="E55" s="41" t="s">
        <v>45</v>
      </c>
      <c r="F55" s="42">
        <v>9</v>
      </c>
      <c r="G55" s="43" t="s">
        <v>44</v>
      </c>
      <c r="H55" s="43" t="s">
        <v>44</v>
      </c>
      <c r="I55" s="43" t="s">
        <v>44</v>
      </c>
      <c r="J55" s="43" t="s">
        <v>44</v>
      </c>
      <c r="K55" s="43" t="s">
        <v>44</v>
      </c>
      <c r="L55" s="43" t="s">
        <v>44</v>
      </c>
      <c r="M55" s="43" t="s">
        <v>44</v>
      </c>
      <c r="N55" s="43" t="s">
        <v>44</v>
      </c>
      <c r="O55" s="43" t="s">
        <v>44</v>
      </c>
      <c r="P55" s="43" t="s">
        <v>44</v>
      </c>
      <c r="Q55" s="43" t="s">
        <v>44</v>
      </c>
      <c r="R55" s="43" t="s">
        <v>44</v>
      </c>
      <c r="S55" s="43" t="s">
        <v>44</v>
      </c>
      <c r="T55" s="43" t="s">
        <v>44</v>
      </c>
      <c r="U55" s="43" t="s">
        <v>44</v>
      </c>
      <c r="V55" s="43" t="s">
        <v>44</v>
      </c>
      <c r="W55" s="43">
        <v>1</v>
      </c>
      <c r="X55" s="43">
        <v>1</v>
      </c>
      <c r="Y55" s="43">
        <v>4</v>
      </c>
      <c r="Z55" s="43">
        <v>1</v>
      </c>
      <c r="AA55" s="44">
        <v>2</v>
      </c>
    </row>
    <row r="56" spans="1:27" ht="15">
      <c r="A56" s="61"/>
      <c r="B56" s="62" t="s">
        <v>53</v>
      </c>
      <c r="C56" s="62" t="s">
        <v>182</v>
      </c>
      <c r="D56" s="62" t="s">
        <v>183</v>
      </c>
      <c r="E56" s="62" t="s">
        <v>45</v>
      </c>
      <c r="F56" s="79">
        <v>5</v>
      </c>
      <c r="G56" s="66" t="s">
        <v>44</v>
      </c>
      <c r="H56" s="66" t="s">
        <v>44</v>
      </c>
      <c r="I56" s="66" t="s">
        <v>44</v>
      </c>
      <c r="J56" s="66" t="s">
        <v>44</v>
      </c>
      <c r="K56" s="66" t="s">
        <v>44</v>
      </c>
      <c r="L56" s="66" t="s">
        <v>44</v>
      </c>
      <c r="M56" s="66" t="s">
        <v>44</v>
      </c>
      <c r="N56" s="66" t="s">
        <v>44</v>
      </c>
      <c r="O56" s="66" t="s">
        <v>44</v>
      </c>
      <c r="P56" s="66" t="s">
        <v>44</v>
      </c>
      <c r="Q56" s="66" t="s">
        <v>44</v>
      </c>
      <c r="R56" s="66" t="s">
        <v>44</v>
      </c>
      <c r="S56" s="66" t="s">
        <v>44</v>
      </c>
      <c r="T56" s="66" t="s">
        <v>44</v>
      </c>
      <c r="U56" s="66" t="s">
        <v>44</v>
      </c>
      <c r="V56" s="66" t="s">
        <v>44</v>
      </c>
      <c r="W56" s="66">
        <v>1</v>
      </c>
      <c r="X56" s="66">
        <v>1</v>
      </c>
      <c r="Y56" s="66">
        <v>3</v>
      </c>
      <c r="Z56" s="66" t="s">
        <v>44</v>
      </c>
      <c r="AA56" s="67" t="s">
        <v>44</v>
      </c>
    </row>
    <row r="57" spans="1:27" ht="15">
      <c r="A57" s="69"/>
      <c r="B57" s="70" t="s">
        <v>54</v>
      </c>
      <c r="C57" s="70" t="s">
        <v>182</v>
      </c>
      <c r="D57" s="70" t="s">
        <v>184</v>
      </c>
      <c r="E57" s="70" t="s">
        <v>45</v>
      </c>
      <c r="F57" s="80">
        <v>4</v>
      </c>
      <c r="G57" s="75" t="s">
        <v>44</v>
      </c>
      <c r="H57" s="75" t="s">
        <v>44</v>
      </c>
      <c r="I57" s="75" t="s">
        <v>44</v>
      </c>
      <c r="J57" s="75" t="s">
        <v>44</v>
      </c>
      <c r="K57" s="75" t="s">
        <v>44</v>
      </c>
      <c r="L57" s="75" t="s">
        <v>44</v>
      </c>
      <c r="M57" s="75" t="s">
        <v>44</v>
      </c>
      <c r="N57" s="75" t="s">
        <v>44</v>
      </c>
      <c r="O57" s="75" t="s">
        <v>44</v>
      </c>
      <c r="P57" s="75" t="s">
        <v>44</v>
      </c>
      <c r="Q57" s="75" t="s">
        <v>44</v>
      </c>
      <c r="R57" s="75" t="s">
        <v>44</v>
      </c>
      <c r="S57" s="75" t="s">
        <v>44</v>
      </c>
      <c r="T57" s="75" t="s">
        <v>44</v>
      </c>
      <c r="U57" s="75" t="s">
        <v>44</v>
      </c>
      <c r="V57" s="75" t="s">
        <v>44</v>
      </c>
      <c r="W57" s="75" t="s">
        <v>44</v>
      </c>
      <c r="X57" s="75" t="s">
        <v>44</v>
      </c>
      <c r="Y57" s="75">
        <v>1</v>
      </c>
      <c r="Z57" s="75">
        <v>1</v>
      </c>
      <c r="AA57" s="76">
        <v>2</v>
      </c>
    </row>
    <row r="58" spans="1:27" ht="15">
      <c r="A58" s="107" t="s">
        <v>88</v>
      </c>
      <c r="B58" s="41" t="s">
        <v>52</v>
      </c>
      <c r="C58" s="41" t="s">
        <v>186</v>
      </c>
      <c r="D58" s="41" t="s">
        <v>185</v>
      </c>
      <c r="E58" s="41" t="s">
        <v>45</v>
      </c>
      <c r="F58" s="42">
        <v>16</v>
      </c>
      <c r="G58" s="43" t="s">
        <v>44</v>
      </c>
      <c r="H58" s="43" t="s">
        <v>44</v>
      </c>
      <c r="I58" s="43" t="s">
        <v>44</v>
      </c>
      <c r="J58" s="43" t="s">
        <v>44</v>
      </c>
      <c r="K58" s="43" t="s">
        <v>44</v>
      </c>
      <c r="L58" s="43" t="s">
        <v>44</v>
      </c>
      <c r="M58" s="43" t="s">
        <v>44</v>
      </c>
      <c r="N58" s="43" t="s">
        <v>44</v>
      </c>
      <c r="O58" s="43" t="s">
        <v>44</v>
      </c>
      <c r="P58" s="43" t="s">
        <v>44</v>
      </c>
      <c r="Q58" s="43" t="s">
        <v>44</v>
      </c>
      <c r="R58" s="43" t="s">
        <v>44</v>
      </c>
      <c r="S58" s="43" t="s">
        <v>44</v>
      </c>
      <c r="T58" s="43">
        <v>2</v>
      </c>
      <c r="U58" s="43" t="s">
        <v>44</v>
      </c>
      <c r="V58" s="43">
        <v>3</v>
      </c>
      <c r="W58" s="43">
        <v>5</v>
      </c>
      <c r="X58" s="43">
        <v>3</v>
      </c>
      <c r="Y58" s="43">
        <v>2</v>
      </c>
      <c r="Z58" s="43">
        <v>1</v>
      </c>
      <c r="AA58" s="44" t="s">
        <v>44</v>
      </c>
    </row>
    <row r="59" spans="1:27" ht="15">
      <c r="A59" s="61"/>
      <c r="B59" s="62" t="s">
        <v>53</v>
      </c>
      <c r="C59" s="62" t="s">
        <v>186</v>
      </c>
      <c r="D59" s="62" t="s">
        <v>187</v>
      </c>
      <c r="E59" s="62" t="s">
        <v>45</v>
      </c>
      <c r="F59" s="79">
        <v>9</v>
      </c>
      <c r="G59" s="66" t="s">
        <v>44</v>
      </c>
      <c r="H59" s="66" t="s">
        <v>44</v>
      </c>
      <c r="I59" s="66" t="s">
        <v>44</v>
      </c>
      <c r="J59" s="66" t="s">
        <v>44</v>
      </c>
      <c r="K59" s="66" t="s">
        <v>44</v>
      </c>
      <c r="L59" s="66" t="s">
        <v>44</v>
      </c>
      <c r="M59" s="66" t="s">
        <v>44</v>
      </c>
      <c r="N59" s="66" t="s">
        <v>44</v>
      </c>
      <c r="O59" s="66" t="s">
        <v>44</v>
      </c>
      <c r="P59" s="66" t="s">
        <v>44</v>
      </c>
      <c r="Q59" s="66" t="s">
        <v>44</v>
      </c>
      <c r="R59" s="66" t="s">
        <v>44</v>
      </c>
      <c r="S59" s="66" t="s">
        <v>44</v>
      </c>
      <c r="T59" s="66">
        <v>2</v>
      </c>
      <c r="U59" s="66" t="s">
        <v>44</v>
      </c>
      <c r="V59" s="66">
        <v>2</v>
      </c>
      <c r="W59" s="66">
        <v>2</v>
      </c>
      <c r="X59" s="66">
        <v>2</v>
      </c>
      <c r="Y59" s="66">
        <v>1</v>
      </c>
      <c r="Z59" s="66" t="s">
        <v>44</v>
      </c>
      <c r="AA59" s="67" t="s">
        <v>44</v>
      </c>
    </row>
    <row r="60" spans="1:27" ht="15">
      <c r="A60" s="69"/>
      <c r="B60" s="70" t="s">
        <v>54</v>
      </c>
      <c r="C60" s="70" t="s">
        <v>186</v>
      </c>
      <c r="D60" s="70" t="s">
        <v>188</v>
      </c>
      <c r="E60" s="70" t="s">
        <v>45</v>
      </c>
      <c r="F60" s="80">
        <v>7</v>
      </c>
      <c r="G60" s="75" t="s">
        <v>44</v>
      </c>
      <c r="H60" s="75" t="s">
        <v>44</v>
      </c>
      <c r="I60" s="75" t="s">
        <v>44</v>
      </c>
      <c r="J60" s="75" t="s">
        <v>44</v>
      </c>
      <c r="K60" s="75" t="s">
        <v>44</v>
      </c>
      <c r="L60" s="75" t="s">
        <v>44</v>
      </c>
      <c r="M60" s="75" t="s">
        <v>44</v>
      </c>
      <c r="N60" s="75" t="s">
        <v>44</v>
      </c>
      <c r="O60" s="75" t="s">
        <v>44</v>
      </c>
      <c r="P60" s="75" t="s">
        <v>44</v>
      </c>
      <c r="Q60" s="75" t="s">
        <v>44</v>
      </c>
      <c r="R60" s="75" t="s">
        <v>44</v>
      </c>
      <c r="S60" s="75" t="s">
        <v>44</v>
      </c>
      <c r="T60" s="75" t="s">
        <v>44</v>
      </c>
      <c r="U60" s="75" t="s">
        <v>44</v>
      </c>
      <c r="V60" s="75">
        <v>1</v>
      </c>
      <c r="W60" s="75">
        <v>3</v>
      </c>
      <c r="X60" s="75">
        <v>1</v>
      </c>
      <c r="Y60" s="75">
        <v>1</v>
      </c>
      <c r="Z60" s="75">
        <v>1</v>
      </c>
      <c r="AA60" s="76" t="s">
        <v>44</v>
      </c>
    </row>
    <row r="61" spans="1:27" ht="15">
      <c r="A61" s="107" t="s">
        <v>388</v>
      </c>
      <c r="B61" s="41" t="s">
        <v>52</v>
      </c>
      <c r="C61" s="41" t="s">
        <v>143</v>
      </c>
      <c r="D61" s="41" t="s">
        <v>142</v>
      </c>
      <c r="E61" s="41" t="s">
        <v>41</v>
      </c>
      <c r="F61" s="42">
        <v>31</v>
      </c>
      <c r="G61" s="43" t="s">
        <v>44</v>
      </c>
      <c r="H61" s="43" t="s">
        <v>44</v>
      </c>
      <c r="I61" s="43" t="s">
        <v>44</v>
      </c>
      <c r="J61" s="43" t="s">
        <v>44</v>
      </c>
      <c r="K61" s="43" t="s">
        <v>44</v>
      </c>
      <c r="L61" s="43" t="s">
        <v>44</v>
      </c>
      <c r="M61" s="43" t="s">
        <v>44</v>
      </c>
      <c r="N61" s="43" t="s">
        <v>44</v>
      </c>
      <c r="O61" s="43" t="s">
        <v>44</v>
      </c>
      <c r="P61" s="43" t="s">
        <v>44</v>
      </c>
      <c r="Q61" s="43" t="s">
        <v>44</v>
      </c>
      <c r="R61" s="43" t="s">
        <v>44</v>
      </c>
      <c r="S61" s="43">
        <v>1</v>
      </c>
      <c r="T61" s="43" t="s">
        <v>44</v>
      </c>
      <c r="U61" s="43">
        <v>2</v>
      </c>
      <c r="V61" s="43">
        <v>5</v>
      </c>
      <c r="W61" s="43">
        <v>7</v>
      </c>
      <c r="X61" s="43">
        <v>9</v>
      </c>
      <c r="Y61" s="43">
        <v>4</v>
      </c>
      <c r="Z61" s="43">
        <v>3</v>
      </c>
      <c r="AA61" s="44" t="s">
        <v>44</v>
      </c>
    </row>
    <row r="62" spans="1:27" ht="15">
      <c r="A62" s="61"/>
      <c r="B62" s="62" t="s">
        <v>53</v>
      </c>
      <c r="C62" s="62" t="s">
        <v>143</v>
      </c>
      <c r="D62" s="62" t="s">
        <v>144</v>
      </c>
      <c r="E62" s="62" t="s">
        <v>41</v>
      </c>
      <c r="F62" s="79">
        <v>13</v>
      </c>
      <c r="G62" s="66" t="s">
        <v>44</v>
      </c>
      <c r="H62" s="66" t="s">
        <v>44</v>
      </c>
      <c r="I62" s="66" t="s">
        <v>44</v>
      </c>
      <c r="J62" s="66" t="s">
        <v>44</v>
      </c>
      <c r="K62" s="66" t="s">
        <v>44</v>
      </c>
      <c r="L62" s="66" t="s">
        <v>44</v>
      </c>
      <c r="M62" s="66" t="s">
        <v>44</v>
      </c>
      <c r="N62" s="66" t="s">
        <v>44</v>
      </c>
      <c r="O62" s="66" t="s">
        <v>44</v>
      </c>
      <c r="P62" s="66" t="s">
        <v>44</v>
      </c>
      <c r="Q62" s="66" t="s">
        <v>44</v>
      </c>
      <c r="R62" s="66" t="s">
        <v>44</v>
      </c>
      <c r="S62" s="66">
        <v>1</v>
      </c>
      <c r="T62" s="66" t="s">
        <v>44</v>
      </c>
      <c r="U62" s="66">
        <v>1</v>
      </c>
      <c r="V62" s="66">
        <v>2</v>
      </c>
      <c r="W62" s="66">
        <v>5</v>
      </c>
      <c r="X62" s="66">
        <v>3</v>
      </c>
      <c r="Y62" s="66" t="s">
        <v>44</v>
      </c>
      <c r="Z62" s="66">
        <v>1</v>
      </c>
      <c r="AA62" s="67" t="s">
        <v>44</v>
      </c>
    </row>
    <row r="63" spans="1:27" ht="15">
      <c r="A63" s="69"/>
      <c r="B63" s="70" t="s">
        <v>54</v>
      </c>
      <c r="C63" s="70" t="s">
        <v>143</v>
      </c>
      <c r="D63" s="70" t="s">
        <v>145</v>
      </c>
      <c r="E63" s="70" t="s">
        <v>41</v>
      </c>
      <c r="F63" s="80">
        <v>18</v>
      </c>
      <c r="G63" s="75" t="s">
        <v>44</v>
      </c>
      <c r="H63" s="75" t="s">
        <v>44</v>
      </c>
      <c r="I63" s="75" t="s">
        <v>44</v>
      </c>
      <c r="J63" s="75" t="s">
        <v>44</v>
      </c>
      <c r="K63" s="75" t="s">
        <v>44</v>
      </c>
      <c r="L63" s="75" t="s">
        <v>44</v>
      </c>
      <c r="M63" s="75" t="s">
        <v>44</v>
      </c>
      <c r="N63" s="75" t="s">
        <v>44</v>
      </c>
      <c r="O63" s="75" t="s">
        <v>44</v>
      </c>
      <c r="P63" s="75" t="s">
        <v>44</v>
      </c>
      <c r="Q63" s="75" t="s">
        <v>44</v>
      </c>
      <c r="R63" s="75" t="s">
        <v>44</v>
      </c>
      <c r="S63" s="75" t="s">
        <v>44</v>
      </c>
      <c r="T63" s="75" t="s">
        <v>44</v>
      </c>
      <c r="U63" s="75">
        <v>1</v>
      </c>
      <c r="V63" s="75">
        <v>3</v>
      </c>
      <c r="W63" s="75">
        <v>2</v>
      </c>
      <c r="X63" s="75">
        <v>6</v>
      </c>
      <c r="Y63" s="75">
        <v>4</v>
      </c>
      <c r="Z63" s="75">
        <v>2</v>
      </c>
      <c r="AA63" s="76" t="s">
        <v>44</v>
      </c>
    </row>
    <row r="64" spans="1:27" ht="15">
      <c r="A64" s="107" t="s">
        <v>69</v>
      </c>
      <c r="B64" s="41" t="s">
        <v>52</v>
      </c>
      <c r="C64" s="41" t="s">
        <v>147</v>
      </c>
      <c r="D64" s="41" t="s">
        <v>146</v>
      </c>
      <c r="E64" s="41" t="s">
        <v>42</v>
      </c>
      <c r="F64" s="42">
        <v>31</v>
      </c>
      <c r="G64" s="43" t="s">
        <v>44</v>
      </c>
      <c r="H64" s="43" t="s">
        <v>44</v>
      </c>
      <c r="I64" s="43" t="s">
        <v>44</v>
      </c>
      <c r="J64" s="43" t="s">
        <v>44</v>
      </c>
      <c r="K64" s="43" t="s">
        <v>44</v>
      </c>
      <c r="L64" s="43" t="s">
        <v>44</v>
      </c>
      <c r="M64" s="43" t="s">
        <v>44</v>
      </c>
      <c r="N64" s="43" t="s">
        <v>44</v>
      </c>
      <c r="O64" s="43" t="s">
        <v>44</v>
      </c>
      <c r="P64" s="43" t="s">
        <v>44</v>
      </c>
      <c r="Q64" s="43" t="s">
        <v>44</v>
      </c>
      <c r="R64" s="43" t="s">
        <v>44</v>
      </c>
      <c r="S64" s="43">
        <v>1</v>
      </c>
      <c r="T64" s="43" t="s">
        <v>44</v>
      </c>
      <c r="U64" s="43">
        <v>2</v>
      </c>
      <c r="V64" s="43">
        <v>5</v>
      </c>
      <c r="W64" s="43">
        <v>7</v>
      </c>
      <c r="X64" s="43">
        <v>9</v>
      </c>
      <c r="Y64" s="43">
        <v>4</v>
      </c>
      <c r="Z64" s="43">
        <v>3</v>
      </c>
      <c r="AA64" s="44" t="s">
        <v>44</v>
      </c>
    </row>
    <row r="65" spans="1:27" ht="15">
      <c r="A65" s="61"/>
      <c r="B65" s="62" t="s">
        <v>53</v>
      </c>
      <c r="C65" s="62" t="s">
        <v>147</v>
      </c>
      <c r="D65" s="62" t="s">
        <v>148</v>
      </c>
      <c r="E65" s="62" t="s">
        <v>42</v>
      </c>
      <c r="F65" s="79">
        <v>13</v>
      </c>
      <c r="G65" s="66" t="s">
        <v>44</v>
      </c>
      <c r="H65" s="66" t="s">
        <v>44</v>
      </c>
      <c r="I65" s="66" t="s">
        <v>44</v>
      </c>
      <c r="J65" s="66" t="s">
        <v>44</v>
      </c>
      <c r="K65" s="66" t="s">
        <v>44</v>
      </c>
      <c r="L65" s="66" t="s">
        <v>44</v>
      </c>
      <c r="M65" s="66" t="s">
        <v>44</v>
      </c>
      <c r="N65" s="66" t="s">
        <v>44</v>
      </c>
      <c r="O65" s="66" t="s">
        <v>44</v>
      </c>
      <c r="P65" s="66" t="s">
        <v>44</v>
      </c>
      <c r="Q65" s="66" t="s">
        <v>44</v>
      </c>
      <c r="R65" s="66" t="s">
        <v>44</v>
      </c>
      <c r="S65" s="66">
        <v>1</v>
      </c>
      <c r="T65" s="66" t="s">
        <v>44</v>
      </c>
      <c r="U65" s="66">
        <v>1</v>
      </c>
      <c r="V65" s="66">
        <v>2</v>
      </c>
      <c r="W65" s="66">
        <v>5</v>
      </c>
      <c r="X65" s="66">
        <v>3</v>
      </c>
      <c r="Y65" s="66" t="s">
        <v>44</v>
      </c>
      <c r="Z65" s="66">
        <v>1</v>
      </c>
      <c r="AA65" s="67" t="s">
        <v>44</v>
      </c>
    </row>
    <row r="66" spans="1:27" ht="15">
      <c r="A66" s="61"/>
      <c r="B66" s="62" t="s">
        <v>54</v>
      </c>
      <c r="C66" s="62" t="s">
        <v>147</v>
      </c>
      <c r="D66" s="62" t="s">
        <v>149</v>
      </c>
      <c r="E66" s="62" t="s">
        <v>42</v>
      </c>
      <c r="F66" s="79">
        <v>18</v>
      </c>
      <c r="G66" s="66" t="s">
        <v>44</v>
      </c>
      <c r="H66" s="66" t="s">
        <v>44</v>
      </c>
      <c r="I66" s="66" t="s">
        <v>44</v>
      </c>
      <c r="J66" s="66" t="s">
        <v>44</v>
      </c>
      <c r="K66" s="66" t="s">
        <v>44</v>
      </c>
      <c r="L66" s="66" t="s">
        <v>44</v>
      </c>
      <c r="M66" s="66" t="s">
        <v>44</v>
      </c>
      <c r="N66" s="66" t="s">
        <v>44</v>
      </c>
      <c r="O66" s="66" t="s">
        <v>44</v>
      </c>
      <c r="P66" s="66" t="s">
        <v>44</v>
      </c>
      <c r="Q66" s="66" t="s">
        <v>44</v>
      </c>
      <c r="R66" s="66" t="s">
        <v>44</v>
      </c>
      <c r="S66" s="66" t="s">
        <v>44</v>
      </c>
      <c r="T66" s="66" t="s">
        <v>44</v>
      </c>
      <c r="U66" s="66">
        <v>1</v>
      </c>
      <c r="V66" s="66">
        <v>3</v>
      </c>
      <c r="W66" s="66">
        <v>2</v>
      </c>
      <c r="X66" s="66">
        <v>6</v>
      </c>
      <c r="Y66" s="66">
        <v>4</v>
      </c>
      <c r="Z66" s="66">
        <v>2</v>
      </c>
      <c r="AA66" s="67" t="s">
        <v>44</v>
      </c>
    </row>
    <row r="67" spans="1:27" ht="15">
      <c r="A67" s="107" t="s">
        <v>71</v>
      </c>
      <c r="B67" s="41" t="s">
        <v>52</v>
      </c>
      <c r="C67" s="41" t="s">
        <v>27</v>
      </c>
      <c r="D67" s="41" t="s">
        <v>150</v>
      </c>
      <c r="E67" s="41" t="s">
        <v>45</v>
      </c>
      <c r="F67" s="42">
        <v>14</v>
      </c>
      <c r="G67" s="43" t="s">
        <v>44</v>
      </c>
      <c r="H67" s="43" t="s">
        <v>44</v>
      </c>
      <c r="I67" s="43" t="s">
        <v>44</v>
      </c>
      <c r="J67" s="43" t="s">
        <v>44</v>
      </c>
      <c r="K67" s="43" t="s">
        <v>44</v>
      </c>
      <c r="L67" s="43" t="s">
        <v>44</v>
      </c>
      <c r="M67" s="43" t="s">
        <v>44</v>
      </c>
      <c r="N67" s="43" t="s">
        <v>44</v>
      </c>
      <c r="O67" s="43" t="s">
        <v>44</v>
      </c>
      <c r="P67" s="43" t="s">
        <v>44</v>
      </c>
      <c r="Q67" s="43" t="s">
        <v>44</v>
      </c>
      <c r="R67" s="43" t="s">
        <v>44</v>
      </c>
      <c r="S67" s="43" t="s">
        <v>44</v>
      </c>
      <c r="T67" s="43" t="s">
        <v>44</v>
      </c>
      <c r="U67" s="43">
        <v>1</v>
      </c>
      <c r="V67" s="43">
        <v>3</v>
      </c>
      <c r="W67" s="43">
        <v>3</v>
      </c>
      <c r="X67" s="43">
        <v>4</v>
      </c>
      <c r="Y67" s="43">
        <v>2</v>
      </c>
      <c r="Z67" s="43">
        <v>1</v>
      </c>
      <c r="AA67" s="44" t="s">
        <v>44</v>
      </c>
    </row>
    <row r="68" spans="1:27" ht="15">
      <c r="A68" s="61"/>
      <c r="B68" s="62" t="s">
        <v>53</v>
      </c>
      <c r="C68" s="62" t="s">
        <v>27</v>
      </c>
      <c r="D68" s="62" t="s">
        <v>151</v>
      </c>
      <c r="E68" s="62" t="s">
        <v>45</v>
      </c>
      <c r="F68" s="79">
        <v>7</v>
      </c>
      <c r="G68" s="66" t="s">
        <v>44</v>
      </c>
      <c r="H68" s="66" t="s">
        <v>44</v>
      </c>
      <c r="I68" s="66" t="s">
        <v>44</v>
      </c>
      <c r="J68" s="66" t="s">
        <v>44</v>
      </c>
      <c r="K68" s="66" t="s">
        <v>44</v>
      </c>
      <c r="L68" s="66" t="s">
        <v>44</v>
      </c>
      <c r="M68" s="66" t="s">
        <v>44</v>
      </c>
      <c r="N68" s="66" t="s">
        <v>44</v>
      </c>
      <c r="O68" s="66" t="s">
        <v>44</v>
      </c>
      <c r="P68" s="66" t="s">
        <v>44</v>
      </c>
      <c r="Q68" s="66" t="s">
        <v>44</v>
      </c>
      <c r="R68" s="66" t="s">
        <v>44</v>
      </c>
      <c r="S68" s="66" t="s">
        <v>44</v>
      </c>
      <c r="T68" s="66" t="s">
        <v>44</v>
      </c>
      <c r="U68" s="66">
        <v>1</v>
      </c>
      <c r="V68" s="66">
        <v>2</v>
      </c>
      <c r="W68" s="66">
        <v>2</v>
      </c>
      <c r="X68" s="66">
        <v>2</v>
      </c>
      <c r="Y68" s="66" t="s">
        <v>44</v>
      </c>
      <c r="Z68" s="66" t="s">
        <v>44</v>
      </c>
      <c r="AA68" s="67" t="s">
        <v>44</v>
      </c>
    </row>
    <row r="69" spans="1:27" ht="15">
      <c r="A69" s="69"/>
      <c r="B69" s="70" t="s">
        <v>54</v>
      </c>
      <c r="C69" s="70" t="s">
        <v>27</v>
      </c>
      <c r="D69" s="70" t="s">
        <v>152</v>
      </c>
      <c r="E69" s="70" t="s">
        <v>45</v>
      </c>
      <c r="F69" s="80">
        <v>7</v>
      </c>
      <c r="G69" s="75" t="s">
        <v>44</v>
      </c>
      <c r="H69" s="75" t="s">
        <v>44</v>
      </c>
      <c r="I69" s="75" t="s">
        <v>44</v>
      </c>
      <c r="J69" s="75" t="s">
        <v>44</v>
      </c>
      <c r="K69" s="75" t="s">
        <v>44</v>
      </c>
      <c r="L69" s="75" t="s">
        <v>44</v>
      </c>
      <c r="M69" s="75" t="s">
        <v>44</v>
      </c>
      <c r="N69" s="75" t="s">
        <v>44</v>
      </c>
      <c r="O69" s="75" t="s">
        <v>44</v>
      </c>
      <c r="P69" s="75" t="s">
        <v>44</v>
      </c>
      <c r="Q69" s="75" t="s">
        <v>44</v>
      </c>
      <c r="R69" s="75" t="s">
        <v>44</v>
      </c>
      <c r="S69" s="75" t="s">
        <v>44</v>
      </c>
      <c r="T69" s="75" t="s">
        <v>44</v>
      </c>
      <c r="U69" s="75" t="s">
        <v>44</v>
      </c>
      <c r="V69" s="75">
        <v>1</v>
      </c>
      <c r="W69" s="75">
        <v>1</v>
      </c>
      <c r="X69" s="75">
        <v>2</v>
      </c>
      <c r="Y69" s="75">
        <v>2</v>
      </c>
      <c r="Z69" s="75">
        <v>1</v>
      </c>
      <c r="AA69" s="76" t="s">
        <v>44</v>
      </c>
    </row>
    <row r="70" spans="1:27" ht="15">
      <c r="A70" s="107" t="s">
        <v>73</v>
      </c>
      <c r="B70" s="41" t="s">
        <v>52</v>
      </c>
      <c r="C70" s="41" t="s">
        <v>28</v>
      </c>
      <c r="D70" s="41" t="s">
        <v>153</v>
      </c>
      <c r="E70" s="41" t="s">
        <v>45</v>
      </c>
      <c r="F70" s="42">
        <v>6</v>
      </c>
      <c r="G70" s="43" t="s">
        <v>44</v>
      </c>
      <c r="H70" s="43" t="s">
        <v>44</v>
      </c>
      <c r="I70" s="43" t="s">
        <v>44</v>
      </c>
      <c r="J70" s="43" t="s">
        <v>44</v>
      </c>
      <c r="K70" s="43" t="s">
        <v>44</v>
      </c>
      <c r="L70" s="43" t="s">
        <v>44</v>
      </c>
      <c r="M70" s="43" t="s">
        <v>44</v>
      </c>
      <c r="N70" s="43" t="s">
        <v>44</v>
      </c>
      <c r="O70" s="43" t="s">
        <v>44</v>
      </c>
      <c r="P70" s="43" t="s">
        <v>44</v>
      </c>
      <c r="Q70" s="43" t="s">
        <v>44</v>
      </c>
      <c r="R70" s="43" t="s">
        <v>44</v>
      </c>
      <c r="S70" s="43" t="s">
        <v>44</v>
      </c>
      <c r="T70" s="43" t="s">
        <v>44</v>
      </c>
      <c r="U70" s="43" t="s">
        <v>44</v>
      </c>
      <c r="V70" s="43">
        <v>2</v>
      </c>
      <c r="W70" s="43">
        <v>2</v>
      </c>
      <c r="X70" s="43">
        <v>2</v>
      </c>
      <c r="Y70" s="43" t="s">
        <v>44</v>
      </c>
      <c r="Z70" s="43" t="s">
        <v>44</v>
      </c>
      <c r="AA70" s="44" t="s">
        <v>44</v>
      </c>
    </row>
    <row r="71" spans="1:27" ht="15">
      <c r="A71" s="61"/>
      <c r="B71" s="62" t="s">
        <v>53</v>
      </c>
      <c r="C71" s="62" t="s">
        <v>28</v>
      </c>
      <c r="D71" s="62" t="s">
        <v>154</v>
      </c>
      <c r="E71" s="62" t="s">
        <v>45</v>
      </c>
      <c r="F71" s="79">
        <v>1</v>
      </c>
      <c r="G71" s="66" t="s">
        <v>44</v>
      </c>
      <c r="H71" s="66" t="s">
        <v>44</v>
      </c>
      <c r="I71" s="66" t="s">
        <v>44</v>
      </c>
      <c r="J71" s="66" t="s">
        <v>44</v>
      </c>
      <c r="K71" s="66" t="s">
        <v>44</v>
      </c>
      <c r="L71" s="66" t="s">
        <v>44</v>
      </c>
      <c r="M71" s="66" t="s">
        <v>44</v>
      </c>
      <c r="N71" s="66" t="s">
        <v>44</v>
      </c>
      <c r="O71" s="66" t="s">
        <v>44</v>
      </c>
      <c r="P71" s="66" t="s">
        <v>44</v>
      </c>
      <c r="Q71" s="66" t="s">
        <v>44</v>
      </c>
      <c r="R71" s="66" t="s">
        <v>44</v>
      </c>
      <c r="S71" s="66" t="s">
        <v>44</v>
      </c>
      <c r="T71" s="66" t="s">
        <v>44</v>
      </c>
      <c r="U71" s="66" t="s">
        <v>44</v>
      </c>
      <c r="V71" s="66" t="s">
        <v>44</v>
      </c>
      <c r="W71" s="66">
        <v>1</v>
      </c>
      <c r="X71" s="66" t="s">
        <v>44</v>
      </c>
      <c r="Y71" s="66" t="s">
        <v>44</v>
      </c>
      <c r="Z71" s="66" t="s">
        <v>44</v>
      </c>
      <c r="AA71" s="67" t="s">
        <v>44</v>
      </c>
    </row>
    <row r="72" spans="1:27" ht="15">
      <c r="A72" s="69"/>
      <c r="B72" s="70" t="s">
        <v>54</v>
      </c>
      <c r="C72" s="70" t="s">
        <v>28</v>
      </c>
      <c r="D72" s="70" t="s">
        <v>155</v>
      </c>
      <c r="E72" s="70" t="s">
        <v>45</v>
      </c>
      <c r="F72" s="80">
        <v>5</v>
      </c>
      <c r="G72" s="75" t="s">
        <v>44</v>
      </c>
      <c r="H72" s="75" t="s">
        <v>44</v>
      </c>
      <c r="I72" s="75" t="s">
        <v>44</v>
      </c>
      <c r="J72" s="75" t="s">
        <v>44</v>
      </c>
      <c r="K72" s="75" t="s">
        <v>44</v>
      </c>
      <c r="L72" s="75" t="s">
        <v>44</v>
      </c>
      <c r="M72" s="75" t="s">
        <v>44</v>
      </c>
      <c r="N72" s="75" t="s">
        <v>44</v>
      </c>
      <c r="O72" s="75" t="s">
        <v>44</v>
      </c>
      <c r="P72" s="75" t="s">
        <v>44</v>
      </c>
      <c r="Q72" s="75" t="s">
        <v>44</v>
      </c>
      <c r="R72" s="75" t="s">
        <v>44</v>
      </c>
      <c r="S72" s="75" t="s">
        <v>44</v>
      </c>
      <c r="T72" s="75" t="s">
        <v>44</v>
      </c>
      <c r="U72" s="75" t="s">
        <v>44</v>
      </c>
      <c r="V72" s="75">
        <v>2</v>
      </c>
      <c r="W72" s="75">
        <v>1</v>
      </c>
      <c r="X72" s="75">
        <v>2</v>
      </c>
      <c r="Y72" s="75" t="s">
        <v>44</v>
      </c>
      <c r="Z72" s="75" t="s">
        <v>44</v>
      </c>
      <c r="AA72" s="76" t="s">
        <v>44</v>
      </c>
    </row>
    <row r="73" spans="1:27" ht="15">
      <c r="A73" s="107" t="s">
        <v>75</v>
      </c>
      <c r="B73" s="41" t="s">
        <v>52</v>
      </c>
      <c r="C73" s="41" t="s">
        <v>29</v>
      </c>
      <c r="D73" s="41" t="s">
        <v>156</v>
      </c>
      <c r="E73" s="41" t="s">
        <v>45</v>
      </c>
      <c r="F73" s="42">
        <v>5</v>
      </c>
      <c r="G73" s="43" t="s">
        <v>44</v>
      </c>
      <c r="H73" s="43" t="s">
        <v>44</v>
      </c>
      <c r="I73" s="43" t="s">
        <v>44</v>
      </c>
      <c r="J73" s="43" t="s">
        <v>44</v>
      </c>
      <c r="K73" s="43" t="s">
        <v>44</v>
      </c>
      <c r="L73" s="43" t="s">
        <v>44</v>
      </c>
      <c r="M73" s="43" t="s">
        <v>44</v>
      </c>
      <c r="N73" s="43" t="s">
        <v>44</v>
      </c>
      <c r="O73" s="43" t="s">
        <v>44</v>
      </c>
      <c r="P73" s="43" t="s">
        <v>44</v>
      </c>
      <c r="Q73" s="43" t="s">
        <v>44</v>
      </c>
      <c r="R73" s="43" t="s">
        <v>44</v>
      </c>
      <c r="S73" s="43" t="s">
        <v>44</v>
      </c>
      <c r="T73" s="43" t="s">
        <v>44</v>
      </c>
      <c r="U73" s="43" t="s">
        <v>44</v>
      </c>
      <c r="V73" s="43" t="s">
        <v>44</v>
      </c>
      <c r="W73" s="43">
        <v>2</v>
      </c>
      <c r="X73" s="43">
        <v>2</v>
      </c>
      <c r="Y73" s="43">
        <v>1</v>
      </c>
      <c r="Z73" s="43" t="s">
        <v>44</v>
      </c>
      <c r="AA73" s="44" t="s">
        <v>44</v>
      </c>
    </row>
    <row r="74" spans="1:27" ht="15">
      <c r="A74" s="61"/>
      <c r="B74" s="62" t="s">
        <v>53</v>
      </c>
      <c r="C74" s="62" t="s">
        <v>29</v>
      </c>
      <c r="D74" s="62" t="s">
        <v>157</v>
      </c>
      <c r="E74" s="62" t="s">
        <v>45</v>
      </c>
      <c r="F74" s="79">
        <v>3</v>
      </c>
      <c r="G74" s="66" t="s">
        <v>44</v>
      </c>
      <c r="H74" s="66" t="s">
        <v>44</v>
      </c>
      <c r="I74" s="66" t="s">
        <v>44</v>
      </c>
      <c r="J74" s="66" t="s">
        <v>44</v>
      </c>
      <c r="K74" s="66" t="s">
        <v>44</v>
      </c>
      <c r="L74" s="66" t="s">
        <v>44</v>
      </c>
      <c r="M74" s="66" t="s">
        <v>44</v>
      </c>
      <c r="N74" s="66" t="s">
        <v>44</v>
      </c>
      <c r="O74" s="66" t="s">
        <v>44</v>
      </c>
      <c r="P74" s="66" t="s">
        <v>44</v>
      </c>
      <c r="Q74" s="66" t="s">
        <v>44</v>
      </c>
      <c r="R74" s="66" t="s">
        <v>44</v>
      </c>
      <c r="S74" s="66" t="s">
        <v>44</v>
      </c>
      <c r="T74" s="66" t="s">
        <v>44</v>
      </c>
      <c r="U74" s="66" t="s">
        <v>44</v>
      </c>
      <c r="V74" s="66" t="s">
        <v>44</v>
      </c>
      <c r="W74" s="66">
        <v>2</v>
      </c>
      <c r="X74" s="66">
        <v>1</v>
      </c>
      <c r="Y74" s="66" t="s">
        <v>44</v>
      </c>
      <c r="Z74" s="66" t="s">
        <v>44</v>
      </c>
      <c r="AA74" s="67" t="s">
        <v>44</v>
      </c>
    </row>
    <row r="75" spans="1:27" ht="15">
      <c r="A75" s="69"/>
      <c r="B75" s="70" t="s">
        <v>54</v>
      </c>
      <c r="C75" s="70" t="s">
        <v>29</v>
      </c>
      <c r="D75" s="70" t="s">
        <v>158</v>
      </c>
      <c r="E75" s="70" t="s">
        <v>45</v>
      </c>
      <c r="F75" s="80">
        <v>2</v>
      </c>
      <c r="G75" s="75" t="s">
        <v>44</v>
      </c>
      <c r="H75" s="75" t="s">
        <v>44</v>
      </c>
      <c r="I75" s="75" t="s">
        <v>44</v>
      </c>
      <c r="J75" s="75" t="s">
        <v>44</v>
      </c>
      <c r="K75" s="75" t="s">
        <v>44</v>
      </c>
      <c r="L75" s="75" t="s">
        <v>44</v>
      </c>
      <c r="M75" s="75" t="s">
        <v>44</v>
      </c>
      <c r="N75" s="75" t="s">
        <v>44</v>
      </c>
      <c r="O75" s="75" t="s">
        <v>44</v>
      </c>
      <c r="P75" s="75" t="s">
        <v>44</v>
      </c>
      <c r="Q75" s="75" t="s">
        <v>44</v>
      </c>
      <c r="R75" s="75" t="s">
        <v>44</v>
      </c>
      <c r="S75" s="75" t="s">
        <v>44</v>
      </c>
      <c r="T75" s="75" t="s">
        <v>44</v>
      </c>
      <c r="U75" s="75" t="s">
        <v>44</v>
      </c>
      <c r="V75" s="75" t="s">
        <v>44</v>
      </c>
      <c r="W75" s="75" t="s">
        <v>44</v>
      </c>
      <c r="X75" s="75">
        <v>1</v>
      </c>
      <c r="Y75" s="75">
        <v>1</v>
      </c>
      <c r="Z75" s="75" t="s">
        <v>44</v>
      </c>
      <c r="AA75" s="76" t="s">
        <v>44</v>
      </c>
    </row>
    <row r="76" spans="1:27" ht="15">
      <c r="A76" s="107" t="s">
        <v>77</v>
      </c>
      <c r="B76" s="41" t="s">
        <v>52</v>
      </c>
      <c r="C76" s="41" t="s">
        <v>30</v>
      </c>
      <c r="D76" s="41" t="s">
        <v>159</v>
      </c>
      <c r="E76" s="41" t="s">
        <v>45</v>
      </c>
      <c r="F76" s="42">
        <v>4</v>
      </c>
      <c r="G76" s="43" t="s">
        <v>44</v>
      </c>
      <c r="H76" s="43" t="s">
        <v>44</v>
      </c>
      <c r="I76" s="43" t="s">
        <v>44</v>
      </c>
      <c r="J76" s="43" t="s">
        <v>44</v>
      </c>
      <c r="K76" s="43" t="s">
        <v>44</v>
      </c>
      <c r="L76" s="43" t="s">
        <v>44</v>
      </c>
      <c r="M76" s="43" t="s">
        <v>44</v>
      </c>
      <c r="N76" s="43" t="s">
        <v>44</v>
      </c>
      <c r="O76" s="43" t="s">
        <v>44</v>
      </c>
      <c r="P76" s="43" t="s">
        <v>44</v>
      </c>
      <c r="Q76" s="43" t="s">
        <v>44</v>
      </c>
      <c r="R76" s="43" t="s">
        <v>44</v>
      </c>
      <c r="S76" s="43">
        <v>1</v>
      </c>
      <c r="T76" s="43" t="s">
        <v>44</v>
      </c>
      <c r="U76" s="43">
        <v>1</v>
      </c>
      <c r="V76" s="43" t="s">
        <v>44</v>
      </c>
      <c r="W76" s="43" t="s">
        <v>44</v>
      </c>
      <c r="X76" s="43" t="s">
        <v>44</v>
      </c>
      <c r="Y76" s="43">
        <v>1</v>
      </c>
      <c r="Z76" s="43">
        <v>1</v>
      </c>
      <c r="AA76" s="44" t="s">
        <v>44</v>
      </c>
    </row>
    <row r="77" spans="1:27" ht="15">
      <c r="A77" s="61"/>
      <c r="B77" s="62" t="s">
        <v>53</v>
      </c>
      <c r="C77" s="62" t="s">
        <v>30</v>
      </c>
      <c r="D77" s="62" t="s">
        <v>160</v>
      </c>
      <c r="E77" s="62" t="s">
        <v>45</v>
      </c>
      <c r="F77" s="79">
        <v>2</v>
      </c>
      <c r="G77" s="66" t="s">
        <v>44</v>
      </c>
      <c r="H77" s="66" t="s">
        <v>44</v>
      </c>
      <c r="I77" s="66" t="s">
        <v>44</v>
      </c>
      <c r="J77" s="66" t="s">
        <v>44</v>
      </c>
      <c r="K77" s="66" t="s">
        <v>44</v>
      </c>
      <c r="L77" s="66" t="s">
        <v>44</v>
      </c>
      <c r="M77" s="66" t="s">
        <v>44</v>
      </c>
      <c r="N77" s="66" t="s">
        <v>44</v>
      </c>
      <c r="O77" s="66" t="s">
        <v>44</v>
      </c>
      <c r="P77" s="66" t="s">
        <v>44</v>
      </c>
      <c r="Q77" s="66" t="s">
        <v>44</v>
      </c>
      <c r="R77" s="66" t="s">
        <v>44</v>
      </c>
      <c r="S77" s="66">
        <v>1</v>
      </c>
      <c r="T77" s="66" t="s">
        <v>44</v>
      </c>
      <c r="U77" s="66" t="s">
        <v>44</v>
      </c>
      <c r="V77" s="66" t="s">
        <v>44</v>
      </c>
      <c r="W77" s="66" t="s">
        <v>44</v>
      </c>
      <c r="X77" s="66" t="s">
        <v>44</v>
      </c>
      <c r="Y77" s="66" t="s">
        <v>44</v>
      </c>
      <c r="Z77" s="66">
        <v>1</v>
      </c>
      <c r="AA77" s="67" t="s">
        <v>44</v>
      </c>
    </row>
    <row r="78" spans="1:27" ht="15">
      <c r="A78" s="69"/>
      <c r="B78" s="70" t="s">
        <v>54</v>
      </c>
      <c r="C78" s="70" t="s">
        <v>30</v>
      </c>
      <c r="D78" s="70" t="s">
        <v>161</v>
      </c>
      <c r="E78" s="70" t="s">
        <v>45</v>
      </c>
      <c r="F78" s="80">
        <v>2</v>
      </c>
      <c r="G78" s="75" t="s">
        <v>44</v>
      </c>
      <c r="H78" s="75" t="s">
        <v>44</v>
      </c>
      <c r="I78" s="75" t="s">
        <v>44</v>
      </c>
      <c r="J78" s="75" t="s">
        <v>44</v>
      </c>
      <c r="K78" s="75" t="s">
        <v>44</v>
      </c>
      <c r="L78" s="75" t="s">
        <v>44</v>
      </c>
      <c r="M78" s="75" t="s">
        <v>44</v>
      </c>
      <c r="N78" s="75" t="s">
        <v>44</v>
      </c>
      <c r="O78" s="75" t="s">
        <v>44</v>
      </c>
      <c r="P78" s="75" t="s">
        <v>44</v>
      </c>
      <c r="Q78" s="75" t="s">
        <v>44</v>
      </c>
      <c r="R78" s="75" t="s">
        <v>44</v>
      </c>
      <c r="S78" s="75" t="s">
        <v>44</v>
      </c>
      <c r="T78" s="75" t="s">
        <v>44</v>
      </c>
      <c r="U78" s="75">
        <v>1</v>
      </c>
      <c r="V78" s="75" t="s">
        <v>44</v>
      </c>
      <c r="W78" s="75" t="s">
        <v>44</v>
      </c>
      <c r="X78" s="75" t="s">
        <v>44</v>
      </c>
      <c r="Y78" s="75">
        <v>1</v>
      </c>
      <c r="Z78" s="75" t="s">
        <v>44</v>
      </c>
      <c r="AA78" s="76" t="s">
        <v>44</v>
      </c>
    </row>
    <row r="79" spans="1:27" ht="15">
      <c r="A79" s="107" t="s">
        <v>79</v>
      </c>
      <c r="B79" s="41" t="s">
        <v>52</v>
      </c>
      <c r="C79" s="41" t="s">
        <v>31</v>
      </c>
      <c r="D79" s="41" t="s">
        <v>162</v>
      </c>
      <c r="E79" s="41" t="s">
        <v>45</v>
      </c>
      <c r="F79" s="42">
        <v>2</v>
      </c>
      <c r="G79" s="43" t="s">
        <v>44</v>
      </c>
      <c r="H79" s="43" t="s">
        <v>44</v>
      </c>
      <c r="I79" s="43" t="s">
        <v>44</v>
      </c>
      <c r="J79" s="43" t="s">
        <v>44</v>
      </c>
      <c r="K79" s="43" t="s">
        <v>44</v>
      </c>
      <c r="L79" s="43" t="s">
        <v>44</v>
      </c>
      <c r="M79" s="43" t="s">
        <v>44</v>
      </c>
      <c r="N79" s="43" t="s">
        <v>44</v>
      </c>
      <c r="O79" s="43" t="s">
        <v>44</v>
      </c>
      <c r="P79" s="43" t="s">
        <v>44</v>
      </c>
      <c r="Q79" s="43" t="s">
        <v>44</v>
      </c>
      <c r="R79" s="43" t="s">
        <v>44</v>
      </c>
      <c r="S79" s="43" t="s">
        <v>44</v>
      </c>
      <c r="T79" s="43" t="s">
        <v>44</v>
      </c>
      <c r="U79" s="43" t="s">
        <v>44</v>
      </c>
      <c r="V79" s="43" t="s">
        <v>44</v>
      </c>
      <c r="W79" s="43" t="s">
        <v>44</v>
      </c>
      <c r="X79" s="43">
        <v>1</v>
      </c>
      <c r="Y79" s="43" t="s">
        <v>44</v>
      </c>
      <c r="Z79" s="43">
        <v>1</v>
      </c>
      <c r="AA79" s="44" t="s">
        <v>44</v>
      </c>
    </row>
    <row r="80" spans="1:27" ht="15">
      <c r="A80" s="61"/>
      <c r="B80" s="62" t="s">
        <v>53</v>
      </c>
      <c r="C80" s="62" t="s">
        <v>31</v>
      </c>
      <c r="D80" s="62" t="s">
        <v>163</v>
      </c>
      <c r="E80" s="62" t="s">
        <v>45</v>
      </c>
      <c r="F80" s="79" t="s">
        <v>44</v>
      </c>
      <c r="G80" s="66" t="s">
        <v>44</v>
      </c>
      <c r="H80" s="66" t="s">
        <v>44</v>
      </c>
      <c r="I80" s="66" t="s">
        <v>44</v>
      </c>
      <c r="J80" s="66" t="s">
        <v>44</v>
      </c>
      <c r="K80" s="66" t="s">
        <v>44</v>
      </c>
      <c r="L80" s="66" t="s">
        <v>44</v>
      </c>
      <c r="M80" s="66" t="s">
        <v>44</v>
      </c>
      <c r="N80" s="66" t="s">
        <v>44</v>
      </c>
      <c r="O80" s="66" t="s">
        <v>44</v>
      </c>
      <c r="P80" s="66" t="s">
        <v>44</v>
      </c>
      <c r="Q80" s="66" t="s">
        <v>44</v>
      </c>
      <c r="R80" s="66" t="s">
        <v>44</v>
      </c>
      <c r="S80" s="66" t="s">
        <v>44</v>
      </c>
      <c r="T80" s="66" t="s">
        <v>44</v>
      </c>
      <c r="U80" s="66" t="s">
        <v>44</v>
      </c>
      <c r="V80" s="66" t="s">
        <v>44</v>
      </c>
      <c r="W80" s="66" t="s">
        <v>44</v>
      </c>
      <c r="X80" s="66" t="s">
        <v>44</v>
      </c>
      <c r="Y80" s="66" t="s">
        <v>44</v>
      </c>
      <c r="Z80" s="66" t="s">
        <v>44</v>
      </c>
      <c r="AA80" s="67" t="s">
        <v>44</v>
      </c>
    </row>
    <row r="81" spans="1:27" ht="15">
      <c r="A81" s="69"/>
      <c r="B81" s="70" t="s">
        <v>54</v>
      </c>
      <c r="C81" s="70" t="s">
        <v>31</v>
      </c>
      <c r="D81" s="70" t="s">
        <v>164</v>
      </c>
      <c r="E81" s="70" t="s">
        <v>45</v>
      </c>
      <c r="F81" s="80">
        <v>2</v>
      </c>
      <c r="G81" s="75" t="s">
        <v>44</v>
      </c>
      <c r="H81" s="75" t="s">
        <v>44</v>
      </c>
      <c r="I81" s="75" t="s">
        <v>44</v>
      </c>
      <c r="J81" s="75" t="s">
        <v>44</v>
      </c>
      <c r="K81" s="75" t="s">
        <v>44</v>
      </c>
      <c r="L81" s="75" t="s">
        <v>44</v>
      </c>
      <c r="M81" s="75" t="s">
        <v>44</v>
      </c>
      <c r="N81" s="75" t="s">
        <v>44</v>
      </c>
      <c r="O81" s="75" t="s">
        <v>44</v>
      </c>
      <c r="P81" s="75" t="s">
        <v>44</v>
      </c>
      <c r="Q81" s="75" t="s">
        <v>44</v>
      </c>
      <c r="R81" s="75" t="s">
        <v>44</v>
      </c>
      <c r="S81" s="75" t="s">
        <v>44</v>
      </c>
      <c r="T81" s="75" t="s">
        <v>44</v>
      </c>
      <c r="U81" s="75" t="s">
        <v>44</v>
      </c>
      <c r="V81" s="75" t="s">
        <v>44</v>
      </c>
      <c r="W81" s="75" t="s">
        <v>44</v>
      </c>
      <c r="X81" s="75">
        <v>1</v>
      </c>
      <c r="Y81" s="75" t="s">
        <v>44</v>
      </c>
      <c r="Z81" s="75">
        <v>1</v>
      </c>
      <c r="AA81" s="76" t="s">
        <v>44</v>
      </c>
    </row>
    <row r="82" spans="1:27" ht="15">
      <c r="A82" s="30" t="s">
        <v>90</v>
      </c>
      <c r="B82" s="27" t="s">
        <v>91</v>
      </c>
    </row>
  </sheetData>
  <phoneticPr fontId="3"/>
  <conditionalFormatting sqref="A4:AA4 A61:AA61 A64:AA64 A67:AA67 A70:AA70 A73:AA73 A76:AA76 A79:AA79 G5:H81">
    <cfRule type="expression" dxfId="1987" priority="353" stopIfTrue="1">
      <formula>OR($E4="国", $E4="道")</formula>
    </cfRule>
    <cfRule type="expression" dxfId="1986" priority="354" stopIfTrue="1">
      <formula>OR($C4="札幌市", $C4="小樽市", $C4="函館市", $C4="旭川市")</formula>
    </cfRule>
    <cfRule type="expression" dxfId="1985" priority="355" stopIfTrue="1">
      <formula>OR($E4="所", $E4="圏", $E4="局")</formula>
    </cfRule>
    <cfRule type="expression" dxfId="1984" priority="356">
      <formula>OR($E4="市", $E4="町", $E4="村")</formula>
    </cfRule>
  </conditionalFormatting>
  <conditionalFormatting sqref="A5:AA5 A43:AA60 A62:AA63 A65:AA66 A68:AA81">
    <cfRule type="expression" dxfId="1983" priority="349" stopIfTrue="1">
      <formula>OR($E5="国", $E5="道")</formula>
    </cfRule>
    <cfRule type="expression" dxfId="1982" priority="350" stopIfTrue="1">
      <formula>OR($C5="札幌市", $C5="小樽市", $C5="函館市", $C5="旭川市")</formula>
    </cfRule>
    <cfRule type="expression" dxfId="1981" priority="351" stopIfTrue="1">
      <formula>OR($E5="所", $E5="圏", $E5="局")</formula>
    </cfRule>
    <cfRule type="expression" dxfId="1980" priority="352">
      <formula>OR($E5="市", $E5="町", $E5="村")</formula>
    </cfRule>
  </conditionalFormatting>
  <conditionalFormatting sqref="A6:AA6">
    <cfRule type="expression" dxfId="1979" priority="345" stopIfTrue="1">
      <formula>OR($E6="国", $E6="道")</formula>
    </cfRule>
    <cfRule type="expression" dxfId="1978" priority="346" stopIfTrue="1">
      <formula>OR($C6="札幌市", $C6="小樽市", $C6="函館市", $C6="旭川市")</formula>
    </cfRule>
    <cfRule type="expression" dxfId="1977" priority="347" stopIfTrue="1">
      <formula>OR($E6="所", $E6="圏", $E6="局")</formula>
    </cfRule>
    <cfRule type="expression" dxfId="1976" priority="348">
      <formula>OR($E6="市", $E6="町", $E6="村")</formula>
    </cfRule>
  </conditionalFormatting>
  <conditionalFormatting sqref="A7:AA7">
    <cfRule type="expression" dxfId="1975" priority="341" stopIfTrue="1">
      <formula>OR($E7="国", $E7="道")</formula>
    </cfRule>
    <cfRule type="expression" dxfId="1974" priority="342" stopIfTrue="1">
      <formula>OR($C7="札幌市", $C7="小樽市", $C7="函館市", $C7="旭川市")</formula>
    </cfRule>
    <cfRule type="expression" dxfId="1973" priority="343" stopIfTrue="1">
      <formula>OR($E7="所", $E7="圏", $E7="局")</formula>
    </cfRule>
    <cfRule type="expression" dxfId="1972" priority="344">
      <formula>OR($E7="市", $E7="町", $E7="村")</formula>
    </cfRule>
  </conditionalFormatting>
  <conditionalFormatting sqref="A8:AA8">
    <cfRule type="expression" dxfId="1971" priority="337" stopIfTrue="1">
      <formula>OR($E8="国", $E8="道")</formula>
    </cfRule>
    <cfRule type="expression" dxfId="1970" priority="338" stopIfTrue="1">
      <formula>OR($C8="札幌市", $C8="小樽市", $C8="函館市", $C8="旭川市")</formula>
    </cfRule>
    <cfRule type="expression" dxfId="1969" priority="339" stopIfTrue="1">
      <formula>OR($E8="所", $E8="圏", $E8="局")</formula>
    </cfRule>
    <cfRule type="expression" dxfId="1968" priority="340">
      <formula>OR($E8="市", $E8="町", $E8="村")</formula>
    </cfRule>
  </conditionalFormatting>
  <conditionalFormatting sqref="A9:AA9">
    <cfRule type="expression" dxfId="1967" priority="333" stopIfTrue="1">
      <formula>OR($E9="国", $E9="道")</formula>
    </cfRule>
    <cfRule type="expression" dxfId="1966" priority="334" stopIfTrue="1">
      <formula>OR($C9="札幌市", $C9="小樽市", $C9="函館市", $C9="旭川市")</formula>
    </cfRule>
    <cfRule type="expression" dxfId="1965" priority="335" stopIfTrue="1">
      <formula>OR($E9="所", $E9="圏", $E9="局")</formula>
    </cfRule>
    <cfRule type="expression" dxfId="1964" priority="336">
      <formula>OR($E9="市", $E9="町", $E9="村")</formula>
    </cfRule>
  </conditionalFormatting>
  <conditionalFormatting sqref="A10:AA10">
    <cfRule type="expression" dxfId="1963" priority="329" stopIfTrue="1">
      <formula>OR($E10="国", $E10="道")</formula>
    </cfRule>
    <cfRule type="expression" dxfId="1962" priority="330" stopIfTrue="1">
      <formula>OR($C10="札幌市", $C10="小樽市", $C10="函館市", $C10="旭川市")</formula>
    </cfRule>
    <cfRule type="expression" dxfId="1961" priority="331" stopIfTrue="1">
      <formula>OR($E10="所", $E10="圏", $E10="局")</formula>
    </cfRule>
    <cfRule type="expression" dxfId="1960" priority="332">
      <formula>OR($E10="市", $E10="町", $E10="村")</formula>
    </cfRule>
  </conditionalFormatting>
  <conditionalFormatting sqref="A11:AA11">
    <cfRule type="expression" dxfId="1959" priority="325" stopIfTrue="1">
      <formula>OR($E11="国", $E11="道")</formula>
    </cfRule>
    <cfRule type="expression" dxfId="1958" priority="326" stopIfTrue="1">
      <formula>OR($C11="札幌市", $C11="小樽市", $C11="函館市", $C11="旭川市")</formula>
    </cfRule>
    <cfRule type="expression" dxfId="1957" priority="327" stopIfTrue="1">
      <formula>OR($E11="所", $E11="圏", $E11="局")</formula>
    </cfRule>
    <cfRule type="expression" dxfId="1956" priority="328">
      <formula>OR($E11="市", $E11="町", $E11="村")</formula>
    </cfRule>
  </conditionalFormatting>
  <conditionalFormatting sqref="A12:AA12">
    <cfRule type="expression" dxfId="1955" priority="321" stopIfTrue="1">
      <formula>OR($E12="国", $E12="道")</formula>
    </cfRule>
    <cfRule type="expression" dxfId="1954" priority="322" stopIfTrue="1">
      <formula>OR($C12="札幌市", $C12="小樽市", $C12="函館市", $C12="旭川市")</formula>
    </cfRule>
    <cfRule type="expression" dxfId="1953" priority="323" stopIfTrue="1">
      <formula>OR($E12="所", $E12="圏", $E12="局")</formula>
    </cfRule>
    <cfRule type="expression" dxfId="1952" priority="324">
      <formula>OR($E12="市", $E12="町", $E12="村")</formula>
    </cfRule>
  </conditionalFormatting>
  <conditionalFormatting sqref="A13:AA13">
    <cfRule type="expression" dxfId="1951" priority="317" stopIfTrue="1">
      <formula>OR($E13="国", $E13="道")</formula>
    </cfRule>
    <cfRule type="expression" dxfId="1950" priority="318" stopIfTrue="1">
      <formula>OR($C13="札幌市", $C13="小樽市", $C13="函館市", $C13="旭川市")</formula>
    </cfRule>
    <cfRule type="expression" dxfId="1949" priority="319" stopIfTrue="1">
      <formula>OR($E13="所", $E13="圏", $E13="局")</formula>
    </cfRule>
    <cfRule type="expression" dxfId="1948" priority="320">
      <formula>OR($E13="市", $E13="町", $E13="村")</formula>
    </cfRule>
  </conditionalFormatting>
  <conditionalFormatting sqref="A14:AA14">
    <cfRule type="expression" dxfId="1947" priority="313" stopIfTrue="1">
      <formula>OR($E14="国", $E14="道")</formula>
    </cfRule>
    <cfRule type="expression" dxfId="1946" priority="314" stopIfTrue="1">
      <formula>OR($C14="札幌市", $C14="小樽市", $C14="函館市", $C14="旭川市")</formula>
    </cfRule>
    <cfRule type="expression" dxfId="1945" priority="315" stopIfTrue="1">
      <formula>OR($E14="所", $E14="圏", $E14="局")</formula>
    </cfRule>
    <cfRule type="expression" dxfId="1944" priority="316">
      <formula>OR($E14="市", $E14="町", $E14="村")</formula>
    </cfRule>
  </conditionalFormatting>
  <conditionalFormatting sqref="A15:AA15">
    <cfRule type="expression" dxfId="1943" priority="309" stopIfTrue="1">
      <formula>OR($E15="国", $E15="道")</formula>
    </cfRule>
    <cfRule type="expression" dxfId="1942" priority="310" stopIfTrue="1">
      <formula>OR($C15="札幌市", $C15="小樽市", $C15="函館市", $C15="旭川市")</formula>
    </cfRule>
    <cfRule type="expression" dxfId="1941" priority="311" stopIfTrue="1">
      <formula>OR($E15="所", $E15="圏", $E15="局")</formula>
    </cfRule>
    <cfRule type="expression" dxfId="1940" priority="312">
      <formula>OR($E15="市", $E15="町", $E15="村")</formula>
    </cfRule>
  </conditionalFormatting>
  <conditionalFormatting sqref="A16:AA16">
    <cfRule type="expression" dxfId="1939" priority="305" stopIfTrue="1">
      <formula>OR($E16="国", $E16="道")</formula>
    </cfRule>
    <cfRule type="expression" dxfId="1938" priority="306" stopIfTrue="1">
      <formula>OR($C16="札幌市", $C16="小樽市", $C16="函館市", $C16="旭川市")</formula>
    </cfRule>
    <cfRule type="expression" dxfId="1937" priority="307" stopIfTrue="1">
      <formula>OR($E16="所", $E16="圏", $E16="局")</formula>
    </cfRule>
    <cfRule type="expression" dxfId="1936" priority="308">
      <formula>OR($E16="市", $E16="町", $E16="村")</formula>
    </cfRule>
  </conditionalFormatting>
  <conditionalFormatting sqref="A17:AA17">
    <cfRule type="expression" dxfId="1935" priority="301" stopIfTrue="1">
      <formula>OR($E17="国", $E17="道")</formula>
    </cfRule>
    <cfRule type="expression" dxfId="1934" priority="302" stopIfTrue="1">
      <formula>OR($C17="札幌市", $C17="小樽市", $C17="函館市", $C17="旭川市")</formula>
    </cfRule>
    <cfRule type="expression" dxfId="1933" priority="303" stopIfTrue="1">
      <formula>OR($E17="所", $E17="圏", $E17="局")</formula>
    </cfRule>
    <cfRule type="expression" dxfId="1932" priority="304">
      <formula>OR($E17="市", $E17="町", $E17="村")</formula>
    </cfRule>
  </conditionalFormatting>
  <conditionalFormatting sqref="A18:AA18">
    <cfRule type="expression" dxfId="1931" priority="297" stopIfTrue="1">
      <formula>OR($E18="国", $E18="道")</formula>
    </cfRule>
    <cfRule type="expression" dxfId="1930" priority="298" stopIfTrue="1">
      <formula>OR($C18="札幌市", $C18="小樽市", $C18="函館市", $C18="旭川市")</formula>
    </cfRule>
    <cfRule type="expression" dxfId="1929" priority="299" stopIfTrue="1">
      <formula>OR($E18="所", $E18="圏", $E18="局")</formula>
    </cfRule>
    <cfRule type="expression" dxfId="1928" priority="300">
      <formula>OR($E18="市", $E18="町", $E18="村")</formula>
    </cfRule>
  </conditionalFormatting>
  <conditionalFormatting sqref="A19:AA19">
    <cfRule type="expression" dxfId="1927" priority="293" stopIfTrue="1">
      <formula>OR($E19="国", $E19="道")</formula>
    </cfRule>
    <cfRule type="expression" dxfId="1926" priority="294" stopIfTrue="1">
      <formula>OR($C19="札幌市", $C19="小樽市", $C19="函館市", $C19="旭川市")</formula>
    </cfRule>
    <cfRule type="expression" dxfId="1925" priority="295" stopIfTrue="1">
      <formula>OR($E19="所", $E19="圏", $E19="局")</formula>
    </cfRule>
    <cfRule type="expression" dxfId="1924" priority="296">
      <formula>OR($E19="市", $E19="町", $E19="村")</formula>
    </cfRule>
  </conditionalFormatting>
  <conditionalFormatting sqref="A20:AA20">
    <cfRule type="expression" dxfId="1923" priority="289" stopIfTrue="1">
      <formula>OR($E20="国", $E20="道")</formula>
    </cfRule>
    <cfRule type="expression" dxfId="1922" priority="290" stopIfTrue="1">
      <formula>OR($C20="札幌市", $C20="小樽市", $C20="函館市", $C20="旭川市")</formula>
    </cfRule>
    <cfRule type="expression" dxfId="1921" priority="291" stopIfTrue="1">
      <formula>OR($E20="所", $E20="圏", $E20="局")</formula>
    </cfRule>
    <cfRule type="expression" dxfId="1920" priority="292">
      <formula>OR($E20="市", $E20="町", $E20="村")</formula>
    </cfRule>
  </conditionalFormatting>
  <conditionalFormatting sqref="A21:AA21">
    <cfRule type="expression" dxfId="1919" priority="285" stopIfTrue="1">
      <formula>OR($E21="国", $E21="道")</formula>
    </cfRule>
    <cfRule type="expression" dxfId="1918" priority="286" stopIfTrue="1">
      <formula>OR($C21="札幌市", $C21="小樽市", $C21="函館市", $C21="旭川市")</formula>
    </cfRule>
    <cfRule type="expression" dxfId="1917" priority="287" stopIfTrue="1">
      <formula>OR($E21="所", $E21="圏", $E21="局")</formula>
    </cfRule>
    <cfRule type="expression" dxfId="1916" priority="288">
      <formula>OR($E21="市", $E21="町", $E21="村")</formula>
    </cfRule>
  </conditionalFormatting>
  <conditionalFormatting sqref="A22:AA22">
    <cfRule type="expression" dxfId="1915" priority="281" stopIfTrue="1">
      <formula>OR($E22="国", $E22="道")</formula>
    </cfRule>
    <cfRule type="expression" dxfId="1914" priority="282" stopIfTrue="1">
      <formula>OR($C22="札幌市", $C22="小樽市", $C22="函館市", $C22="旭川市")</formula>
    </cfRule>
    <cfRule type="expression" dxfId="1913" priority="283" stopIfTrue="1">
      <formula>OR($E22="所", $E22="圏", $E22="局")</formula>
    </cfRule>
    <cfRule type="expression" dxfId="1912" priority="284">
      <formula>OR($E22="市", $E22="町", $E22="村")</formula>
    </cfRule>
  </conditionalFormatting>
  <conditionalFormatting sqref="A23:AA23">
    <cfRule type="expression" dxfId="1911" priority="277" stopIfTrue="1">
      <formula>OR($E23="国", $E23="道")</formula>
    </cfRule>
    <cfRule type="expression" dxfId="1910" priority="278" stopIfTrue="1">
      <formula>OR($C23="札幌市", $C23="小樽市", $C23="函館市", $C23="旭川市")</formula>
    </cfRule>
    <cfRule type="expression" dxfId="1909" priority="279" stopIfTrue="1">
      <formula>OR($E23="所", $E23="圏", $E23="局")</formula>
    </cfRule>
    <cfRule type="expression" dxfId="1908" priority="280">
      <formula>OR($E23="市", $E23="町", $E23="村")</formula>
    </cfRule>
  </conditionalFormatting>
  <conditionalFormatting sqref="A24:AA24">
    <cfRule type="expression" dxfId="1907" priority="273" stopIfTrue="1">
      <formula>OR($E24="国", $E24="道")</formula>
    </cfRule>
    <cfRule type="expression" dxfId="1906" priority="274" stopIfTrue="1">
      <formula>OR($C24="札幌市", $C24="小樽市", $C24="函館市", $C24="旭川市")</formula>
    </cfRule>
    <cfRule type="expression" dxfId="1905" priority="275" stopIfTrue="1">
      <formula>OR($E24="所", $E24="圏", $E24="局")</formula>
    </cfRule>
    <cfRule type="expression" dxfId="1904" priority="276">
      <formula>OR($E24="市", $E24="町", $E24="村")</formula>
    </cfRule>
  </conditionalFormatting>
  <conditionalFormatting sqref="A25:AA25">
    <cfRule type="expression" dxfId="1903" priority="269" stopIfTrue="1">
      <formula>OR($E25="国", $E25="道")</formula>
    </cfRule>
    <cfRule type="expression" dxfId="1902" priority="270" stopIfTrue="1">
      <formula>OR($C25="札幌市", $C25="小樽市", $C25="函館市", $C25="旭川市")</formula>
    </cfRule>
    <cfRule type="expression" dxfId="1901" priority="271" stopIfTrue="1">
      <formula>OR($E25="所", $E25="圏", $E25="局")</formula>
    </cfRule>
    <cfRule type="expression" dxfId="1900" priority="272">
      <formula>OR($E25="市", $E25="町", $E25="村")</formula>
    </cfRule>
  </conditionalFormatting>
  <conditionalFormatting sqref="A26:AA26">
    <cfRule type="expression" dxfId="1899" priority="265" stopIfTrue="1">
      <formula>OR($E26="国", $E26="道")</formula>
    </cfRule>
    <cfRule type="expression" dxfId="1898" priority="266" stopIfTrue="1">
      <formula>OR($C26="札幌市", $C26="小樽市", $C26="函館市", $C26="旭川市")</formula>
    </cfRule>
    <cfRule type="expression" dxfId="1897" priority="267" stopIfTrue="1">
      <formula>OR($E26="所", $E26="圏", $E26="局")</formula>
    </cfRule>
    <cfRule type="expression" dxfId="1896" priority="268">
      <formula>OR($E26="市", $E26="町", $E26="村")</formula>
    </cfRule>
  </conditionalFormatting>
  <conditionalFormatting sqref="A27:AA27">
    <cfRule type="expression" dxfId="1895" priority="261" stopIfTrue="1">
      <formula>OR($E27="国", $E27="道")</formula>
    </cfRule>
    <cfRule type="expression" dxfId="1894" priority="262" stopIfTrue="1">
      <formula>OR($C27="札幌市", $C27="小樽市", $C27="函館市", $C27="旭川市")</formula>
    </cfRule>
    <cfRule type="expression" dxfId="1893" priority="263" stopIfTrue="1">
      <formula>OR($E27="所", $E27="圏", $E27="局")</formula>
    </cfRule>
    <cfRule type="expression" dxfId="1892" priority="264">
      <formula>OR($E27="市", $E27="町", $E27="村")</formula>
    </cfRule>
  </conditionalFormatting>
  <conditionalFormatting sqref="A28:AA28">
    <cfRule type="expression" dxfId="1891" priority="257" stopIfTrue="1">
      <formula>OR($E28="国", $E28="道")</formula>
    </cfRule>
    <cfRule type="expression" dxfId="1890" priority="258" stopIfTrue="1">
      <formula>OR($C28="札幌市", $C28="小樽市", $C28="函館市", $C28="旭川市")</formula>
    </cfRule>
    <cfRule type="expression" dxfId="1889" priority="259" stopIfTrue="1">
      <formula>OR($E28="所", $E28="圏", $E28="局")</formula>
    </cfRule>
    <cfRule type="expression" dxfId="1888" priority="260">
      <formula>OR($E28="市", $E28="町", $E28="村")</formula>
    </cfRule>
  </conditionalFormatting>
  <conditionalFormatting sqref="A29:AA29">
    <cfRule type="expression" dxfId="1887" priority="253" stopIfTrue="1">
      <formula>OR($E29="国", $E29="道")</formula>
    </cfRule>
    <cfRule type="expression" dxfId="1886" priority="254" stopIfTrue="1">
      <formula>OR($C29="札幌市", $C29="小樽市", $C29="函館市", $C29="旭川市")</formula>
    </cfRule>
    <cfRule type="expression" dxfId="1885" priority="255" stopIfTrue="1">
      <formula>OR($E29="所", $E29="圏", $E29="局")</formula>
    </cfRule>
    <cfRule type="expression" dxfId="1884" priority="256">
      <formula>OR($E29="市", $E29="町", $E29="村")</formula>
    </cfRule>
  </conditionalFormatting>
  <conditionalFormatting sqref="A30:AA30">
    <cfRule type="expression" dxfId="1883" priority="249" stopIfTrue="1">
      <formula>OR($E30="国", $E30="道")</formula>
    </cfRule>
    <cfRule type="expression" dxfId="1882" priority="250" stopIfTrue="1">
      <formula>OR($C30="札幌市", $C30="小樽市", $C30="函館市", $C30="旭川市")</formula>
    </cfRule>
    <cfRule type="expression" dxfId="1881" priority="251" stopIfTrue="1">
      <formula>OR($E30="所", $E30="圏", $E30="局")</formula>
    </cfRule>
    <cfRule type="expression" dxfId="1880" priority="252">
      <formula>OR($E30="市", $E30="町", $E30="村")</formula>
    </cfRule>
  </conditionalFormatting>
  <conditionalFormatting sqref="A31:AA31">
    <cfRule type="expression" dxfId="1879" priority="245" stopIfTrue="1">
      <formula>OR($E31="国", $E31="道")</formula>
    </cfRule>
    <cfRule type="expression" dxfId="1878" priority="246" stopIfTrue="1">
      <formula>OR($C31="札幌市", $C31="小樽市", $C31="函館市", $C31="旭川市")</formula>
    </cfRule>
    <cfRule type="expression" dxfId="1877" priority="247" stopIfTrue="1">
      <formula>OR($E31="所", $E31="圏", $E31="局")</formula>
    </cfRule>
    <cfRule type="expression" dxfId="1876" priority="248">
      <formula>OR($E31="市", $E31="町", $E31="村")</formula>
    </cfRule>
  </conditionalFormatting>
  <conditionalFormatting sqref="A32:AA32">
    <cfRule type="expression" dxfId="1875" priority="241" stopIfTrue="1">
      <formula>OR($E32="国", $E32="道")</formula>
    </cfRule>
    <cfRule type="expression" dxfId="1874" priority="242" stopIfTrue="1">
      <formula>OR($C32="札幌市", $C32="小樽市", $C32="函館市", $C32="旭川市")</formula>
    </cfRule>
    <cfRule type="expression" dxfId="1873" priority="243" stopIfTrue="1">
      <formula>OR($E32="所", $E32="圏", $E32="局")</formula>
    </cfRule>
    <cfRule type="expression" dxfId="1872" priority="244">
      <formula>OR($E32="市", $E32="町", $E32="村")</formula>
    </cfRule>
  </conditionalFormatting>
  <conditionalFormatting sqref="A33:AA33">
    <cfRule type="expression" dxfId="1871" priority="237" stopIfTrue="1">
      <formula>OR($E33="国", $E33="道")</formula>
    </cfRule>
    <cfRule type="expression" dxfId="1870" priority="238" stopIfTrue="1">
      <formula>OR($C33="札幌市", $C33="小樽市", $C33="函館市", $C33="旭川市")</formula>
    </cfRule>
    <cfRule type="expression" dxfId="1869" priority="239" stopIfTrue="1">
      <formula>OR($E33="所", $E33="圏", $E33="局")</formula>
    </cfRule>
    <cfRule type="expression" dxfId="1868" priority="240">
      <formula>OR($E33="市", $E33="町", $E33="村")</formula>
    </cfRule>
  </conditionalFormatting>
  <conditionalFormatting sqref="A34:AA34">
    <cfRule type="expression" dxfId="1867" priority="233" stopIfTrue="1">
      <formula>OR($E34="国", $E34="道")</formula>
    </cfRule>
    <cfRule type="expression" dxfId="1866" priority="234" stopIfTrue="1">
      <formula>OR($C34="札幌市", $C34="小樽市", $C34="函館市", $C34="旭川市")</formula>
    </cfRule>
    <cfRule type="expression" dxfId="1865" priority="235" stopIfTrue="1">
      <formula>OR($E34="所", $E34="圏", $E34="局")</formula>
    </cfRule>
    <cfRule type="expression" dxfId="1864" priority="236">
      <formula>OR($E34="市", $E34="町", $E34="村")</formula>
    </cfRule>
  </conditionalFormatting>
  <conditionalFormatting sqref="A35:AA35">
    <cfRule type="expression" dxfId="1863" priority="229" stopIfTrue="1">
      <formula>OR($E35="国", $E35="道")</formula>
    </cfRule>
    <cfRule type="expression" dxfId="1862" priority="230" stopIfTrue="1">
      <formula>OR($C35="札幌市", $C35="小樽市", $C35="函館市", $C35="旭川市")</formula>
    </cfRule>
    <cfRule type="expression" dxfId="1861" priority="231" stopIfTrue="1">
      <formula>OR($E35="所", $E35="圏", $E35="局")</formula>
    </cfRule>
    <cfRule type="expression" dxfId="1860" priority="232">
      <formula>OR($E35="市", $E35="町", $E35="村")</formula>
    </cfRule>
  </conditionalFormatting>
  <conditionalFormatting sqref="A36:AA36">
    <cfRule type="expression" dxfId="1859" priority="225" stopIfTrue="1">
      <formula>OR($E36="国", $E36="道")</formula>
    </cfRule>
    <cfRule type="expression" dxfId="1858" priority="226" stopIfTrue="1">
      <formula>OR($C36="札幌市", $C36="小樽市", $C36="函館市", $C36="旭川市")</formula>
    </cfRule>
    <cfRule type="expression" dxfId="1857" priority="227" stopIfTrue="1">
      <formula>OR($E36="所", $E36="圏", $E36="局")</formula>
    </cfRule>
    <cfRule type="expression" dxfId="1856" priority="228">
      <formula>OR($E36="市", $E36="町", $E36="村")</formula>
    </cfRule>
  </conditionalFormatting>
  <conditionalFormatting sqref="A37:AA37">
    <cfRule type="expression" dxfId="1855" priority="221" stopIfTrue="1">
      <formula>OR($E37="国", $E37="道")</formula>
    </cfRule>
    <cfRule type="expression" dxfId="1854" priority="222" stopIfTrue="1">
      <formula>OR($C37="札幌市", $C37="小樽市", $C37="函館市", $C37="旭川市")</formula>
    </cfRule>
    <cfRule type="expression" dxfId="1853" priority="223" stopIfTrue="1">
      <formula>OR($E37="所", $E37="圏", $E37="局")</formula>
    </cfRule>
    <cfRule type="expression" dxfId="1852" priority="224">
      <formula>OR($E37="市", $E37="町", $E37="村")</formula>
    </cfRule>
  </conditionalFormatting>
  <conditionalFormatting sqref="A38:AA38">
    <cfRule type="expression" dxfId="1851" priority="217" stopIfTrue="1">
      <formula>OR($E38="国", $E38="道")</formula>
    </cfRule>
    <cfRule type="expression" dxfId="1850" priority="218" stopIfTrue="1">
      <formula>OR($C38="札幌市", $C38="小樽市", $C38="函館市", $C38="旭川市")</formula>
    </cfRule>
    <cfRule type="expression" dxfId="1849" priority="219" stopIfTrue="1">
      <formula>OR($E38="所", $E38="圏", $E38="局")</formula>
    </cfRule>
    <cfRule type="expression" dxfId="1848" priority="220">
      <formula>OR($E38="市", $E38="町", $E38="村")</formula>
    </cfRule>
  </conditionalFormatting>
  <conditionalFormatting sqref="A39:AA39">
    <cfRule type="expression" dxfId="1847" priority="213" stopIfTrue="1">
      <formula>OR($E39="国", $E39="道")</formula>
    </cfRule>
    <cfRule type="expression" dxfId="1846" priority="214" stopIfTrue="1">
      <formula>OR($C39="札幌市", $C39="小樽市", $C39="函館市", $C39="旭川市")</formula>
    </cfRule>
    <cfRule type="expression" dxfId="1845" priority="215" stopIfTrue="1">
      <formula>OR($E39="所", $E39="圏", $E39="局")</formula>
    </cfRule>
    <cfRule type="expression" dxfId="1844" priority="216">
      <formula>OR($E39="市", $E39="町", $E39="村")</formula>
    </cfRule>
  </conditionalFormatting>
  <conditionalFormatting sqref="A40:AA40">
    <cfRule type="expression" dxfId="1843" priority="209" stopIfTrue="1">
      <formula>OR($E40="国", $E40="道")</formula>
    </cfRule>
    <cfRule type="expression" dxfId="1842" priority="210" stopIfTrue="1">
      <formula>OR($C40="札幌市", $C40="小樽市", $C40="函館市", $C40="旭川市")</formula>
    </cfRule>
    <cfRule type="expression" dxfId="1841" priority="211" stopIfTrue="1">
      <formula>OR($E40="所", $E40="圏", $E40="局")</formula>
    </cfRule>
    <cfRule type="expression" dxfId="1840" priority="212">
      <formula>OR($E40="市", $E40="町", $E40="村")</formula>
    </cfRule>
  </conditionalFormatting>
  <conditionalFormatting sqref="A41:AA41">
    <cfRule type="expression" dxfId="1839" priority="205" stopIfTrue="1">
      <formula>OR($E41="国", $E41="道")</formula>
    </cfRule>
    <cfRule type="expression" dxfId="1838" priority="206" stopIfTrue="1">
      <formula>OR($C41="札幌市", $C41="小樽市", $C41="函館市", $C41="旭川市")</formula>
    </cfRule>
    <cfRule type="expression" dxfId="1837" priority="207" stopIfTrue="1">
      <formula>OR($E41="所", $E41="圏", $E41="局")</formula>
    </cfRule>
    <cfRule type="expression" dxfId="1836" priority="208">
      <formula>OR($E41="市", $E41="町", $E41="村")</formula>
    </cfRule>
  </conditionalFormatting>
  <conditionalFormatting sqref="A42:AA42">
    <cfRule type="expression" dxfId="1835" priority="201" stopIfTrue="1">
      <formula>OR($E42="国", $E42="道")</formula>
    </cfRule>
    <cfRule type="expression" dxfId="1834" priority="202" stopIfTrue="1">
      <formula>OR($C42="札幌市", $C42="小樽市", $C42="函館市", $C42="旭川市")</formula>
    </cfRule>
    <cfRule type="expression" dxfId="1833" priority="203" stopIfTrue="1">
      <formula>OR($E42="所", $E42="圏", $E42="局")</formula>
    </cfRule>
    <cfRule type="expression" dxfId="1832" priority="204">
      <formula>OR($E42="市", $E42="町", $E42="村")</formula>
    </cfRule>
  </conditionalFormatting>
  <conditionalFormatting sqref="A43:AA43">
    <cfRule type="expression" dxfId="1831" priority="117" stopIfTrue="1">
      <formula>OR($E43="国", $E43="道")</formula>
    </cfRule>
    <cfRule type="expression" dxfId="1830" priority="118" stopIfTrue="1">
      <formula>OR($C43="札幌市", $C43="小樽市", $C43="函館市", $C43="旭川市")</formula>
    </cfRule>
    <cfRule type="expression" dxfId="1829" priority="119" stopIfTrue="1">
      <formula>OR($E43="所", $E43="圏", $E43="局")</formula>
    </cfRule>
    <cfRule type="expression" dxfId="1828" priority="120">
      <formula>OR($E43="市", $E43="町", $E43="村")</formula>
    </cfRule>
  </conditionalFormatting>
  <conditionalFormatting sqref="A44:AA44">
    <cfRule type="expression" dxfId="1827" priority="113" stopIfTrue="1">
      <formula>OR($E44="国", $E44="道")</formula>
    </cfRule>
    <cfRule type="expression" dxfId="1826" priority="114" stopIfTrue="1">
      <formula>OR($C44="札幌市", $C44="小樽市", $C44="函館市", $C44="旭川市")</formula>
    </cfRule>
    <cfRule type="expression" dxfId="1825" priority="115" stopIfTrue="1">
      <formula>OR($E44="所", $E44="圏", $E44="局")</formula>
    </cfRule>
    <cfRule type="expression" dxfId="1824" priority="116">
      <formula>OR($E44="市", $E44="町", $E44="村")</formula>
    </cfRule>
  </conditionalFormatting>
  <conditionalFormatting sqref="A45:AA45">
    <cfRule type="expression" dxfId="1823" priority="109" stopIfTrue="1">
      <formula>OR($E45="国", $E45="道")</formula>
    </cfRule>
    <cfRule type="expression" dxfId="1822" priority="110" stopIfTrue="1">
      <formula>OR($C45="札幌市", $C45="小樽市", $C45="函館市", $C45="旭川市")</formula>
    </cfRule>
    <cfRule type="expression" dxfId="1821" priority="111" stopIfTrue="1">
      <formula>OR($E45="所", $E45="圏", $E45="局")</formula>
    </cfRule>
    <cfRule type="expression" dxfId="1820" priority="112">
      <formula>OR($E45="市", $E45="町", $E45="村")</formula>
    </cfRule>
  </conditionalFormatting>
  <conditionalFormatting sqref="A46:AA46">
    <cfRule type="expression" dxfId="1819" priority="105" stopIfTrue="1">
      <formula>OR($E46="国", $E46="道")</formula>
    </cfRule>
    <cfRule type="expression" dxfId="1818" priority="106" stopIfTrue="1">
      <formula>OR($C46="札幌市", $C46="小樽市", $C46="函館市", $C46="旭川市")</formula>
    </cfRule>
    <cfRule type="expression" dxfId="1817" priority="107" stopIfTrue="1">
      <formula>OR($E46="所", $E46="圏", $E46="局")</formula>
    </cfRule>
    <cfRule type="expression" dxfId="1816" priority="108">
      <formula>OR($E46="市", $E46="町", $E46="村")</formula>
    </cfRule>
  </conditionalFormatting>
  <conditionalFormatting sqref="A47:AA47">
    <cfRule type="expression" dxfId="1815" priority="101" stopIfTrue="1">
      <formula>OR($E47="国", $E47="道")</formula>
    </cfRule>
    <cfRule type="expression" dxfId="1814" priority="102" stopIfTrue="1">
      <formula>OR($C47="札幌市", $C47="小樽市", $C47="函館市", $C47="旭川市")</formula>
    </cfRule>
    <cfRule type="expression" dxfId="1813" priority="103" stopIfTrue="1">
      <formula>OR($E47="所", $E47="圏", $E47="局")</formula>
    </cfRule>
    <cfRule type="expression" dxfId="1812" priority="104">
      <formula>OR($E47="市", $E47="町", $E47="村")</formula>
    </cfRule>
  </conditionalFormatting>
  <conditionalFormatting sqref="A48:AA48">
    <cfRule type="expression" dxfId="1811" priority="97" stopIfTrue="1">
      <formula>OR($E48="国", $E48="道")</formula>
    </cfRule>
    <cfRule type="expression" dxfId="1810" priority="98" stopIfTrue="1">
      <formula>OR($C48="札幌市", $C48="小樽市", $C48="函館市", $C48="旭川市")</formula>
    </cfRule>
    <cfRule type="expression" dxfId="1809" priority="99" stopIfTrue="1">
      <formula>OR($E48="所", $E48="圏", $E48="局")</formula>
    </cfRule>
    <cfRule type="expression" dxfId="1808" priority="100">
      <formula>OR($E48="市", $E48="町", $E48="村")</formula>
    </cfRule>
  </conditionalFormatting>
  <conditionalFormatting sqref="A49:AA49">
    <cfRule type="expression" dxfId="1807" priority="93" stopIfTrue="1">
      <formula>OR($E49="国", $E49="道")</formula>
    </cfRule>
    <cfRule type="expression" dxfId="1806" priority="94" stopIfTrue="1">
      <formula>OR($C49="札幌市", $C49="小樽市", $C49="函館市", $C49="旭川市")</formula>
    </cfRule>
    <cfRule type="expression" dxfId="1805" priority="95" stopIfTrue="1">
      <formula>OR($E49="所", $E49="圏", $E49="局")</formula>
    </cfRule>
    <cfRule type="expression" dxfId="1804" priority="96">
      <formula>OR($E49="市", $E49="町", $E49="村")</formula>
    </cfRule>
  </conditionalFormatting>
  <conditionalFormatting sqref="A50:AA50">
    <cfRule type="expression" dxfId="1803" priority="89" stopIfTrue="1">
      <formula>OR($E50="国", $E50="道")</formula>
    </cfRule>
    <cfRule type="expression" dxfId="1802" priority="90" stopIfTrue="1">
      <formula>OR($C50="札幌市", $C50="小樽市", $C50="函館市", $C50="旭川市")</formula>
    </cfRule>
    <cfRule type="expression" dxfId="1801" priority="91" stopIfTrue="1">
      <formula>OR($E50="所", $E50="圏", $E50="局")</formula>
    </cfRule>
    <cfRule type="expression" dxfId="1800" priority="92">
      <formula>OR($E50="市", $E50="町", $E50="村")</formula>
    </cfRule>
  </conditionalFormatting>
  <conditionalFormatting sqref="A51:AA51">
    <cfRule type="expression" dxfId="1799" priority="85" stopIfTrue="1">
      <formula>OR($E51="国", $E51="道")</formula>
    </cfRule>
    <cfRule type="expression" dxfId="1798" priority="86" stopIfTrue="1">
      <formula>OR($C51="札幌市", $C51="小樽市", $C51="函館市", $C51="旭川市")</formula>
    </cfRule>
    <cfRule type="expression" dxfId="1797" priority="87" stopIfTrue="1">
      <formula>OR($E51="所", $E51="圏", $E51="局")</formula>
    </cfRule>
    <cfRule type="expression" dxfId="1796" priority="88">
      <formula>OR($E51="市", $E51="町", $E51="村")</formula>
    </cfRule>
  </conditionalFormatting>
  <conditionalFormatting sqref="A52:AA52">
    <cfRule type="expression" dxfId="1795" priority="81" stopIfTrue="1">
      <formula>OR($E52="国", $E52="道")</formula>
    </cfRule>
    <cfRule type="expression" dxfId="1794" priority="82" stopIfTrue="1">
      <formula>OR($C52="札幌市", $C52="小樽市", $C52="函館市", $C52="旭川市")</formula>
    </cfRule>
    <cfRule type="expression" dxfId="1793" priority="83" stopIfTrue="1">
      <formula>OR($E52="所", $E52="圏", $E52="局")</formula>
    </cfRule>
    <cfRule type="expression" dxfId="1792" priority="84">
      <formula>OR($E52="市", $E52="町", $E52="村")</formula>
    </cfRule>
  </conditionalFormatting>
  <conditionalFormatting sqref="A53:AA53">
    <cfRule type="expression" dxfId="1791" priority="77" stopIfTrue="1">
      <formula>OR($E53="国", $E53="道")</formula>
    </cfRule>
    <cfRule type="expression" dxfId="1790" priority="78" stopIfTrue="1">
      <formula>OR($C53="札幌市", $C53="小樽市", $C53="函館市", $C53="旭川市")</formula>
    </cfRule>
    <cfRule type="expression" dxfId="1789" priority="79" stopIfTrue="1">
      <formula>OR($E53="所", $E53="圏", $E53="局")</formula>
    </cfRule>
    <cfRule type="expression" dxfId="1788" priority="80">
      <formula>OR($E53="市", $E53="町", $E53="村")</formula>
    </cfRule>
  </conditionalFormatting>
  <conditionalFormatting sqref="A54:AA54">
    <cfRule type="expression" dxfId="1787" priority="73" stopIfTrue="1">
      <formula>OR($E54="国", $E54="道")</formula>
    </cfRule>
    <cfRule type="expression" dxfId="1786" priority="74" stopIfTrue="1">
      <formula>OR($C54="札幌市", $C54="小樽市", $C54="函館市", $C54="旭川市")</formula>
    </cfRule>
    <cfRule type="expression" dxfId="1785" priority="75" stopIfTrue="1">
      <formula>OR($E54="所", $E54="圏", $E54="局")</formula>
    </cfRule>
    <cfRule type="expression" dxfId="1784" priority="76">
      <formula>OR($E54="市", $E54="町", $E54="村")</formula>
    </cfRule>
  </conditionalFormatting>
  <conditionalFormatting sqref="A55:AA55">
    <cfRule type="expression" dxfId="1783" priority="69" stopIfTrue="1">
      <formula>OR($E55="国", $E55="道")</formula>
    </cfRule>
    <cfRule type="expression" dxfId="1782" priority="70" stopIfTrue="1">
      <formula>OR($C55="札幌市", $C55="小樽市", $C55="函館市", $C55="旭川市")</formula>
    </cfRule>
    <cfRule type="expression" dxfId="1781" priority="71" stopIfTrue="1">
      <formula>OR($E55="所", $E55="圏", $E55="局")</formula>
    </cfRule>
    <cfRule type="expression" dxfId="1780" priority="72">
      <formula>OR($E55="市", $E55="町", $E55="村")</formula>
    </cfRule>
  </conditionalFormatting>
  <conditionalFormatting sqref="A56:AA56">
    <cfRule type="expression" dxfId="1779" priority="65" stopIfTrue="1">
      <formula>OR($E56="国", $E56="道")</formula>
    </cfRule>
    <cfRule type="expression" dxfId="1778" priority="66" stopIfTrue="1">
      <formula>OR($C56="札幌市", $C56="小樽市", $C56="函館市", $C56="旭川市")</formula>
    </cfRule>
    <cfRule type="expression" dxfId="1777" priority="67" stopIfTrue="1">
      <formula>OR($E56="所", $E56="圏", $E56="局")</formula>
    </cfRule>
    <cfRule type="expression" dxfId="1776" priority="68">
      <formula>OR($E56="市", $E56="町", $E56="村")</formula>
    </cfRule>
  </conditionalFormatting>
  <conditionalFormatting sqref="A57:AA57">
    <cfRule type="expression" dxfId="1775" priority="61" stopIfTrue="1">
      <formula>OR($E57="国", $E57="道")</formula>
    </cfRule>
    <cfRule type="expression" dxfId="1774" priority="62" stopIfTrue="1">
      <formula>OR($C57="札幌市", $C57="小樽市", $C57="函館市", $C57="旭川市")</formula>
    </cfRule>
    <cfRule type="expression" dxfId="1773" priority="63" stopIfTrue="1">
      <formula>OR($E57="所", $E57="圏", $E57="局")</formula>
    </cfRule>
    <cfRule type="expression" dxfId="1772" priority="64">
      <formula>OR($E57="市", $E57="町", $E57="村")</formula>
    </cfRule>
  </conditionalFormatting>
  <conditionalFormatting sqref="A58:AA58">
    <cfRule type="expression" dxfId="1771" priority="57" stopIfTrue="1">
      <formula>OR($E58="国", $E58="道")</formula>
    </cfRule>
    <cfRule type="expression" dxfId="1770" priority="58" stopIfTrue="1">
      <formula>OR($C58="札幌市", $C58="小樽市", $C58="函館市", $C58="旭川市")</formula>
    </cfRule>
    <cfRule type="expression" dxfId="1769" priority="59" stopIfTrue="1">
      <formula>OR($E58="所", $E58="圏", $E58="局")</formula>
    </cfRule>
    <cfRule type="expression" dxfId="1768" priority="60">
      <formula>OR($E58="市", $E58="町", $E58="村")</formula>
    </cfRule>
  </conditionalFormatting>
  <conditionalFormatting sqref="A59:AA59">
    <cfRule type="expression" dxfId="1767" priority="53" stopIfTrue="1">
      <formula>OR($E59="国", $E59="道")</formula>
    </cfRule>
    <cfRule type="expression" dxfId="1766" priority="54" stopIfTrue="1">
      <formula>OR($C59="札幌市", $C59="小樽市", $C59="函館市", $C59="旭川市")</formula>
    </cfRule>
    <cfRule type="expression" dxfId="1765" priority="55" stopIfTrue="1">
      <formula>OR($E59="所", $E59="圏", $E59="局")</formula>
    </cfRule>
    <cfRule type="expression" dxfId="1764" priority="56">
      <formula>OR($E59="市", $E59="町", $E59="村")</formula>
    </cfRule>
  </conditionalFormatting>
  <conditionalFormatting sqref="A60:AA60">
    <cfRule type="expression" dxfId="1763" priority="49" stopIfTrue="1">
      <formula>OR($E60="国", $E60="道")</formula>
    </cfRule>
    <cfRule type="expression" dxfId="1762" priority="50" stopIfTrue="1">
      <formula>OR($C60="札幌市", $C60="小樽市", $C60="函館市", $C60="旭川市")</formula>
    </cfRule>
    <cfRule type="expression" dxfId="1761" priority="51" stopIfTrue="1">
      <formula>OR($E60="所", $E60="圏", $E60="局")</formula>
    </cfRule>
    <cfRule type="expression" dxfId="1760" priority="52">
      <formula>OR($E60="市", $E60="町", $E60="村")</formula>
    </cfRule>
  </conditionalFormatting>
  <conditionalFormatting sqref="A70:AA70">
    <cfRule type="expression" dxfId="1759" priority="45" stopIfTrue="1">
      <formula>OR($E70="国", $E70="道")</formula>
    </cfRule>
    <cfRule type="expression" dxfId="1758" priority="46" stopIfTrue="1">
      <formula>OR($C70="札幌市", $C70="小樽市", $C70="函館市", $C70="旭川市")</formula>
    </cfRule>
    <cfRule type="expression" dxfId="1757" priority="47" stopIfTrue="1">
      <formula>OR($E70="所", $E70="圏", $E70="局")</formula>
    </cfRule>
    <cfRule type="expression" dxfId="1756" priority="48">
      <formula>OR($E70="市", $E70="町", $E70="村")</formula>
    </cfRule>
  </conditionalFormatting>
  <conditionalFormatting sqref="A71:AA71">
    <cfRule type="expression" dxfId="1755" priority="41" stopIfTrue="1">
      <formula>OR($E71="国", $E71="道")</formula>
    </cfRule>
    <cfRule type="expression" dxfId="1754" priority="42" stopIfTrue="1">
      <formula>OR($C71="札幌市", $C71="小樽市", $C71="函館市", $C71="旭川市")</formula>
    </cfRule>
    <cfRule type="expression" dxfId="1753" priority="43" stopIfTrue="1">
      <formula>OR($E71="所", $E71="圏", $E71="局")</formula>
    </cfRule>
    <cfRule type="expression" dxfId="1752" priority="44">
      <formula>OR($E71="市", $E71="町", $E71="村")</formula>
    </cfRule>
  </conditionalFormatting>
  <conditionalFormatting sqref="A72:AA72">
    <cfRule type="expression" dxfId="1751" priority="37" stopIfTrue="1">
      <formula>OR($E72="国", $E72="道")</formula>
    </cfRule>
    <cfRule type="expression" dxfId="1750" priority="38" stopIfTrue="1">
      <formula>OR($C72="札幌市", $C72="小樽市", $C72="函館市", $C72="旭川市")</formula>
    </cfRule>
    <cfRule type="expression" dxfId="1749" priority="39" stopIfTrue="1">
      <formula>OR($E72="所", $E72="圏", $E72="局")</formula>
    </cfRule>
    <cfRule type="expression" dxfId="1748" priority="40">
      <formula>OR($E72="市", $E72="町", $E72="村")</formula>
    </cfRule>
  </conditionalFormatting>
  <conditionalFormatting sqref="A73:AA73">
    <cfRule type="expression" dxfId="1747" priority="33" stopIfTrue="1">
      <formula>OR($E73="国", $E73="道")</formula>
    </cfRule>
    <cfRule type="expression" dxfId="1746" priority="34" stopIfTrue="1">
      <formula>OR($C73="札幌市", $C73="小樽市", $C73="函館市", $C73="旭川市")</formula>
    </cfRule>
    <cfRule type="expression" dxfId="1745" priority="35" stopIfTrue="1">
      <formula>OR($E73="所", $E73="圏", $E73="局")</formula>
    </cfRule>
    <cfRule type="expression" dxfId="1744" priority="36">
      <formula>OR($E73="市", $E73="町", $E73="村")</formula>
    </cfRule>
  </conditionalFormatting>
  <conditionalFormatting sqref="A74:AA74">
    <cfRule type="expression" dxfId="1743" priority="29" stopIfTrue="1">
      <formula>OR($E74="国", $E74="道")</formula>
    </cfRule>
    <cfRule type="expression" dxfId="1742" priority="30" stopIfTrue="1">
      <formula>OR($C74="札幌市", $C74="小樽市", $C74="函館市", $C74="旭川市")</formula>
    </cfRule>
    <cfRule type="expression" dxfId="1741" priority="31" stopIfTrue="1">
      <formula>OR($E74="所", $E74="圏", $E74="局")</formula>
    </cfRule>
    <cfRule type="expression" dxfId="1740" priority="32">
      <formula>OR($E74="市", $E74="町", $E74="村")</formula>
    </cfRule>
  </conditionalFormatting>
  <conditionalFormatting sqref="A75:AA75">
    <cfRule type="expression" dxfId="1739" priority="25" stopIfTrue="1">
      <formula>OR($E75="国", $E75="道")</formula>
    </cfRule>
    <cfRule type="expression" dxfId="1738" priority="26" stopIfTrue="1">
      <formula>OR($C75="札幌市", $C75="小樽市", $C75="函館市", $C75="旭川市")</formula>
    </cfRule>
    <cfRule type="expression" dxfId="1737" priority="27" stopIfTrue="1">
      <formula>OR($E75="所", $E75="圏", $E75="局")</formula>
    </cfRule>
    <cfRule type="expression" dxfId="1736" priority="28">
      <formula>OR($E75="市", $E75="町", $E75="村")</formula>
    </cfRule>
  </conditionalFormatting>
  <conditionalFormatting sqref="A76:AA76">
    <cfRule type="expression" dxfId="1735" priority="21" stopIfTrue="1">
      <formula>OR($E76="国", $E76="道")</formula>
    </cfRule>
    <cfRule type="expression" dxfId="1734" priority="22" stopIfTrue="1">
      <formula>OR($C76="札幌市", $C76="小樽市", $C76="函館市", $C76="旭川市")</formula>
    </cfRule>
    <cfRule type="expression" dxfId="1733" priority="23" stopIfTrue="1">
      <formula>OR($E76="所", $E76="圏", $E76="局")</formula>
    </cfRule>
    <cfRule type="expression" dxfId="1732" priority="24">
      <formula>OR($E76="市", $E76="町", $E76="村")</formula>
    </cfRule>
  </conditionalFormatting>
  <conditionalFormatting sqref="A77:AA77">
    <cfRule type="expression" dxfId="1731" priority="17" stopIfTrue="1">
      <formula>OR($E77="国", $E77="道")</formula>
    </cfRule>
    <cfRule type="expression" dxfId="1730" priority="18" stopIfTrue="1">
      <formula>OR($C77="札幌市", $C77="小樽市", $C77="函館市", $C77="旭川市")</formula>
    </cfRule>
    <cfRule type="expression" dxfId="1729" priority="19" stopIfTrue="1">
      <formula>OR($E77="所", $E77="圏", $E77="局")</formula>
    </cfRule>
    <cfRule type="expression" dxfId="1728" priority="20">
      <formula>OR($E77="市", $E77="町", $E77="村")</formula>
    </cfRule>
  </conditionalFormatting>
  <conditionalFormatting sqref="A78:AA78">
    <cfRule type="expression" dxfId="1727" priority="13" stopIfTrue="1">
      <formula>OR($E78="国", $E78="道")</formula>
    </cfRule>
    <cfRule type="expression" dxfId="1726" priority="14" stopIfTrue="1">
      <formula>OR($C78="札幌市", $C78="小樽市", $C78="函館市", $C78="旭川市")</formula>
    </cfRule>
    <cfRule type="expression" dxfId="1725" priority="15" stopIfTrue="1">
      <formula>OR($E78="所", $E78="圏", $E78="局")</formula>
    </cfRule>
    <cfRule type="expression" dxfId="1724" priority="16">
      <formula>OR($E78="市", $E78="町", $E78="村")</formula>
    </cfRule>
  </conditionalFormatting>
  <conditionalFormatting sqref="A79:AA79">
    <cfRule type="expression" dxfId="1723" priority="9" stopIfTrue="1">
      <formula>OR($E79="国", $E79="道")</formula>
    </cfRule>
    <cfRule type="expression" dxfId="1722" priority="10" stopIfTrue="1">
      <formula>OR($C79="札幌市", $C79="小樽市", $C79="函館市", $C79="旭川市")</formula>
    </cfRule>
    <cfRule type="expression" dxfId="1721" priority="11" stopIfTrue="1">
      <formula>OR($E79="所", $E79="圏", $E79="局")</formula>
    </cfRule>
    <cfRule type="expression" dxfId="1720" priority="12">
      <formula>OR($E79="市", $E79="町", $E79="村")</formula>
    </cfRule>
  </conditionalFormatting>
  <conditionalFormatting sqref="A80:AA80">
    <cfRule type="expression" dxfId="1719" priority="5" stopIfTrue="1">
      <formula>OR($E80="国", $E80="道")</formula>
    </cfRule>
    <cfRule type="expression" dxfId="1718" priority="6" stopIfTrue="1">
      <formula>OR($C80="札幌市", $C80="小樽市", $C80="函館市", $C80="旭川市")</formula>
    </cfRule>
    <cfRule type="expression" dxfId="1717" priority="7" stopIfTrue="1">
      <formula>OR($E80="所", $E80="圏", $E80="局")</formula>
    </cfRule>
    <cfRule type="expression" dxfId="1716" priority="8">
      <formula>OR($E80="市", $E80="町", $E80="村")</formula>
    </cfRule>
  </conditionalFormatting>
  <conditionalFormatting sqref="A81:AA81">
    <cfRule type="expression" dxfId="1715" priority="1" stopIfTrue="1">
      <formula>OR($E81="国", $E81="道")</formula>
    </cfRule>
    <cfRule type="expression" dxfId="1714" priority="2" stopIfTrue="1">
      <formula>OR($C81="札幌市", $C81="小樽市", $C81="函館市", $C81="旭川市")</formula>
    </cfRule>
    <cfRule type="expression" dxfId="1713" priority="3" stopIfTrue="1">
      <formula>OR($E81="所", $E81="圏", $E81="局")</formula>
    </cfRule>
    <cfRule type="expression" dxfId="1712" priority="4">
      <formula>OR($E81="市", $E81="町", $E81="村")</formula>
    </cfRule>
  </conditionalFormatting>
  <printOptions horizontalCentered="1"/>
  <pageMargins left="0.78740157480314965" right="0.29527559055118113" top="0.78740157480314965" bottom="0.19685039370078741" header="0.31496062992125984" footer="0.31496062992125984"/>
  <colBreaks count="1" manualBreakCount="1">
    <brk id="2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6" width="12.625" style="112" customWidth="1"/>
    <col min="7" max="10" width="8.625" style="112" customWidth="1"/>
    <col min="11" max="16384" width="9" style="112"/>
  </cols>
  <sheetData>
    <row r="1" spans="1:11" s="114" customFormat="1" ht="18.75">
      <c r="A1" s="31" t="s">
        <v>372</v>
      </c>
      <c r="B1" s="32"/>
      <c r="C1" s="32"/>
      <c r="D1" s="32"/>
      <c r="E1" s="32"/>
      <c r="F1" s="31"/>
      <c r="G1" s="31"/>
      <c r="H1" s="31"/>
      <c r="I1" s="31"/>
      <c r="J1" s="33" t="s">
        <v>38</v>
      </c>
    </row>
    <row r="2" spans="1:11" ht="15">
      <c r="A2" s="27"/>
      <c r="B2" s="28"/>
      <c r="C2" s="28"/>
      <c r="D2" s="28"/>
      <c r="E2" s="28"/>
      <c r="F2" s="27"/>
      <c r="G2" s="27"/>
      <c r="H2" s="27"/>
      <c r="I2" s="27"/>
      <c r="J2" s="27"/>
    </row>
    <row r="3" spans="1:11" ht="66" customHeight="1">
      <c r="A3" s="115"/>
      <c r="B3" s="58"/>
      <c r="C3" s="58"/>
      <c r="D3" s="58"/>
      <c r="E3" s="58"/>
      <c r="F3" s="119" t="s">
        <v>52</v>
      </c>
      <c r="G3" s="120" t="s">
        <v>373</v>
      </c>
      <c r="H3" s="120" t="s">
        <v>374</v>
      </c>
      <c r="I3" s="120" t="s">
        <v>375</v>
      </c>
      <c r="J3" s="121" t="s">
        <v>376</v>
      </c>
    </row>
    <row r="4" spans="1:11" ht="15">
      <c r="A4" s="107" t="s">
        <v>50</v>
      </c>
      <c r="B4" s="41" t="s">
        <v>52</v>
      </c>
      <c r="C4" s="41" t="s">
        <v>14</v>
      </c>
      <c r="D4" s="41" t="s">
        <v>92</v>
      </c>
      <c r="E4" s="41" t="s">
        <v>39</v>
      </c>
      <c r="F4" s="42">
        <v>121602</v>
      </c>
      <c r="G4" s="43">
        <v>13004</v>
      </c>
      <c r="H4" s="43">
        <v>33605</v>
      </c>
      <c r="I4" s="43">
        <v>71962</v>
      </c>
      <c r="J4" s="44">
        <v>3031</v>
      </c>
    </row>
    <row r="5" spans="1:11" ht="15">
      <c r="A5" s="61"/>
      <c r="B5" s="62" t="s">
        <v>53</v>
      </c>
      <c r="C5" s="62" t="s">
        <v>14</v>
      </c>
      <c r="D5" s="62" t="s">
        <v>93</v>
      </c>
      <c r="E5" s="62" t="s">
        <v>39</v>
      </c>
      <c r="F5" s="79">
        <v>58625</v>
      </c>
      <c r="G5" s="66">
        <v>4913</v>
      </c>
      <c r="H5" s="66">
        <v>18497</v>
      </c>
      <c r="I5" s="66">
        <v>33822</v>
      </c>
      <c r="J5" s="67">
        <v>1393</v>
      </c>
    </row>
    <row r="6" spans="1:11" ht="15">
      <c r="A6" s="69"/>
      <c r="B6" s="70" t="s">
        <v>54</v>
      </c>
      <c r="C6" s="70" t="s">
        <v>14</v>
      </c>
      <c r="D6" s="70" t="s">
        <v>94</v>
      </c>
      <c r="E6" s="70" t="s">
        <v>39</v>
      </c>
      <c r="F6" s="80">
        <v>62977</v>
      </c>
      <c r="G6" s="75">
        <v>8091</v>
      </c>
      <c r="H6" s="75">
        <v>15108</v>
      </c>
      <c r="I6" s="75">
        <v>38140</v>
      </c>
      <c r="J6" s="76">
        <v>1638</v>
      </c>
    </row>
    <row r="7" spans="1:11" ht="15">
      <c r="A7" s="107" t="s">
        <v>55</v>
      </c>
      <c r="B7" s="41" t="s">
        <v>52</v>
      </c>
      <c r="C7" s="41" t="s">
        <v>15</v>
      </c>
      <c r="D7" s="41" t="s">
        <v>95</v>
      </c>
      <c r="E7" s="41" t="s">
        <v>40</v>
      </c>
      <c r="F7" s="42">
        <v>5082</v>
      </c>
      <c r="G7" s="43">
        <v>609</v>
      </c>
      <c r="H7" s="43">
        <v>1371</v>
      </c>
      <c r="I7" s="43">
        <v>3003</v>
      </c>
      <c r="J7" s="44">
        <v>99</v>
      </c>
      <c r="K7" s="122"/>
    </row>
    <row r="8" spans="1:11" ht="15">
      <c r="A8" s="61"/>
      <c r="B8" s="62" t="s">
        <v>53</v>
      </c>
      <c r="C8" s="62" t="s">
        <v>15</v>
      </c>
      <c r="D8" s="62" t="s">
        <v>96</v>
      </c>
      <c r="E8" s="62" t="s">
        <v>40</v>
      </c>
      <c r="F8" s="79">
        <v>2490</v>
      </c>
      <c r="G8" s="66">
        <v>242</v>
      </c>
      <c r="H8" s="66">
        <v>768</v>
      </c>
      <c r="I8" s="66">
        <v>1437</v>
      </c>
      <c r="J8" s="67">
        <v>43</v>
      </c>
    </row>
    <row r="9" spans="1:11" ht="15">
      <c r="A9" s="69"/>
      <c r="B9" s="70" t="s">
        <v>54</v>
      </c>
      <c r="C9" s="70" t="s">
        <v>15</v>
      </c>
      <c r="D9" s="70" t="s">
        <v>97</v>
      </c>
      <c r="E9" s="70" t="s">
        <v>40</v>
      </c>
      <c r="F9" s="80">
        <v>2592</v>
      </c>
      <c r="G9" s="75">
        <v>367</v>
      </c>
      <c r="H9" s="75">
        <v>603</v>
      </c>
      <c r="I9" s="75">
        <v>1566</v>
      </c>
      <c r="J9" s="76">
        <v>56</v>
      </c>
    </row>
    <row r="10" spans="1:11" ht="15">
      <c r="A10" s="107" t="s">
        <v>387</v>
      </c>
      <c r="B10" s="41" t="s">
        <v>52</v>
      </c>
      <c r="C10" s="41" t="s">
        <v>99</v>
      </c>
      <c r="D10" s="41" t="s">
        <v>98</v>
      </c>
      <c r="E10" s="41" t="s">
        <v>41</v>
      </c>
      <c r="F10" s="42">
        <v>422</v>
      </c>
      <c r="G10" s="43">
        <v>55</v>
      </c>
      <c r="H10" s="43">
        <v>120</v>
      </c>
      <c r="I10" s="43">
        <v>239</v>
      </c>
      <c r="J10" s="44">
        <v>8</v>
      </c>
      <c r="K10" s="122"/>
    </row>
    <row r="11" spans="1:11" ht="15">
      <c r="A11" s="61"/>
      <c r="B11" s="62" t="s">
        <v>53</v>
      </c>
      <c r="C11" s="62" t="s">
        <v>99</v>
      </c>
      <c r="D11" s="62" t="s">
        <v>100</v>
      </c>
      <c r="E11" s="62" t="s">
        <v>41</v>
      </c>
      <c r="F11" s="79">
        <v>230</v>
      </c>
      <c r="G11" s="66">
        <v>21</v>
      </c>
      <c r="H11" s="66">
        <v>74</v>
      </c>
      <c r="I11" s="66">
        <v>132</v>
      </c>
      <c r="J11" s="67">
        <v>3</v>
      </c>
    </row>
    <row r="12" spans="1:11" ht="15">
      <c r="A12" s="69"/>
      <c r="B12" s="70" t="s">
        <v>54</v>
      </c>
      <c r="C12" s="70" t="s">
        <v>99</v>
      </c>
      <c r="D12" s="70" t="s">
        <v>101</v>
      </c>
      <c r="E12" s="70" t="s">
        <v>41</v>
      </c>
      <c r="F12" s="80">
        <v>192</v>
      </c>
      <c r="G12" s="75">
        <v>34</v>
      </c>
      <c r="H12" s="75">
        <v>46</v>
      </c>
      <c r="I12" s="75">
        <v>107</v>
      </c>
      <c r="J12" s="76">
        <v>5</v>
      </c>
    </row>
    <row r="13" spans="1:11" ht="15">
      <c r="A13" s="107" t="s">
        <v>57</v>
      </c>
      <c r="B13" s="41" t="s">
        <v>52</v>
      </c>
      <c r="C13" s="41" t="s">
        <v>103</v>
      </c>
      <c r="D13" s="41" t="s">
        <v>102</v>
      </c>
      <c r="E13" s="41" t="s">
        <v>42</v>
      </c>
      <c r="F13" s="42">
        <v>134</v>
      </c>
      <c r="G13" s="43">
        <v>18</v>
      </c>
      <c r="H13" s="43">
        <v>34</v>
      </c>
      <c r="I13" s="43">
        <v>78</v>
      </c>
      <c r="J13" s="44">
        <v>4</v>
      </c>
      <c r="K13" s="122"/>
    </row>
    <row r="14" spans="1:11" ht="15">
      <c r="A14" s="61"/>
      <c r="B14" s="62" t="s">
        <v>53</v>
      </c>
      <c r="C14" s="62" t="s">
        <v>103</v>
      </c>
      <c r="D14" s="62" t="s">
        <v>104</v>
      </c>
      <c r="E14" s="62" t="s">
        <v>42</v>
      </c>
      <c r="F14" s="79">
        <v>72</v>
      </c>
      <c r="G14" s="66">
        <v>7</v>
      </c>
      <c r="H14" s="66">
        <v>20</v>
      </c>
      <c r="I14" s="66">
        <v>43</v>
      </c>
      <c r="J14" s="67">
        <v>2</v>
      </c>
    </row>
    <row r="15" spans="1:11" ht="15">
      <c r="A15" s="69"/>
      <c r="B15" s="70" t="s">
        <v>54</v>
      </c>
      <c r="C15" s="70" t="s">
        <v>103</v>
      </c>
      <c r="D15" s="70" t="s">
        <v>105</v>
      </c>
      <c r="E15" s="70" t="s">
        <v>42</v>
      </c>
      <c r="F15" s="80">
        <v>62</v>
      </c>
      <c r="G15" s="75">
        <v>11</v>
      </c>
      <c r="H15" s="75">
        <v>14</v>
      </c>
      <c r="I15" s="75">
        <v>35</v>
      </c>
      <c r="J15" s="76">
        <v>2</v>
      </c>
    </row>
    <row r="16" spans="1:11" ht="15">
      <c r="A16" s="107" t="s">
        <v>59</v>
      </c>
      <c r="B16" s="41" t="s">
        <v>52</v>
      </c>
      <c r="C16" s="41" t="s">
        <v>107</v>
      </c>
      <c r="D16" s="41" t="s">
        <v>106</v>
      </c>
      <c r="E16" s="41" t="s">
        <v>43</v>
      </c>
      <c r="F16" s="42">
        <v>28</v>
      </c>
      <c r="G16" s="43">
        <v>3</v>
      </c>
      <c r="H16" s="43">
        <v>8</v>
      </c>
      <c r="I16" s="43">
        <v>16</v>
      </c>
      <c r="J16" s="44">
        <v>1</v>
      </c>
      <c r="K16" s="122"/>
    </row>
    <row r="17" spans="1:10" ht="15">
      <c r="A17" s="61"/>
      <c r="B17" s="62" t="s">
        <v>53</v>
      </c>
      <c r="C17" s="62" t="s">
        <v>107</v>
      </c>
      <c r="D17" s="62" t="s">
        <v>108</v>
      </c>
      <c r="E17" s="62" t="s">
        <v>43</v>
      </c>
      <c r="F17" s="79">
        <v>16</v>
      </c>
      <c r="G17" s="66">
        <v>2</v>
      </c>
      <c r="H17" s="66">
        <v>3</v>
      </c>
      <c r="I17" s="66">
        <v>10</v>
      </c>
      <c r="J17" s="67">
        <v>1</v>
      </c>
    </row>
    <row r="18" spans="1:10" ht="15">
      <c r="A18" s="69"/>
      <c r="B18" s="70" t="s">
        <v>54</v>
      </c>
      <c r="C18" s="70" t="s">
        <v>107</v>
      </c>
      <c r="D18" s="70" t="s">
        <v>109</v>
      </c>
      <c r="E18" s="70" t="s">
        <v>43</v>
      </c>
      <c r="F18" s="80">
        <v>12</v>
      </c>
      <c r="G18" s="75">
        <v>1</v>
      </c>
      <c r="H18" s="75">
        <v>5</v>
      </c>
      <c r="I18" s="75">
        <v>6</v>
      </c>
      <c r="J18" s="76" t="s">
        <v>44</v>
      </c>
    </row>
    <row r="19" spans="1:10" ht="15">
      <c r="A19" s="107" t="s">
        <v>60</v>
      </c>
      <c r="B19" s="41" t="s">
        <v>52</v>
      </c>
      <c r="C19" s="41" t="s">
        <v>111</v>
      </c>
      <c r="D19" s="41" t="s">
        <v>110</v>
      </c>
      <c r="E19" s="41" t="s">
        <v>45</v>
      </c>
      <c r="F19" s="42">
        <v>8</v>
      </c>
      <c r="G19" s="43">
        <v>4</v>
      </c>
      <c r="H19" s="43" t="s">
        <v>44</v>
      </c>
      <c r="I19" s="43">
        <v>3</v>
      </c>
      <c r="J19" s="44">
        <v>1</v>
      </c>
    </row>
    <row r="20" spans="1:10" ht="15">
      <c r="A20" s="61"/>
      <c r="B20" s="62" t="s">
        <v>53</v>
      </c>
      <c r="C20" s="62" t="s">
        <v>111</v>
      </c>
      <c r="D20" s="62" t="s">
        <v>112</v>
      </c>
      <c r="E20" s="62" t="s">
        <v>45</v>
      </c>
      <c r="F20" s="79">
        <v>4</v>
      </c>
      <c r="G20" s="66">
        <v>1</v>
      </c>
      <c r="H20" s="66" t="s">
        <v>44</v>
      </c>
      <c r="I20" s="66">
        <v>3</v>
      </c>
      <c r="J20" s="67" t="s">
        <v>44</v>
      </c>
    </row>
    <row r="21" spans="1:10" ht="15">
      <c r="A21" s="69"/>
      <c r="B21" s="70" t="s">
        <v>54</v>
      </c>
      <c r="C21" s="70" t="s">
        <v>111</v>
      </c>
      <c r="D21" s="70" t="s">
        <v>113</v>
      </c>
      <c r="E21" s="70" t="s">
        <v>45</v>
      </c>
      <c r="F21" s="80">
        <v>4</v>
      </c>
      <c r="G21" s="75">
        <v>3</v>
      </c>
      <c r="H21" s="75" t="s">
        <v>44</v>
      </c>
      <c r="I21" s="75" t="s">
        <v>44</v>
      </c>
      <c r="J21" s="76">
        <v>1</v>
      </c>
    </row>
    <row r="22" spans="1:10" ht="15">
      <c r="A22" s="107" t="s">
        <v>61</v>
      </c>
      <c r="B22" s="41" t="s">
        <v>52</v>
      </c>
      <c r="C22" s="41" t="s">
        <v>115</v>
      </c>
      <c r="D22" s="41" t="s">
        <v>114</v>
      </c>
      <c r="E22" s="41" t="s">
        <v>45</v>
      </c>
      <c r="F22" s="42">
        <v>9</v>
      </c>
      <c r="G22" s="43">
        <v>1</v>
      </c>
      <c r="H22" s="43">
        <v>1</v>
      </c>
      <c r="I22" s="43">
        <v>7</v>
      </c>
      <c r="J22" s="44" t="s">
        <v>44</v>
      </c>
    </row>
    <row r="23" spans="1:10" ht="15">
      <c r="A23" s="61"/>
      <c r="B23" s="62" t="s">
        <v>53</v>
      </c>
      <c r="C23" s="62" t="s">
        <v>115</v>
      </c>
      <c r="D23" s="62" t="s">
        <v>116</v>
      </c>
      <c r="E23" s="62" t="s">
        <v>45</v>
      </c>
      <c r="F23" s="79">
        <v>4</v>
      </c>
      <c r="G23" s="66" t="s">
        <v>44</v>
      </c>
      <c r="H23" s="66">
        <v>1</v>
      </c>
      <c r="I23" s="66">
        <v>3</v>
      </c>
      <c r="J23" s="67" t="s">
        <v>44</v>
      </c>
    </row>
    <row r="24" spans="1:10" ht="15">
      <c r="A24" s="69"/>
      <c r="B24" s="70" t="s">
        <v>54</v>
      </c>
      <c r="C24" s="70" t="s">
        <v>115</v>
      </c>
      <c r="D24" s="70" t="s">
        <v>117</v>
      </c>
      <c r="E24" s="70" t="s">
        <v>45</v>
      </c>
      <c r="F24" s="80">
        <v>5</v>
      </c>
      <c r="G24" s="75">
        <v>1</v>
      </c>
      <c r="H24" s="75" t="s">
        <v>44</v>
      </c>
      <c r="I24" s="75">
        <v>4</v>
      </c>
      <c r="J24" s="76" t="s">
        <v>44</v>
      </c>
    </row>
    <row r="25" spans="1:10" ht="15">
      <c r="A25" s="107" t="s">
        <v>62</v>
      </c>
      <c r="B25" s="41" t="s">
        <v>52</v>
      </c>
      <c r="C25" s="41" t="s">
        <v>119</v>
      </c>
      <c r="D25" s="41" t="s">
        <v>118</v>
      </c>
      <c r="E25" s="41" t="s">
        <v>45</v>
      </c>
      <c r="F25" s="42">
        <v>13</v>
      </c>
      <c r="G25" s="43" t="s">
        <v>44</v>
      </c>
      <c r="H25" s="43">
        <v>7</v>
      </c>
      <c r="I25" s="43">
        <v>5</v>
      </c>
      <c r="J25" s="44">
        <v>1</v>
      </c>
    </row>
    <row r="26" spans="1:10" ht="15">
      <c r="A26" s="61"/>
      <c r="B26" s="62" t="s">
        <v>53</v>
      </c>
      <c r="C26" s="62" t="s">
        <v>119</v>
      </c>
      <c r="D26" s="62" t="s">
        <v>120</v>
      </c>
      <c r="E26" s="62" t="s">
        <v>45</v>
      </c>
      <c r="F26" s="79">
        <v>8</v>
      </c>
      <c r="G26" s="66" t="s">
        <v>44</v>
      </c>
      <c r="H26" s="66">
        <v>5</v>
      </c>
      <c r="I26" s="66">
        <v>3</v>
      </c>
      <c r="J26" s="67" t="s">
        <v>44</v>
      </c>
    </row>
    <row r="27" spans="1:10" ht="15">
      <c r="A27" s="69"/>
      <c r="B27" s="70" t="s">
        <v>54</v>
      </c>
      <c r="C27" s="70" t="s">
        <v>119</v>
      </c>
      <c r="D27" s="70" t="s">
        <v>121</v>
      </c>
      <c r="E27" s="70" t="s">
        <v>45</v>
      </c>
      <c r="F27" s="80">
        <v>5</v>
      </c>
      <c r="G27" s="75" t="s">
        <v>44</v>
      </c>
      <c r="H27" s="75">
        <v>2</v>
      </c>
      <c r="I27" s="75">
        <v>2</v>
      </c>
      <c r="J27" s="76">
        <v>1</v>
      </c>
    </row>
    <row r="28" spans="1:10" ht="15">
      <c r="A28" s="107" t="s">
        <v>64</v>
      </c>
      <c r="B28" s="41" t="s">
        <v>52</v>
      </c>
      <c r="C28" s="41" t="s">
        <v>123</v>
      </c>
      <c r="D28" s="41" t="s">
        <v>122</v>
      </c>
      <c r="E28" s="41" t="s">
        <v>45</v>
      </c>
      <c r="F28" s="42">
        <v>13</v>
      </c>
      <c r="G28" s="43">
        <v>2</v>
      </c>
      <c r="H28" s="43">
        <v>3</v>
      </c>
      <c r="I28" s="43">
        <v>8</v>
      </c>
      <c r="J28" s="44" t="s">
        <v>44</v>
      </c>
    </row>
    <row r="29" spans="1:10" ht="15">
      <c r="A29" s="61"/>
      <c r="B29" s="62" t="s">
        <v>53</v>
      </c>
      <c r="C29" s="62" t="s">
        <v>123</v>
      </c>
      <c r="D29" s="62" t="s">
        <v>124</v>
      </c>
      <c r="E29" s="62" t="s">
        <v>45</v>
      </c>
      <c r="F29" s="79">
        <v>7</v>
      </c>
      <c r="G29" s="66" t="s">
        <v>44</v>
      </c>
      <c r="H29" s="66">
        <v>2</v>
      </c>
      <c r="I29" s="66">
        <v>5</v>
      </c>
      <c r="J29" s="67" t="s">
        <v>44</v>
      </c>
    </row>
    <row r="30" spans="1:10" ht="15">
      <c r="A30" s="69"/>
      <c r="B30" s="70" t="s">
        <v>54</v>
      </c>
      <c r="C30" s="70" t="s">
        <v>123</v>
      </c>
      <c r="D30" s="70" t="s">
        <v>125</v>
      </c>
      <c r="E30" s="70" t="s">
        <v>45</v>
      </c>
      <c r="F30" s="80">
        <v>6</v>
      </c>
      <c r="G30" s="75">
        <v>2</v>
      </c>
      <c r="H30" s="75">
        <v>1</v>
      </c>
      <c r="I30" s="75">
        <v>3</v>
      </c>
      <c r="J30" s="76" t="s">
        <v>44</v>
      </c>
    </row>
    <row r="31" spans="1:10" ht="15">
      <c r="A31" s="107" t="s">
        <v>65</v>
      </c>
      <c r="B31" s="41" t="s">
        <v>52</v>
      </c>
      <c r="C31" s="41" t="s">
        <v>127</v>
      </c>
      <c r="D31" s="41" t="s">
        <v>126</v>
      </c>
      <c r="E31" s="41" t="s">
        <v>45</v>
      </c>
      <c r="F31" s="42">
        <v>35</v>
      </c>
      <c r="G31" s="43">
        <v>6</v>
      </c>
      <c r="H31" s="43">
        <v>9</v>
      </c>
      <c r="I31" s="43">
        <v>20</v>
      </c>
      <c r="J31" s="44" t="s">
        <v>44</v>
      </c>
    </row>
    <row r="32" spans="1:10" ht="15">
      <c r="A32" s="61"/>
      <c r="B32" s="62" t="s">
        <v>53</v>
      </c>
      <c r="C32" s="62" t="s">
        <v>127</v>
      </c>
      <c r="D32" s="62" t="s">
        <v>128</v>
      </c>
      <c r="E32" s="62" t="s">
        <v>45</v>
      </c>
      <c r="F32" s="79">
        <v>15</v>
      </c>
      <c r="G32" s="66">
        <v>3</v>
      </c>
      <c r="H32" s="66">
        <v>5</v>
      </c>
      <c r="I32" s="66">
        <v>7</v>
      </c>
      <c r="J32" s="67" t="s">
        <v>44</v>
      </c>
    </row>
    <row r="33" spans="1:10" ht="15">
      <c r="A33" s="69"/>
      <c r="B33" s="70" t="s">
        <v>54</v>
      </c>
      <c r="C33" s="70" t="s">
        <v>127</v>
      </c>
      <c r="D33" s="70" t="s">
        <v>129</v>
      </c>
      <c r="E33" s="70" t="s">
        <v>45</v>
      </c>
      <c r="F33" s="80">
        <v>20</v>
      </c>
      <c r="G33" s="75">
        <v>3</v>
      </c>
      <c r="H33" s="75">
        <v>4</v>
      </c>
      <c r="I33" s="75">
        <v>13</v>
      </c>
      <c r="J33" s="76" t="s">
        <v>44</v>
      </c>
    </row>
    <row r="34" spans="1:10" ht="15">
      <c r="A34" s="107" t="s">
        <v>66</v>
      </c>
      <c r="B34" s="41" t="s">
        <v>52</v>
      </c>
      <c r="C34" s="41" t="s">
        <v>131</v>
      </c>
      <c r="D34" s="41" t="s">
        <v>130</v>
      </c>
      <c r="E34" s="41" t="s">
        <v>45</v>
      </c>
      <c r="F34" s="42">
        <v>4</v>
      </c>
      <c r="G34" s="43">
        <v>1</v>
      </c>
      <c r="H34" s="43">
        <v>2</v>
      </c>
      <c r="I34" s="43">
        <v>1</v>
      </c>
      <c r="J34" s="44" t="s">
        <v>44</v>
      </c>
    </row>
    <row r="35" spans="1:10" ht="15">
      <c r="A35" s="61"/>
      <c r="B35" s="62" t="s">
        <v>53</v>
      </c>
      <c r="C35" s="62" t="s">
        <v>131</v>
      </c>
      <c r="D35" s="62" t="s">
        <v>132</v>
      </c>
      <c r="E35" s="62" t="s">
        <v>45</v>
      </c>
      <c r="F35" s="79">
        <v>3</v>
      </c>
      <c r="G35" s="66">
        <v>1</v>
      </c>
      <c r="H35" s="66">
        <v>2</v>
      </c>
      <c r="I35" s="66" t="s">
        <v>44</v>
      </c>
      <c r="J35" s="67" t="s">
        <v>44</v>
      </c>
    </row>
    <row r="36" spans="1:10" ht="15">
      <c r="A36" s="69"/>
      <c r="B36" s="70" t="s">
        <v>54</v>
      </c>
      <c r="C36" s="70" t="s">
        <v>131</v>
      </c>
      <c r="D36" s="70" t="s">
        <v>133</v>
      </c>
      <c r="E36" s="70" t="s">
        <v>45</v>
      </c>
      <c r="F36" s="80">
        <v>1</v>
      </c>
      <c r="G36" s="75" t="s">
        <v>44</v>
      </c>
      <c r="H36" s="75" t="s">
        <v>44</v>
      </c>
      <c r="I36" s="75">
        <v>1</v>
      </c>
      <c r="J36" s="76" t="s">
        <v>44</v>
      </c>
    </row>
    <row r="37" spans="1:10" ht="15">
      <c r="A37" s="107" t="s">
        <v>67</v>
      </c>
      <c r="B37" s="41" t="s">
        <v>52</v>
      </c>
      <c r="C37" s="41" t="s">
        <v>135</v>
      </c>
      <c r="D37" s="41" t="s">
        <v>134</v>
      </c>
      <c r="E37" s="41" t="s">
        <v>45</v>
      </c>
      <c r="F37" s="42">
        <v>24</v>
      </c>
      <c r="G37" s="43">
        <v>1</v>
      </c>
      <c r="H37" s="43">
        <v>4</v>
      </c>
      <c r="I37" s="43">
        <v>18</v>
      </c>
      <c r="J37" s="44">
        <v>1</v>
      </c>
    </row>
    <row r="38" spans="1:10" ht="15">
      <c r="A38" s="61"/>
      <c r="B38" s="62" t="s">
        <v>53</v>
      </c>
      <c r="C38" s="62" t="s">
        <v>135</v>
      </c>
      <c r="D38" s="62" t="s">
        <v>136</v>
      </c>
      <c r="E38" s="62" t="s">
        <v>45</v>
      </c>
      <c r="F38" s="79">
        <v>15</v>
      </c>
      <c r="G38" s="66" t="s">
        <v>44</v>
      </c>
      <c r="H38" s="66">
        <v>2</v>
      </c>
      <c r="I38" s="66">
        <v>12</v>
      </c>
      <c r="J38" s="67">
        <v>1</v>
      </c>
    </row>
    <row r="39" spans="1:10" ht="15">
      <c r="A39" s="61"/>
      <c r="B39" s="62" t="s">
        <v>54</v>
      </c>
      <c r="C39" s="62" t="s">
        <v>135</v>
      </c>
      <c r="D39" s="62" t="s">
        <v>137</v>
      </c>
      <c r="E39" s="62" t="s">
        <v>45</v>
      </c>
      <c r="F39" s="79">
        <v>9</v>
      </c>
      <c r="G39" s="66">
        <v>1</v>
      </c>
      <c r="H39" s="66">
        <v>2</v>
      </c>
      <c r="I39" s="66">
        <v>6</v>
      </c>
      <c r="J39" s="67" t="s">
        <v>44</v>
      </c>
    </row>
    <row r="40" spans="1:10" ht="15">
      <c r="A40" s="107" t="s">
        <v>68</v>
      </c>
      <c r="B40" s="41" t="s">
        <v>52</v>
      </c>
      <c r="C40" s="41" t="s">
        <v>139</v>
      </c>
      <c r="D40" s="41" t="s">
        <v>138</v>
      </c>
      <c r="E40" s="41" t="s">
        <v>43</v>
      </c>
      <c r="F40" s="42">
        <v>288</v>
      </c>
      <c r="G40" s="43">
        <v>37</v>
      </c>
      <c r="H40" s="43">
        <v>86</v>
      </c>
      <c r="I40" s="43">
        <v>161</v>
      </c>
      <c r="J40" s="44">
        <v>4</v>
      </c>
    </row>
    <row r="41" spans="1:10" ht="15">
      <c r="A41" s="61"/>
      <c r="B41" s="62" t="s">
        <v>53</v>
      </c>
      <c r="C41" s="62" t="s">
        <v>139</v>
      </c>
      <c r="D41" s="62" t="s">
        <v>140</v>
      </c>
      <c r="E41" s="62" t="s">
        <v>43</v>
      </c>
      <c r="F41" s="79">
        <v>158</v>
      </c>
      <c r="G41" s="66">
        <v>14</v>
      </c>
      <c r="H41" s="66">
        <v>54</v>
      </c>
      <c r="I41" s="66">
        <v>89</v>
      </c>
      <c r="J41" s="67">
        <v>1</v>
      </c>
    </row>
    <row r="42" spans="1:10" ht="15">
      <c r="A42" s="69"/>
      <c r="B42" s="70" t="s">
        <v>54</v>
      </c>
      <c r="C42" s="70" t="s">
        <v>139</v>
      </c>
      <c r="D42" s="70" t="s">
        <v>141</v>
      </c>
      <c r="E42" s="70" t="s">
        <v>43</v>
      </c>
      <c r="F42" s="80">
        <v>130</v>
      </c>
      <c r="G42" s="75">
        <v>23</v>
      </c>
      <c r="H42" s="75">
        <v>32</v>
      </c>
      <c r="I42" s="75">
        <v>72</v>
      </c>
      <c r="J42" s="76">
        <v>3</v>
      </c>
    </row>
    <row r="43" spans="1:10" ht="15">
      <c r="A43" s="107" t="s">
        <v>391</v>
      </c>
      <c r="B43" s="41" t="s">
        <v>52</v>
      </c>
      <c r="C43" s="41" t="s">
        <v>166</v>
      </c>
      <c r="D43" s="41" t="s">
        <v>165</v>
      </c>
      <c r="E43" s="41" t="s">
        <v>41</v>
      </c>
      <c r="F43" s="42">
        <v>50</v>
      </c>
      <c r="G43" s="43">
        <v>5</v>
      </c>
      <c r="H43" s="43">
        <v>9</v>
      </c>
      <c r="I43" s="43">
        <v>36</v>
      </c>
      <c r="J43" s="44" t="s">
        <v>44</v>
      </c>
    </row>
    <row r="44" spans="1:10" ht="15">
      <c r="A44" s="61"/>
      <c r="B44" s="62" t="s">
        <v>53</v>
      </c>
      <c r="C44" s="62" t="s">
        <v>166</v>
      </c>
      <c r="D44" s="62" t="s">
        <v>167</v>
      </c>
      <c r="E44" s="62" t="s">
        <v>41</v>
      </c>
      <c r="F44" s="79">
        <v>23</v>
      </c>
      <c r="G44" s="66">
        <v>3</v>
      </c>
      <c r="H44" s="66">
        <v>7</v>
      </c>
      <c r="I44" s="66">
        <v>13</v>
      </c>
      <c r="J44" s="67" t="s">
        <v>44</v>
      </c>
    </row>
    <row r="45" spans="1:10" ht="15">
      <c r="A45" s="69"/>
      <c r="B45" s="70" t="s">
        <v>54</v>
      </c>
      <c r="C45" s="70" t="s">
        <v>166</v>
      </c>
      <c r="D45" s="70" t="s">
        <v>168</v>
      </c>
      <c r="E45" s="70" t="s">
        <v>41</v>
      </c>
      <c r="F45" s="80">
        <v>27</v>
      </c>
      <c r="G45" s="75">
        <v>2</v>
      </c>
      <c r="H45" s="75">
        <v>2</v>
      </c>
      <c r="I45" s="75">
        <v>23</v>
      </c>
      <c r="J45" s="76" t="s">
        <v>44</v>
      </c>
    </row>
    <row r="46" spans="1:10" ht="15">
      <c r="A46" s="107" t="s">
        <v>81</v>
      </c>
      <c r="B46" s="41" t="s">
        <v>52</v>
      </c>
      <c r="C46" s="41" t="s">
        <v>170</v>
      </c>
      <c r="D46" s="41" t="s">
        <v>169</v>
      </c>
      <c r="E46" s="41" t="s">
        <v>42</v>
      </c>
      <c r="F46" s="42">
        <v>50</v>
      </c>
      <c r="G46" s="43">
        <v>5</v>
      </c>
      <c r="H46" s="43">
        <v>9</v>
      </c>
      <c r="I46" s="43">
        <v>36</v>
      </c>
      <c r="J46" s="44" t="s">
        <v>44</v>
      </c>
    </row>
    <row r="47" spans="1:10" ht="15">
      <c r="A47" s="61"/>
      <c r="B47" s="62" t="s">
        <v>53</v>
      </c>
      <c r="C47" s="62" t="s">
        <v>170</v>
      </c>
      <c r="D47" s="62" t="s">
        <v>171</v>
      </c>
      <c r="E47" s="62" t="s">
        <v>42</v>
      </c>
      <c r="F47" s="79">
        <v>23</v>
      </c>
      <c r="G47" s="66">
        <v>3</v>
      </c>
      <c r="H47" s="66">
        <v>7</v>
      </c>
      <c r="I47" s="66">
        <v>13</v>
      </c>
      <c r="J47" s="67" t="s">
        <v>44</v>
      </c>
    </row>
    <row r="48" spans="1:10" ht="15">
      <c r="A48" s="69"/>
      <c r="B48" s="70" t="s">
        <v>54</v>
      </c>
      <c r="C48" s="70" t="s">
        <v>170</v>
      </c>
      <c r="D48" s="70" t="s">
        <v>172</v>
      </c>
      <c r="E48" s="70" t="s">
        <v>42</v>
      </c>
      <c r="F48" s="80">
        <v>27</v>
      </c>
      <c r="G48" s="75">
        <v>2</v>
      </c>
      <c r="H48" s="75">
        <v>2</v>
      </c>
      <c r="I48" s="75">
        <v>23</v>
      </c>
      <c r="J48" s="76" t="s">
        <v>44</v>
      </c>
    </row>
    <row r="49" spans="1:10" ht="15">
      <c r="A49" s="107" t="s">
        <v>83</v>
      </c>
      <c r="B49" s="41" t="s">
        <v>52</v>
      </c>
      <c r="C49" s="41" t="s">
        <v>174</v>
      </c>
      <c r="D49" s="41" t="s">
        <v>173</v>
      </c>
      <c r="E49" s="41" t="s">
        <v>45</v>
      </c>
      <c r="F49" s="42">
        <v>14</v>
      </c>
      <c r="G49" s="43" t="s">
        <v>44</v>
      </c>
      <c r="H49" s="43">
        <v>3</v>
      </c>
      <c r="I49" s="43">
        <v>11</v>
      </c>
      <c r="J49" s="44" t="s">
        <v>44</v>
      </c>
    </row>
    <row r="50" spans="1:10" ht="15">
      <c r="A50" s="61"/>
      <c r="B50" s="62" t="s">
        <v>53</v>
      </c>
      <c r="C50" s="62" t="s">
        <v>174</v>
      </c>
      <c r="D50" s="62" t="s">
        <v>175</v>
      </c>
      <c r="E50" s="62" t="s">
        <v>45</v>
      </c>
      <c r="F50" s="79">
        <v>3</v>
      </c>
      <c r="G50" s="66" t="s">
        <v>44</v>
      </c>
      <c r="H50" s="66">
        <v>2</v>
      </c>
      <c r="I50" s="66">
        <v>1</v>
      </c>
      <c r="J50" s="67" t="s">
        <v>44</v>
      </c>
    </row>
    <row r="51" spans="1:10" ht="15">
      <c r="A51" s="69"/>
      <c r="B51" s="70" t="s">
        <v>54</v>
      </c>
      <c r="C51" s="70" t="s">
        <v>174</v>
      </c>
      <c r="D51" s="70" t="s">
        <v>176</v>
      </c>
      <c r="E51" s="70" t="s">
        <v>45</v>
      </c>
      <c r="F51" s="80">
        <v>11</v>
      </c>
      <c r="G51" s="75" t="s">
        <v>44</v>
      </c>
      <c r="H51" s="75">
        <v>1</v>
      </c>
      <c r="I51" s="75">
        <v>10</v>
      </c>
      <c r="J51" s="76" t="s">
        <v>44</v>
      </c>
    </row>
    <row r="52" spans="1:10" ht="15">
      <c r="A52" s="107" t="s">
        <v>84</v>
      </c>
      <c r="B52" s="41" t="s">
        <v>52</v>
      </c>
      <c r="C52" s="41" t="s">
        <v>178</v>
      </c>
      <c r="D52" s="41" t="s">
        <v>177</v>
      </c>
      <c r="E52" s="41" t="s">
        <v>45</v>
      </c>
      <c r="F52" s="42">
        <v>11</v>
      </c>
      <c r="G52" s="43">
        <v>5</v>
      </c>
      <c r="H52" s="43">
        <v>3</v>
      </c>
      <c r="I52" s="43">
        <v>3</v>
      </c>
      <c r="J52" s="44" t="s">
        <v>44</v>
      </c>
    </row>
    <row r="53" spans="1:10" ht="15">
      <c r="A53" s="61"/>
      <c r="B53" s="62" t="s">
        <v>53</v>
      </c>
      <c r="C53" s="62" t="s">
        <v>178</v>
      </c>
      <c r="D53" s="62" t="s">
        <v>179</v>
      </c>
      <c r="E53" s="62" t="s">
        <v>45</v>
      </c>
      <c r="F53" s="79">
        <v>6</v>
      </c>
      <c r="G53" s="66">
        <v>3</v>
      </c>
      <c r="H53" s="66">
        <v>2</v>
      </c>
      <c r="I53" s="66">
        <v>1</v>
      </c>
      <c r="J53" s="67" t="s">
        <v>44</v>
      </c>
    </row>
    <row r="54" spans="1:10" ht="15">
      <c r="A54" s="69"/>
      <c r="B54" s="70" t="s">
        <v>54</v>
      </c>
      <c r="C54" s="70" t="s">
        <v>178</v>
      </c>
      <c r="D54" s="70" t="s">
        <v>180</v>
      </c>
      <c r="E54" s="70" t="s">
        <v>45</v>
      </c>
      <c r="F54" s="80">
        <v>5</v>
      </c>
      <c r="G54" s="75">
        <v>2</v>
      </c>
      <c r="H54" s="75">
        <v>1</v>
      </c>
      <c r="I54" s="75">
        <v>2</v>
      </c>
      <c r="J54" s="76" t="s">
        <v>44</v>
      </c>
    </row>
    <row r="55" spans="1:10" ht="15">
      <c r="A55" s="107" t="s">
        <v>86</v>
      </c>
      <c r="B55" s="41" t="s">
        <v>52</v>
      </c>
      <c r="C55" s="41" t="s">
        <v>182</v>
      </c>
      <c r="D55" s="41" t="s">
        <v>181</v>
      </c>
      <c r="E55" s="41" t="s">
        <v>45</v>
      </c>
      <c r="F55" s="42">
        <v>9</v>
      </c>
      <c r="G55" s="43" t="s">
        <v>44</v>
      </c>
      <c r="H55" s="43">
        <v>1</v>
      </c>
      <c r="I55" s="43">
        <v>8</v>
      </c>
      <c r="J55" s="44" t="s">
        <v>44</v>
      </c>
    </row>
    <row r="56" spans="1:10" ht="15">
      <c r="A56" s="61"/>
      <c r="B56" s="62" t="s">
        <v>53</v>
      </c>
      <c r="C56" s="62" t="s">
        <v>182</v>
      </c>
      <c r="D56" s="62" t="s">
        <v>183</v>
      </c>
      <c r="E56" s="62" t="s">
        <v>45</v>
      </c>
      <c r="F56" s="79">
        <v>5</v>
      </c>
      <c r="G56" s="66" t="s">
        <v>44</v>
      </c>
      <c r="H56" s="66">
        <v>1</v>
      </c>
      <c r="I56" s="66">
        <v>4</v>
      </c>
      <c r="J56" s="67" t="s">
        <v>44</v>
      </c>
    </row>
    <row r="57" spans="1:10" ht="15">
      <c r="A57" s="69"/>
      <c r="B57" s="70" t="s">
        <v>54</v>
      </c>
      <c r="C57" s="70" t="s">
        <v>182</v>
      </c>
      <c r="D57" s="70" t="s">
        <v>184</v>
      </c>
      <c r="E57" s="70" t="s">
        <v>45</v>
      </c>
      <c r="F57" s="80">
        <v>4</v>
      </c>
      <c r="G57" s="75" t="s">
        <v>44</v>
      </c>
      <c r="H57" s="75" t="s">
        <v>44</v>
      </c>
      <c r="I57" s="75">
        <v>4</v>
      </c>
      <c r="J57" s="76" t="s">
        <v>44</v>
      </c>
    </row>
    <row r="58" spans="1:10" ht="15">
      <c r="A58" s="107" t="s">
        <v>88</v>
      </c>
      <c r="B58" s="41" t="s">
        <v>52</v>
      </c>
      <c r="C58" s="41" t="s">
        <v>186</v>
      </c>
      <c r="D58" s="41" t="s">
        <v>185</v>
      </c>
      <c r="E58" s="41" t="s">
        <v>45</v>
      </c>
      <c r="F58" s="42">
        <v>16</v>
      </c>
      <c r="G58" s="43" t="s">
        <v>44</v>
      </c>
      <c r="H58" s="43">
        <v>2</v>
      </c>
      <c r="I58" s="43">
        <v>14</v>
      </c>
      <c r="J58" s="44" t="s">
        <v>44</v>
      </c>
    </row>
    <row r="59" spans="1:10" ht="15">
      <c r="A59" s="61"/>
      <c r="B59" s="62" t="s">
        <v>53</v>
      </c>
      <c r="C59" s="62" t="s">
        <v>186</v>
      </c>
      <c r="D59" s="62" t="s">
        <v>187</v>
      </c>
      <c r="E59" s="62" t="s">
        <v>45</v>
      </c>
      <c r="F59" s="79">
        <v>9</v>
      </c>
      <c r="G59" s="66" t="s">
        <v>44</v>
      </c>
      <c r="H59" s="66">
        <v>2</v>
      </c>
      <c r="I59" s="66">
        <v>7</v>
      </c>
      <c r="J59" s="67" t="s">
        <v>44</v>
      </c>
    </row>
    <row r="60" spans="1:10" ht="15">
      <c r="A60" s="61"/>
      <c r="B60" s="62" t="s">
        <v>54</v>
      </c>
      <c r="C60" s="62" t="s">
        <v>186</v>
      </c>
      <c r="D60" s="62" t="s">
        <v>188</v>
      </c>
      <c r="E60" s="62" t="s">
        <v>45</v>
      </c>
      <c r="F60" s="79">
        <v>7</v>
      </c>
      <c r="G60" s="66" t="s">
        <v>44</v>
      </c>
      <c r="H60" s="66" t="s">
        <v>44</v>
      </c>
      <c r="I60" s="66">
        <v>7</v>
      </c>
      <c r="J60" s="67" t="s">
        <v>44</v>
      </c>
    </row>
    <row r="61" spans="1:10" ht="15">
      <c r="A61" s="107" t="s">
        <v>388</v>
      </c>
      <c r="B61" s="41" t="s">
        <v>52</v>
      </c>
      <c r="C61" s="41" t="s">
        <v>143</v>
      </c>
      <c r="D61" s="41" t="s">
        <v>142</v>
      </c>
      <c r="E61" s="41" t="s">
        <v>41</v>
      </c>
      <c r="F61" s="42">
        <v>31</v>
      </c>
      <c r="G61" s="43">
        <v>2</v>
      </c>
      <c r="H61" s="43">
        <v>8</v>
      </c>
      <c r="I61" s="43">
        <v>20</v>
      </c>
      <c r="J61" s="44">
        <v>1</v>
      </c>
    </row>
    <row r="62" spans="1:10" ht="15">
      <c r="A62" s="61"/>
      <c r="B62" s="62" t="s">
        <v>53</v>
      </c>
      <c r="C62" s="62" t="s">
        <v>143</v>
      </c>
      <c r="D62" s="62" t="s">
        <v>144</v>
      </c>
      <c r="E62" s="62" t="s">
        <v>41</v>
      </c>
      <c r="F62" s="79">
        <v>13</v>
      </c>
      <c r="G62" s="66" t="s">
        <v>44</v>
      </c>
      <c r="H62" s="66">
        <v>5</v>
      </c>
      <c r="I62" s="66">
        <v>7</v>
      </c>
      <c r="J62" s="67">
        <v>1</v>
      </c>
    </row>
    <row r="63" spans="1:10" ht="15">
      <c r="A63" s="69"/>
      <c r="B63" s="70" t="s">
        <v>54</v>
      </c>
      <c r="C63" s="70" t="s">
        <v>143</v>
      </c>
      <c r="D63" s="70" t="s">
        <v>145</v>
      </c>
      <c r="E63" s="70" t="s">
        <v>41</v>
      </c>
      <c r="F63" s="80">
        <v>18</v>
      </c>
      <c r="G63" s="75">
        <v>2</v>
      </c>
      <c r="H63" s="75">
        <v>3</v>
      </c>
      <c r="I63" s="75">
        <v>13</v>
      </c>
      <c r="J63" s="76" t="s">
        <v>44</v>
      </c>
    </row>
    <row r="64" spans="1:10" ht="15">
      <c r="A64" s="107" t="s">
        <v>69</v>
      </c>
      <c r="B64" s="41" t="s">
        <v>52</v>
      </c>
      <c r="C64" s="41" t="s">
        <v>147</v>
      </c>
      <c r="D64" s="41" t="s">
        <v>146</v>
      </c>
      <c r="E64" s="41" t="s">
        <v>42</v>
      </c>
      <c r="F64" s="42">
        <v>31</v>
      </c>
      <c r="G64" s="43">
        <v>2</v>
      </c>
      <c r="H64" s="43">
        <v>8</v>
      </c>
      <c r="I64" s="43">
        <v>20</v>
      </c>
      <c r="J64" s="44">
        <v>1</v>
      </c>
    </row>
    <row r="65" spans="1:10" ht="15">
      <c r="A65" s="61"/>
      <c r="B65" s="62" t="s">
        <v>53</v>
      </c>
      <c r="C65" s="62" t="s">
        <v>147</v>
      </c>
      <c r="D65" s="62" t="s">
        <v>148</v>
      </c>
      <c r="E65" s="62" t="s">
        <v>42</v>
      </c>
      <c r="F65" s="79">
        <v>13</v>
      </c>
      <c r="G65" s="66" t="s">
        <v>44</v>
      </c>
      <c r="H65" s="66">
        <v>5</v>
      </c>
      <c r="I65" s="66">
        <v>7</v>
      </c>
      <c r="J65" s="67">
        <v>1</v>
      </c>
    </row>
    <row r="66" spans="1:10" ht="15">
      <c r="A66" s="69"/>
      <c r="B66" s="70" t="s">
        <v>54</v>
      </c>
      <c r="C66" s="70" t="s">
        <v>147</v>
      </c>
      <c r="D66" s="70" t="s">
        <v>149</v>
      </c>
      <c r="E66" s="70" t="s">
        <v>42</v>
      </c>
      <c r="F66" s="80">
        <v>18</v>
      </c>
      <c r="G66" s="75">
        <v>2</v>
      </c>
      <c r="H66" s="75">
        <v>3</v>
      </c>
      <c r="I66" s="75">
        <v>13</v>
      </c>
      <c r="J66" s="76" t="s">
        <v>44</v>
      </c>
    </row>
    <row r="67" spans="1:10" ht="15">
      <c r="A67" s="107" t="s">
        <v>71</v>
      </c>
      <c r="B67" s="41" t="s">
        <v>52</v>
      </c>
      <c r="C67" s="41" t="s">
        <v>27</v>
      </c>
      <c r="D67" s="41" t="s">
        <v>150</v>
      </c>
      <c r="E67" s="41" t="s">
        <v>45</v>
      </c>
      <c r="F67" s="42">
        <v>14</v>
      </c>
      <c r="G67" s="43" t="s">
        <v>44</v>
      </c>
      <c r="H67" s="43">
        <v>6</v>
      </c>
      <c r="I67" s="43">
        <v>7</v>
      </c>
      <c r="J67" s="44">
        <v>1</v>
      </c>
    </row>
    <row r="68" spans="1:10" ht="15">
      <c r="A68" s="61"/>
      <c r="B68" s="62" t="s">
        <v>53</v>
      </c>
      <c r="C68" s="62" t="s">
        <v>27</v>
      </c>
      <c r="D68" s="62" t="s">
        <v>151</v>
      </c>
      <c r="E68" s="62" t="s">
        <v>45</v>
      </c>
      <c r="F68" s="79">
        <v>7</v>
      </c>
      <c r="G68" s="66" t="s">
        <v>44</v>
      </c>
      <c r="H68" s="66">
        <v>3</v>
      </c>
      <c r="I68" s="66">
        <v>3</v>
      </c>
      <c r="J68" s="67">
        <v>1</v>
      </c>
    </row>
    <row r="69" spans="1:10" ht="15">
      <c r="A69" s="69"/>
      <c r="B69" s="70" t="s">
        <v>54</v>
      </c>
      <c r="C69" s="70" t="s">
        <v>27</v>
      </c>
      <c r="D69" s="70" t="s">
        <v>152</v>
      </c>
      <c r="E69" s="70" t="s">
        <v>45</v>
      </c>
      <c r="F69" s="80">
        <v>7</v>
      </c>
      <c r="G69" s="75" t="s">
        <v>44</v>
      </c>
      <c r="H69" s="75">
        <v>3</v>
      </c>
      <c r="I69" s="75">
        <v>4</v>
      </c>
      <c r="J69" s="76" t="s">
        <v>44</v>
      </c>
    </row>
    <row r="70" spans="1:10" ht="15">
      <c r="A70" s="107" t="s">
        <v>73</v>
      </c>
      <c r="B70" s="41" t="s">
        <v>52</v>
      </c>
      <c r="C70" s="41" t="s">
        <v>28</v>
      </c>
      <c r="D70" s="41" t="s">
        <v>153</v>
      </c>
      <c r="E70" s="41" t="s">
        <v>45</v>
      </c>
      <c r="F70" s="42">
        <v>6</v>
      </c>
      <c r="G70" s="43">
        <v>1</v>
      </c>
      <c r="H70" s="43" t="s">
        <v>44</v>
      </c>
      <c r="I70" s="43">
        <v>5</v>
      </c>
      <c r="J70" s="44" t="s">
        <v>44</v>
      </c>
    </row>
    <row r="71" spans="1:10" ht="15">
      <c r="A71" s="61"/>
      <c r="B71" s="62" t="s">
        <v>53</v>
      </c>
      <c r="C71" s="62" t="s">
        <v>28</v>
      </c>
      <c r="D71" s="62" t="s">
        <v>154</v>
      </c>
      <c r="E71" s="62" t="s">
        <v>45</v>
      </c>
      <c r="F71" s="79">
        <v>1</v>
      </c>
      <c r="G71" s="66" t="s">
        <v>44</v>
      </c>
      <c r="H71" s="66" t="s">
        <v>44</v>
      </c>
      <c r="I71" s="66">
        <v>1</v>
      </c>
      <c r="J71" s="67" t="s">
        <v>44</v>
      </c>
    </row>
    <row r="72" spans="1:10" ht="15">
      <c r="A72" s="69"/>
      <c r="B72" s="70" t="s">
        <v>54</v>
      </c>
      <c r="C72" s="70" t="s">
        <v>28</v>
      </c>
      <c r="D72" s="70" t="s">
        <v>155</v>
      </c>
      <c r="E72" s="70" t="s">
        <v>45</v>
      </c>
      <c r="F72" s="80">
        <v>5</v>
      </c>
      <c r="G72" s="75">
        <v>1</v>
      </c>
      <c r="H72" s="75" t="s">
        <v>44</v>
      </c>
      <c r="I72" s="75">
        <v>4</v>
      </c>
      <c r="J72" s="76" t="s">
        <v>44</v>
      </c>
    </row>
    <row r="73" spans="1:10" ht="15">
      <c r="A73" s="107" t="s">
        <v>75</v>
      </c>
      <c r="B73" s="41" t="s">
        <v>52</v>
      </c>
      <c r="C73" s="41" t="s">
        <v>29</v>
      </c>
      <c r="D73" s="41" t="s">
        <v>156</v>
      </c>
      <c r="E73" s="41" t="s">
        <v>45</v>
      </c>
      <c r="F73" s="42">
        <v>5</v>
      </c>
      <c r="G73" s="43" t="s">
        <v>44</v>
      </c>
      <c r="H73" s="43">
        <v>1</v>
      </c>
      <c r="I73" s="43">
        <v>4</v>
      </c>
      <c r="J73" s="44" t="s">
        <v>44</v>
      </c>
    </row>
    <row r="74" spans="1:10" ht="15">
      <c r="A74" s="61"/>
      <c r="B74" s="62" t="s">
        <v>53</v>
      </c>
      <c r="C74" s="62" t="s">
        <v>29</v>
      </c>
      <c r="D74" s="62" t="s">
        <v>157</v>
      </c>
      <c r="E74" s="62" t="s">
        <v>45</v>
      </c>
      <c r="F74" s="79">
        <v>3</v>
      </c>
      <c r="G74" s="66" t="s">
        <v>44</v>
      </c>
      <c r="H74" s="66">
        <v>1</v>
      </c>
      <c r="I74" s="66">
        <v>2</v>
      </c>
      <c r="J74" s="67" t="s">
        <v>44</v>
      </c>
    </row>
    <row r="75" spans="1:10" ht="15">
      <c r="A75" s="69"/>
      <c r="B75" s="70" t="s">
        <v>54</v>
      </c>
      <c r="C75" s="70" t="s">
        <v>29</v>
      </c>
      <c r="D75" s="70" t="s">
        <v>158</v>
      </c>
      <c r="E75" s="70" t="s">
        <v>45</v>
      </c>
      <c r="F75" s="80">
        <v>2</v>
      </c>
      <c r="G75" s="75" t="s">
        <v>44</v>
      </c>
      <c r="H75" s="75" t="s">
        <v>44</v>
      </c>
      <c r="I75" s="75">
        <v>2</v>
      </c>
      <c r="J75" s="76" t="s">
        <v>44</v>
      </c>
    </row>
    <row r="76" spans="1:10" ht="15">
      <c r="A76" s="107" t="s">
        <v>77</v>
      </c>
      <c r="B76" s="41" t="s">
        <v>52</v>
      </c>
      <c r="C76" s="41" t="s">
        <v>30</v>
      </c>
      <c r="D76" s="41" t="s">
        <v>159</v>
      </c>
      <c r="E76" s="41" t="s">
        <v>45</v>
      </c>
      <c r="F76" s="42">
        <v>4</v>
      </c>
      <c r="G76" s="43">
        <v>1</v>
      </c>
      <c r="H76" s="43">
        <v>1</v>
      </c>
      <c r="I76" s="43">
        <v>2</v>
      </c>
      <c r="J76" s="44" t="s">
        <v>44</v>
      </c>
    </row>
    <row r="77" spans="1:10" ht="15">
      <c r="A77" s="61"/>
      <c r="B77" s="62" t="s">
        <v>53</v>
      </c>
      <c r="C77" s="62" t="s">
        <v>30</v>
      </c>
      <c r="D77" s="62" t="s">
        <v>160</v>
      </c>
      <c r="E77" s="62" t="s">
        <v>45</v>
      </c>
      <c r="F77" s="79">
        <v>2</v>
      </c>
      <c r="G77" s="66" t="s">
        <v>44</v>
      </c>
      <c r="H77" s="66">
        <v>1</v>
      </c>
      <c r="I77" s="66">
        <v>1</v>
      </c>
      <c r="J77" s="67" t="s">
        <v>44</v>
      </c>
    </row>
    <row r="78" spans="1:10" ht="15">
      <c r="A78" s="69"/>
      <c r="B78" s="70" t="s">
        <v>54</v>
      </c>
      <c r="C78" s="70" t="s">
        <v>30</v>
      </c>
      <c r="D78" s="70" t="s">
        <v>161</v>
      </c>
      <c r="E78" s="70" t="s">
        <v>45</v>
      </c>
      <c r="F78" s="80">
        <v>2</v>
      </c>
      <c r="G78" s="75">
        <v>1</v>
      </c>
      <c r="H78" s="75" t="s">
        <v>44</v>
      </c>
      <c r="I78" s="75">
        <v>1</v>
      </c>
      <c r="J78" s="76" t="s">
        <v>44</v>
      </c>
    </row>
    <row r="79" spans="1:10" ht="15">
      <c r="A79" s="107" t="s">
        <v>79</v>
      </c>
      <c r="B79" s="41" t="s">
        <v>52</v>
      </c>
      <c r="C79" s="41" t="s">
        <v>31</v>
      </c>
      <c r="D79" s="41" t="s">
        <v>162</v>
      </c>
      <c r="E79" s="41" t="s">
        <v>45</v>
      </c>
      <c r="F79" s="42">
        <v>2</v>
      </c>
      <c r="G79" s="43" t="s">
        <v>44</v>
      </c>
      <c r="H79" s="43" t="s">
        <v>44</v>
      </c>
      <c r="I79" s="43">
        <v>2</v>
      </c>
      <c r="J79" s="44" t="s">
        <v>44</v>
      </c>
    </row>
    <row r="80" spans="1:10" ht="15">
      <c r="A80" s="61"/>
      <c r="B80" s="62" t="s">
        <v>53</v>
      </c>
      <c r="C80" s="62" t="s">
        <v>31</v>
      </c>
      <c r="D80" s="62" t="s">
        <v>163</v>
      </c>
      <c r="E80" s="62" t="s">
        <v>45</v>
      </c>
      <c r="F80" s="79" t="s">
        <v>44</v>
      </c>
      <c r="G80" s="66" t="s">
        <v>44</v>
      </c>
      <c r="H80" s="66" t="s">
        <v>44</v>
      </c>
      <c r="I80" s="66" t="s">
        <v>44</v>
      </c>
      <c r="J80" s="67" t="s">
        <v>44</v>
      </c>
    </row>
    <row r="81" spans="1:10" ht="15">
      <c r="A81" s="61"/>
      <c r="B81" s="62" t="s">
        <v>54</v>
      </c>
      <c r="C81" s="62" t="s">
        <v>31</v>
      </c>
      <c r="D81" s="62" t="s">
        <v>164</v>
      </c>
      <c r="E81" s="62" t="s">
        <v>45</v>
      </c>
      <c r="F81" s="79">
        <v>2</v>
      </c>
      <c r="G81" s="66" t="s">
        <v>44</v>
      </c>
      <c r="H81" s="66" t="s">
        <v>44</v>
      </c>
      <c r="I81" s="66">
        <v>2</v>
      </c>
      <c r="J81" s="67" t="s">
        <v>44</v>
      </c>
    </row>
    <row r="82" spans="1:10" ht="15">
      <c r="A82" s="30" t="s">
        <v>90</v>
      </c>
      <c r="B82" s="27" t="s">
        <v>91</v>
      </c>
    </row>
  </sheetData>
  <phoneticPr fontId="3"/>
  <conditionalFormatting sqref="A4:J4 A61:J61 A64:J64 A67:J67 A70:J70 A73:J73 A76:J76 A79:J79 G5:H81">
    <cfRule type="expression" dxfId="1711" priority="353" stopIfTrue="1">
      <formula>OR($E4="国", $E4="道")</formula>
    </cfRule>
    <cfRule type="expression" dxfId="1710" priority="354" stopIfTrue="1">
      <formula>OR($C4="札幌市", $C4="小樽市", $C4="函館市", $C4="旭川市")</formula>
    </cfRule>
    <cfRule type="expression" dxfId="1709" priority="355" stopIfTrue="1">
      <formula>OR($E4="所", $E4="圏", $E4="局")</formula>
    </cfRule>
    <cfRule type="expression" dxfId="1708" priority="356">
      <formula>OR($E4="市", $E4="町", $E4="村")</formula>
    </cfRule>
  </conditionalFormatting>
  <conditionalFormatting sqref="A5:J5 A43:J60 A62:J63 A65:J66 A68:J81">
    <cfRule type="expression" dxfId="1707" priority="349" stopIfTrue="1">
      <formula>OR($E5="国", $E5="道")</formula>
    </cfRule>
    <cfRule type="expression" dxfId="1706" priority="350" stopIfTrue="1">
      <formula>OR($C5="札幌市", $C5="小樽市", $C5="函館市", $C5="旭川市")</formula>
    </cfRule>
    <cfRule type="expression" dxfId="1705" priority="351" stopIfTrue="1">
      <formula>OR($E5="所", $E5="圏", $E5="局")</formula>
    </cfRule>
    <cfRule type="expression" dxfId="1704" priority="352">
      <formula>OR($E5="市", $E5="町", $E5="村")</formula>
    </cfRule>
  </conditionalFormatting>
  <conditionalFormatting sqref="A6:J6">
    <cfRule type="expression" dxfId="1703" priority="345" stopIfTrue="1">
      <formula>OR($E6="国", $E6="道")</formula>
    </cfRule>
    <cfRule type="expression" dxfId="1702" priority="346" stopIfTrue="1">
      <formula>OR($C6="札幌市", $C6="小樽市", $C6="函館市", $C6="旭川市")</formula>
    </cfRule>
    <cfRule type="expression" dxfId="1701" priority="347" stopIfTrue="1">
      <formula>OR($E6="所", $E6="圏", $E6="局")</formula>
    </cfRule>
    <cfRule type="expression" dxfId="1700" priority="348">
      <formula>OR($E6="市", $E6="町", $E6="村")</formula>
    </cfRule>
  </conditionalFormatting>
  <conditionalFormatting sqref="A7:J7">
    <cfRule type="expression" dxfId="1699" priority="341" stopIfTrue="1">
      <formula>OR($E7="国", $E7="道")</formula>
    </cfRule>
    <cfRule type="expression" dxfId="1698" priority="342" stopIfTrue="1">
      <formula>OR($C7="札幌市", $C7="小樽市", $C7="函館市", $C7="旭川市")</formula>
    </cfRule>
    <cfRule type="expression" dxfId="1697" priority="343" stopIfTrue="1">
      <formula>OR($E7="所", $E7="圏", $E7="局")</formula>
    </cfRule>
    <cfRule type="expression" dxfId="1696" priority="344">
      <formula>OR($E7="市", $E7="町", $E7="村")</formula>
    </cfRule>
  </conditionalFormatting>
  <conditionalFormatting sqref="A8:J8">
    <cfRule type="expression" dxfId="1695" priority="337" stopIfTrue="1">
      <formula>OR($E8="国", $E8="道")</formula>
    </cfRule>
    <cfRule type="expression" dxfId="1694" priority="338" stopIfTrue="1">
      <formula>OR($C8="札幌市", $C8="小樽市", $C8="函館市", $C8="旭川市")</formula>
    </cfRule>
    <cfRule type="expression" dxfId="1693" priority="339" stopIfTrue="1">
      <formula>OR($E8="所", $E8="圏", $E8="局")</formula>
    </cfRule>
    <cfRule type="expression" dxfId="1692" priority="340">
      <formula>OR($E8="市", $E8="町", $E8="村")</formula>
    </cfRule>
  </conditionalFormatting>
  <conditionalFormatting sqref="A9:J9">
    <cfRule type="expression" dxfId="1691" priority="333" stopIfTrue="1">
      <formula>OR($E9="国", $E9="道")</formula>
    </cfRule>
    <cfRule type="expression" dxfId="1690" priority="334" stopIfTrue="1">
      <formula>OR($C9="札幌市", $C9="小樽市", $C9="函館市", $C9="旭川市")</formula>
    </cfRule>
    <cfRule type="expression" dxfId="1689" priority="335" stopIfTrue="1">
      <formula>OR($E9="所", $E9="圏", $E9="局")</formula>
    </cfRule>
    <cfRule type="expression" dxfId="1688" priority="336">
      <formula>OR($E9="市", $E9="町", $E9="村")</formula>
    </cfRule>
  </conditionalFormatting>
  <conditionalFormatting sqref="A10:J10">
    <cfRule type="expression" dxfId="1687" priority="329" stopIfTrue="1">
      <formula>OR($E10="国", $E10="道")</formula>
    </cfRule>
    <cfRule type="expression" dxfId="1686" priority="330" stopIfTrue="1">
      <formula>OR($C10="札幌市", $C10="小樽市", $C10="函館市", $C10="旭川市")</formula>
    </cfRule>
    <cfRule type="expression" dxfId="1685" priority="331" stopIfTrue="1">
      <formula>OR($E10="所", $E10="圏", $E10="局")</formula>
    </cfRule>
    <cfRule type="expression" dxfId="1684" priority="332">
      <formula>OR($E10="市", $E10="町", $E10="村")</formula>
    </cfRule>
  </conditionalFormatting>
  <conditionalFormatting sqref="A11:J11">
    <cfRule type="expression" dxfId="1683" priority="325" stopIfTrue="1">
      <formula>OR($E11="国", $E11="道")</formula>
    </cfRule>
    <cfRule type="expression" dxfId="1682" priority="326" stopIfTrue="1">
      <formula>OR($C11="札幌市", $C11="小樽市", $C11="函館市", $C11="旭川市")</formula>
    </cfRule>
    <cfRule type="expression" dxfId="1681" priority="327" stopIfTrue="1">
      <formula>OR($E11="所", $E11="圏", $E11="局")</formula>
    </cfRule>
    <cfRule type="expression" dxfId="1680" priority="328">
      <formula>OR($E11="市", $E11="町", $E11="村")</formula>
    </cfRule>
  </conditionalFormatting>
  <conditionalFormatting sqref="A12:J12">
    <cfRule type="expression" dxfId="1679" priority="321" stopIfTrue="1">
      <formula>OR($E12="国", $E12="道")</formula>
    </cfRule>
    <cfRule type="expression" dxfId="1678" priority="322" stopIfTrue="1">
      <formula>OR($C12="札幌市", $C12="小樽市", $C12="函館市", $C12="旭川市")</formula>
    </cfRule>
    <cfRule type="expression" dxfId="1677" priority="323" stopIfTrue="1">
      <formula>OR($E12="所", $E12="圏", $E12="局")</formula>
    </cfRule>
    <cfRule type="expression" dxfId="1676" priority="324">
      <formula>OR($E12="市", $E12="町", $E12="村")</formula>
    </cfRule>
  </conditionalFormatting>
  <conditionalFormatting sqref="A13:J13">
    <cfRule type="expression" dxfId="1675" priority="317" stopIfTrue="1">
      <formula>OR($E13="国", $E13="道")</formula>
    </cfRule>
    <cfRule type="expression" dxfId="1674" priority="318" stopIfTrue="1">
      <formula>OR($C13="札幌市", $C13="小樽市", $C13="函館市", $C13="旭川市")</formula>
    </cfRule>
    <cfRule type="expression" dxfId="1673" priority="319" stopIfTrue="1">
      <formula>OR($E13="所", $E13="圏", $E13="局")</formula>
    </cfRule>
    <cfRule type="expression" dxfId="1672" priority="320">
      <formula>OR($E13="市", $E13="町", $E13="村")</formula>
    </cfRule>
  </conditionalFormatting>
  <conditionalFormatting sqref="A14:J14">
    <cfRule type="expression" dxfId="1671" priority="313" stopIfTrue="1">
      <formula>OR($E14="国", $E14="道")</formula>
    </cfRule>
    <cfRule type="expression" dxfId="1670" priority="314" stopIfTrue="1">
      <formula>OR($C14="札幌市", $C14="小樽市", $C14="函館市", $C14="旭川市")</formula>
    </cfRule>
    <cfRule type="expression" dxfId="1669" priority="315" stopIfTrue="1">
      <formula>OR($E14="所", $E14="圏", $E14="局")</formula>
    </cfRule>
    <cfRule type="expression" dxfId="1668" priority="316">
      <formula>OR($E14="市", $E14="町", $E14="村")</formula>
    </cfRule>
  </conditionalFormatting>
  <conditionalFormatting sqref="A15:J15">
    <cfRule type="expression" dxfId="1667" priority="309" stopIfTrue="1">
      <formula>OR($E15="国", $E15="道")</formula>
    </cfRule>
    <cfRule type="expression" dxfId="1666" priority="310" stopIfTrue="1">
      <formula>OR($C15="札幌市", $C15="小樽市", $C15="函館市", $C15="旭川市")</formula>
    </cfRule>
    <cfRule type="expression" dxfId="1665" priority="311" stopIfTrue="1">
      <formula>OR($E15="所", $E15="圏", $E15="局")</formula>
    </cfRule>
    <cfRule type="expression" dxfId="1664" priority="312">
      <formula>OR($E15="市", $E15="町", $E15="村")</formula>
    </cfRule>
  </conditionalFormatting>
  <conditionalFormatting sqref="A16:J16">
    <cfRule type="expression" dxfId="1663" priority="305" stopIfTrue="1">
      <formula>OR($E16="国", $E16="道")</formula>
    </cfRule>
    <cfRule type="expression" dxfId="1662" priority="306" stopIfTrue="1">
      <formula>OR($C16="札幌市", $C16="小樽市", $C16="函館市", $C16="旭川市")</formula>
    </cfRule>
    <cfRule type="expression" dxfId="1661" priority="307" stopIfTrue="1">
      <formula>OR($E16="所", $E16="圏", $E16="局")</formula>
    </cfRule>
    <cfRule type="expression" dxfId="1660" priority="308">
      <formula>OR($E16="市", $E16="町", $E16="村")</formula>
    </cfRule>
  </conditionalFormatting>
  <conditionalFormatting sqref="A17:J17">
    <cfRule type="expression" dxfId="1659" priority="301" stopIfTrue="1">
      <formula>OR($E17="国", $E17="道")</formula>
    </cfRule>
    <cfRule type="expression" dxfId="1658" priority="302" stopIfTrue="1">
      <formula>OR($C17="札幌市", $C17="小樽市", $C17="函館市", $C17="旭川市")</formula>
    </cfRule>
    <cfRule type="expression" dxfId="1657" priority="303" stopIfTrue="1">
      <formula>OR($E17="所", $E17="圏", $E17="局")</formula>
    </cfRule>
    <cfRule type="expression" dxfId="1656" priority="304">
      <formula>OR($E17="市", $E17="町", $E17="村")</formula>
    </cfRule>
  </conditionalFormatting>
  <conditionalFormatting sqref="A18:J18">
    <cfRule type="expression" dxfId="1655" priority="297" stopIfTrue="1">
      <formula>OR($E18="国", $E18="道")</formula>
    </cfRule>
    <cfRule type="expression" dxfId="1654" priority="298" stopIfTrue="1">
      <formula>OR($C18="札幌市", $C18="小樽市", $C18="函館市", $C18="旭川市")</formula>
    </cfRule>
    <cfRule type="expression" dxfId="1653" priority="299" stopIfTrue="1">
      <formula>OR($E18="所", $E18="圏", $E18="局")</formula>
    </cfRule>
    <cfRule type="expression" dxfId="1652" priority="300">
      <formula>OR($E18="市", $E18="町", $E18="村")</formula>
    </cfRule>
  </conditionalFormatting>
  <conditionalFormatting sqref="A19:J19">
    <cfRule type="expression" dxfId="1651" priority="293" stopIfTrue="1">
      <formula>OR($E19="国", $E19="道")</formula>
    </cfRule>
    <cfRule type="expression" dxfId="1650" priority="294" stopIfTrue="1">
      <formula>OR($C19="札幌市", $C19="小樽市", $C19="函館市", $C19="旭川市")</formula>
    </cfRule>
    <cfRule type="expression" dxfId="1649" priority="295" stopIfTrue="1">
      <formula>OR($E19="所", $E19="圏", $E19="局")</formula>
    </cfRule>
    <cfRule type="expression" dxfId="1648" priority="296">
      <formula>OR($E19="市", $E19="町", $E19="村")</formula>
    </cfRule>
  </conditionalFormatting>
  <conditionalFormatting sqref="A20:J20">
    <cfRule type="expression" dxfId="1647" priority="289" stopIfTrue="1">
      <formula>OR($E20="国", $E20="道")</formula>
    </cfRule>
    <cfRule type="expression" dxfId="1646" priority="290" stopIfTrue="1">
      <formula>OR($C20="札幌市", $C20="小樽市", $C20="函館市", $C20="旭川市")</formula>
    </cfRule>
    <cfRule type="expression" dxfId="1645" priority="291" stopIfTrue="1">
      <formula>OR($E20="所", $E20="圏", $E20="局")</formula>
    </cfRule>
    <cfRule type="expression" dxfId="1644" priority="292">
      <formula>OR($E20="市", $E20="町", $E20="村")</formula>
    </cfRule>
  </conditionalFormatting>
  <conditionalFormatting sqref="A21:J21">
    <cfRule type="expression" dxfId="1643" priority="285" stopIfTrue="1">
      <formula>OR($E21="国", $E21="道")</formula>
    </cfRule>
    <cfRule type="expression" dxfId="1642" priority="286" stopIfTrue="1">
      <formula>OR($C21="札幌市", $C21="小樽市", $C21="函館市", $C21="旭川市")</formula>
    </cfRule>
    <cfRule type="expression" dxfId="1641" priority="287" stopIfTrue="1">
      <formula>OR($E21="所", $E21="圏", $E21="局")</formula>
    </cfRule>
    <cfRule type="expression" dxfId="1640" priority="288">
      <formula>OR($E21="市", $E21="町", $E21="村")</formula>
    </cfRule>
  </conditionalFormatting>
  <conditionalFormatting sqref="A22:J22">
    <cfRule type="expression" dxfId="1639" priority="281" stopIfTrue="1">
      <formula>OR($E22="国", $E22="道")</formula>
    </cfRule>
    <cfRule type="expression" dxfId="1638" priority="282" stopIfTrue="1">
      <formula>OR($C22="札幌市", $C22="小樽市", $C22="函館市", $C22="旭川市")</formula>
    </cfRule>
    <cfRule type="expression" dxfId="1637" priority="283" stopIfTrue="1">
      <formula>OR($E22="所", $E22="圏", $E22="局")</formula>
    </cfRule>
    <cfRule type="expression" dxfId="1636" priority="284">
      <formula>OR($E22="市", $E22="町", $E22="村")</formula>
    </cfRule>
  </conditionalFormatting>
  <conditionalFormatting sqref="A23:J23">
    <cfRule type="expression" dxfId="1635" priority="277" stopIfTrue="1">
      <formula>OR($E23="国", $E23="道")</formula>
    </cfRule>
    <cfRule type="expression" dxfId="1634" priority="278" stopIfTrue="1">
      <formula>OR($C23="札幌市", $C23="小樽市", $C23="函館市", $C23="旭川市")</formula>
    </cfRule>
    <cfRule type="expression" dxfId="1633" priority="279" stopIfTrue="1">
      <formula>OR($E23="所", $E23="圏", $E23="局")</formula>
    </cfRule>
    <cfRule type="expression" dxfId="1632" priority="280">
      <formula>OR($E23="市", $E23="町", $E23="村")</formula>
    </cfRule>
  </conditionalFormatting>
  <conditionalFormatting sqref="A24:J24">
    <cfRule type="expression" dxfId="1631" priority="273" stopIfTrue="1">
      <formula>OR($E24="国", $E24="道")</formula>
    </cfRule>
    <cfRule type="expression" dxfId="1630" priority="274" stopIfTrue="1">
      <formula>OR($C24="札幌市", $C24="小樽市", $C24="函館市", $C24="旭川市")</formula>
    </cfRule>
    <cfRule type="expression" dxfId="1629" priority="275" stopIfTrue="1">
      <formula>OR($E24="所", $E24="圏", $E24="局")</formula>
    </cfRule>
    <cfRule type="expression" dxfId="1628" priority="276">
      <formula>OR($E24="市", $E24="町", $E24="村")</formula>
    </cfRule>
  </conditionalFormatting>
  <conditionalFormatting sqref="A25:J25">
    <cfRule type="expression" dxfId="1627" priority="269" stopIfTrue="1">
      <formula>OR($E25="国", $E25="道")</formula>
    </cfRule>
    <cfRule type="expression" dxfId="1626" priority="270" stopIfTrue="1">
      <formula>OR($C25="札幌市", $C25="小樽市", $C25="函館市", $C25="旭川市")</formula>
    </cfRule>
    <cfRule type="expression" dxfId="1625" priority="271" stopIfTrue="1">
      <formula>OR($E25="所", $E25="圏", $E25="局")</formula>
    </cfRule>
    <cfRule type="expression" dxfId="1624" priority="272">
      <formula>OR($E25="市", $E25="町", $E25="村")</formula>
    </cfRule>
  </conditionalFormatting>
  <conditionalFormatting sqref="A26:J26">
    <cfRule type="expression" dxfId="1623" priority="265" stopIfTrue="1">
      <formula>OR($E26="国", $E26="道")</formula>
    </cfRule>
    <cfRule type="expression" dxfId="1622" priority="266" stopIfTrue="1">
      <formula>OR($C26="札幌市", $C26="小樽市", $C26="函館市", $C26="旭川市")</formula>
    </cfRule>
    <cfRule type="expression" dxfId="1621" priority="267" stopIfTrue="1">
      <formula>OR($E26="所", $E26="圏", $E26="局")</formula>
    </cfRule>
    <cfRule type="expression" dxfId="1620" priority="268">
      <formula>OR($E26="市", $E26="町", $E26="村")</formula>
    </cfRule>
  </conditionalFormatting>
  <conditionalFormatting sqref="A27:J27">
    <cfRule type="expression" dxfId="1619" priority="261" stopIfTrue="1">
      <formula>OR($E27="国", $E27="道")</formula>
    </cfRule>
    <cfRule type="expression" dxfId="1618" priority="262" stopIfTrue="1">
      <formula>OR($C27="札幌市", $C27="小樽市", $C27="函館市", $C27="旭川市")</formula>
    </cfRule>
    <cfRule type="expression" dxfId="1617" priority="263" stopIfTrue="1">
      <formula>OR($E27="所", $E27="圏", $E27="局")</formula>
    </cfRule>
    <cfRule type="expression" dxfId="1616" priority="264">
      <formula>OR($E27="市", $E27="町", $E27="村")</formula>
    </cfRule>
  </conditionalFormatting>
  <conditionalFormatting sqref="A28:J28">
    <cfRule type="expression" dxfId="1615" priority="257" stopIfTrue="1">
      <formula>OR($E28="国", $E28="道")</formula>
    </cfRule>
    <cfRule type="expression" dxfId="1614" priority="258" stopIfTrue="1">
      <formula>OR($C28="札幌市", $C28="小樽市", $C28="函館市", $C28="旭川市")</formula>
    </cfRule>
    <cfRule type="expression" dxfId="1613" priority="259" stopIfTrue="1">
      <formula>OR($E28="所", $E28="圏", $E28="局")</formula>
    </cfRule>
    <cfRule type="expression" dxfId="1612" priority="260">
      <formula>OR($E28="市", $E28="町", $E28="村")</formula>
    </cfRule>
  </conditionalFormatting>
  <conditionalFormatting sqref="A29:J29">
    <cfRule type="expression" dxfId="1611" priority="253" stopIfTrue="1">
      <formula>OR($E29="国", $E29="道")</formula>
    </cfRule>
    <cfRule type="expression" dxfId="1610" priority="254" stopIfTrue="1">
      <formula>OR($C29="札幌市", $C29="小樽市", $C29="函館市", $C29="旭川市")</formula>
    </cfRule>
    <cfRule type="expression" dxfId="1609" priority="255" stopIfTrue="1">
      <formula>OR($E29="所", $E29="圏", $E29="局")</formula>
    </cfRule>
    <cfRule type="expression" dxfId="1608" priority="256">
      <formula>OR($E29="市", $E29="町", $E29="村")</formula>
    </cfRule>
  </conditionalFormatting>
  <conditionalFormatting sqref="A30:J30">
    <cfRule type="expression" dxfId="1607" priority="249" stopIfTrue="1">
      <formula>OR($E30="国", $E30="道")</formula>
    </cfRule>
    <cfRule type="expression" dxfId="1606" priority="250" stopIfTrue="1">
      <formula>OR($C30="札幌市", $C30="小樽市", $C30="函館市", $C30="旭川市")</formula>
    </cfRule>
    <cfRule type="expression" dxfId="1605" priority="251" stopIfTrue="1">
      <formula>OR($E30="所", $E30="圏", $E30="局")</formula>
    </cfRule>
    <cfRule type="expression" dxfId="1604" priority="252">
      <formula>OR($E30="市", $E30="町", $E30="村")</formula>
    </cfRule>
  </conditionalFormatting>
  <conditionalFormatting sqref="A31:J31">
    <cfRule type="expression" dxfId="1603" priority="245" stopIfTrue="1">
      <formula>OR($E31="国", $E31="道")</formula>
    </cfRule>
    <cfRule type="expression" dxfId="1602" priority="246" stopIfTrue="1">
      <formula>OR($C31="札幌市", $C31="小樽市", $C31="函館市", $C31="旭川市")</formula>
    </cfRule>
    <cfRule type="expression" dxfId="1601" priority="247" stopIfTrue="1">
      <formula>OR($E31="所", $E31="圏", $E31="局")</formula>
    </cfRule>
    <cfRule type="expression" dxfId="1600" priority="248">
      <formula>OR($E31="市", $E31="町", $E31="村")</formula>
    </cfRule>
  </conditionalFormatting>
  <conditionalFormatting sqref="A32:J32">
    <cfRule type="expression" dxfId="1599" priority="241" stopIfTrue="1">
      <formula>OR($E32="国", $E32="道")</formula>
    </cfRule>
    <cfRule type="expression" dxfId="1598" priority="242" stopIfTrue="1">
      <formula>OR($C32="札幌市", $C32="小樽市", $C32="函館市", $C32="旭川市")</formula>
    </cfRule>
    <cfRule type="expression" dxfId="1597" priority="243" stopIfTrue="1">
      <formula>OR($E32="所", $E32="圏", $E32="局")</formula>
    </cfRule>
    <cfRule type="expression" dxfId="1596" priority="244">
      <formula>OR($E32="市", $E32="町", $E32="村")</formula>
    </cfRule>
  </conditionalFormatting>
  <conditionalFormatting sqref="A33:J33">
    <cfRule type="expression" dxfId="1595" priority="237" stopIfTrue="1">
      <formula>OR($E33="国", $E33="道")</formula>
    </cfRule>
    <cfRule type="expression" dxfId="1594" priority="238" stopIfTrue="1">
      <formula>OR($C33="札幌市", $C33="小樽市", $C33="函館市", $C33="旭川市")</formula>
    </cfRule>
    <cfRule type="expression" dxfId="1593" priority="239" stopIfTrue="1">
      <formula>OR($E33="所", $E33="圏", $E33="局")</formula>
    </cfRule>
    <cfRule type="expression" dxfId="1592" priority="240">
      <formula>OR($E33="市", $E33="町", $E33="村")</formula>
    </cfRule>
  </conditionalFormatting>
  <conditionalFormatting sqref="A34:J34">
    <cfRule type="expression" dxfId="1591" priority="233" stopIfTrue="1">
      <formula>OR($E34="国", $E34="道")</formula>
    </cfRule>
    <cfRule type="expression" dxfId="1590" priority="234" stopIfTrue="1">
      <formula>OR($C34="札幌市", $C34="小樽市", $C34="函館市", $C34="旭川市")</formula>
    </cfRule>
    <cfRule type="expression" dxfId="1589" priority="235" stopIfTrue="1">
      <formula>OR($E34="所", $E34="圏", $E34="局")</formula>
    </cfRule>
    <cfRule type="expression" dxfId="1588" priority="236">
      <formula>OR($E34="市", $E34="町", $E34="村")</formula>
    </cfRule>
  </conditionalFormatting>
  <conditionalFormatting sqref="A35:J35">
    <cfRule type="expression" dxfId="1587" priority="229" stopIfTrue="1">
      <formula>OR($E35="国", $E35="道")</formula>
    </cfRule>
    <cfRule type="expression" dxfId="1586" priority="230" stopIfTrue="1">
      <formula>OR($C35="札幌市", $C35="小樽市", $C35="函館市", $C35="旭川市")</formula>
    </cfRule>
    <cfRule type="expression" dxfId="1585" priority="231" stopIfTrue="1">
      <formula>OR($E35="所", $E35="圏", $E35="局")</formula>
    </cfRule>
    <cfRule type="expression" dxfId="1584" priority="232">
      <formula>OR($E35="市", $E35="町", $E35="村")</formula>
    </cfRule>
  </conditionalFormatting>
  <conditionalFormatting sqref="A36:J36">
    <cfRule type="expression" dxfId="1583" priority="225" stopIfTrue="1">
      <formula>OR($E36="国", $E36="道")</formula>
    </cfRule>
    <cfRule type="expression" dxfId="1582" priority="226" stopIfTrue="1">
      <formula>OR($C36="札幌市", $C36="小樽市", $C36="函館市", $C36="旭川市")</formula>
    </cfRule>
    <cfRule type="expression" dxfId="1581" priority="227" stopIfTrue="1">
      <formula>OR($E36="所", $E36="圏", $E36="局")</formula>
    </cfRule>
    <cfRule type="expression" dxfId="1580" priority="228">
      <formula>OR($E36="市", $E36="町", $E36="村")</formula>
    </cfRule>
  </conditionalFormatting>
  <conditionalFormatting sqref="A37:J37">
    <cfRule type="expression" dxfId="1579" priority="221" stopIfTrue="1">
      <formula>OR($E37="国", $E37="道")</formula>
    </cfRule>
    <cfRule type="expression" dxfId="1578" priority="222" stopIfTrue="1">
      <formula>OR($C37="札幌市", $C37="小樽市", $C37="函館市", $C37="旭川市")</formula>
    </cfRule>
    <cfRule type="expression" dxfId="1577" priority="223" stopIfTrue="1">
      <formula>OR($E37="所", $E37="圏", $E37="局")</formula>
    </cfRule>
    <cfRule type="expression" dxfId="1576" priority="224">
      <formula>OR($E37="市", $E37="町", $E37="村")</formula>
    </cfRule>
  </conditionalFormatting>
  <conditionalFormatting sqref="A38:J38">
    <cfRule type="expression" dxfId="1575" priority="217" stopIfTrue="1">
      <formula>OR($E38="国", $E38="道")</formula>
    </cfRule>
    <cfRule type="expression" dxfId="1574" priority="218" stopIfTrue="1">
      <formula>OR($C38="札幌市", $C38="小樽市", $C38="函館市", $C38="旭川市")</formula>
    </cfRule>
    <cfRule type="expression" dxfId="1573" priority="219" stopIfTrue="1">
      <formula>OR($E38="所", $E38="圏", $E38="局")</formula>
    </cfRule>
    <cfRule type="expression" dxfId="1572" priority="220">
      <formula>OR($E38="市", $E38="町", $E38="村")</formula>
    </cfRule>
  </conditionalFormatting>
  <conditionalFormatting sqref="A39:J39">
    <cfRule type="expression" dxfId="1571" priority="213" stopIfTrue="1">
      <formula>OR($E39="国", $E39="道")</formula>
    </cfRule>
    <cfRule type="expression" dxfId="1570" priority="214" stopIfTrue="1">
      <formula>OR($C39="札幌市", $C39="小樽市", $C39="函館市", $C39="旭川市")</formula>
    </cfRule>
    <cfRule type="expression" dxfId="1569" priority="215" stopIfTrue="1">
      <formula>OR($E39="所", $E39="圏", $E39="局")</formula>
    </cfRule>
    <cfRule type="expression" dxfId="1568" priority="216">
      <formula>OR($E39="市", $E39="町", $E39="村")</formula>
    </cfRule>
  </conditionalFormatting>
  <conditionalFormatting sqref="A40:J40">
    <cfRule type="expression" dxfId="1567" priority="209" stopIfTrue="1">
      <formula>OR($E40="国", $E40="道")</formula>
    </cfRule>
    <cfRule type="expression" dxfId="1566" priority="210" stopIfTrue="1">
      <formula>OR($C40="札幌市", $C40="小樽市", $C40="函館市", $C40="旭川市")</formula>
    </cfRule>
    <cfRule type="expression" dxfId="1565" priority="211" stopIfTrue="1">
      <formula>OR($E40="所", $E40="圏", $E40="局")</formula>
    </cfRule>
    <cfRule type="expression" dxfId="1564" priority="212">
      <formula>OR($E40="市", $E40="町", $E40="村")</formula>
    </cfRule>
  </conditionalFormatting>
  <conditionalFormatting sqref="A41:J41">
    <cfRule type="expression" dxfId="1563" priority="205" stopIfTrue="1">
      <formula>OR($E41="国", $E41="道")</formula>
    </cfRule>
    <cfRule type="expression" dxfId="1562" priority="206" stopIfTrue="1">
      <formula>OR($C41="札幌市", $C41="小樽市", $C41="函館市", $C41="旭川市")</formula>
    </cfRule>
    <cfRule type="expression" dxfId="1561" priority="207" stopIfTrue="1">
      <formula>OR($E41="所", $E41="圏", $E41="局")</formula>
    </cfRule>
    <cfRule type="expression" dxfId="1560" priority="208">
      <formula>OR($E41="市", $E41="町", $E41="村")</formula>
    </cfRule>
  </conditionalFormatting>
  <conditionalFormatting sqref="A42:J42">
    <cfRule type="expression" dxfId="1559" priority="201" stopIfTrue="1">
      <formula>OR($E42="国", $E42="道")</formula>
    </cfRule>
    <cfRule type="expression" dxfId="1558" priority="202" stopIfTrue="1">
      <formula>OR($C42="札幌市", $C42="小樽市", $C42="函館市", $C42="旭川市")</formula>
    </cfRule>
    <cfRule type="expression" dxfId="1557" priority="203" stopIfTrue="1">
      <formula>OR($E42="所", $E42="圏", $E42="局")</formula>
    </cfRule>
    <cfRule type="expression" dxfId="1556" priority="204">
      <formula>OR($E42="市", $E42="町", $E42="村")</formula>
    </cfRule>
  </conditionalFormatting>
  <conditionalFormatting sqref="A43:J43">
    <cfRule type="expression" dxfId="1555" priority="117" stopIfTrue="1">
      <formula>OR($E43="国", $E43="道")</formula>
    </cfRule>
    <cfRule type="expression" dxfId="1554" priority="118" stopIfTrue="1">
      <formula>OR($C43="札幌市", $C43="小樽市", $C43="函館市", $C43="旭川市")</formula>
    </cfRule>
    <cfRule type="expression" dxfId="1553" priority="119" stopIfTrue="1">
      <formula>OR($E43="所", $E43="圏", $E43="局")</formula>
    </cfRule>
    <cfRule type="expression" dxfId="1552" priority="120">
      <formula>OR($E43="市", $E43="町", $E43="村")</formula>
    </cfRule>
  </conditionalFormatting>
  <conditionalFormatting sqref="A44:J44">
    <cfRule type="expression" dxfId="1551" priority="113" stopIfTrue="1">
      <formula>OR($E44="国", $E44="道")</formula>
    </cfRule>
    <cfRule type="expression" dxfId="1550" priority="114" stopIfTrue="1">
      <formula>OR($C44="札幌市", $C44="小樽市", $C44="函館市", $C44="旭川市")</formula>
    </cfRule>
    <cfRule type="expression" dxfId="1549" priority="115" stopIfTrue="1">
      <formula>OR($E44="所", $E44="圏", $E44="局")</formula>
    </cfRule>
    <cfRule type="expression" dxfId="1548" priority="116">
      <formula>OR($E44="市", $E44="町", $E44="村")</formula>
    </cfRule>
  </conditionalFormatting>
  <conditionalFormatting sqref="A45:J45">
    <cfRule type="expression" dxfId="1547" priority="109" stopIfTrue="1">
      <formula>OR($E45="国", $E45="道")</formula>
    </cfRule>
    <cfRule type="expression" dxfId="1546" priority="110" stopIfTrue="1">
      <formula>OR($C45="札幌市", $C45="小樽市", $C45="函館市", $C45="旭川市")</formula>
    </cfRule>
    <cfRule type="expression" dxfId="1545" priority="111" stopIfTrue="1">
      <formula>OR($E45="所", $E45="圏", $E45="局")</formula>
    </cfRule>
    <cfRule type="expression" dxfId="1544" priority="112">
      <formula>OR($E45="市", $E45="町", $E45="村")</formula>
    </cfRule>
  </conditionalFormatting>
  <conditionalFormatting sqref="A46:J46">
    <cfRule type="expression" dxfId="1543" priority="105" stopIfTrue="1">
      <formula>OR($E46="国", $E46="道")</formula>
    </cfRule>
    <cfRule type="expression" dxfId="1542" priority="106" stopIfTrue="1">
      <formula>OR($C46="札幌市", $C46="小樽市", $C46="函館市", $C46="旭川市")</formula>
    </cfRule>
    <cfRule type="expression" dxfId="1541" priority="107" stopIfTrue="1">
      <formula>OR($E46="所", $E46="圏", $E46="局")</formula>
    </cfRule>
    <cfRule type="expression" dxfId="1540" priority="108">
      <formula>OR($E46="市", $E46="町", $E46="村")</formula>
    </cfRule>
  </conditionalFormatting>
  <conditionalFormatting sqref="A47:J47">
    <cfRule type="expression" dxfId="1539" priority="101" stopIfTrue="1">
      <formula>OR($E47="国", $E47="道")</formula>
    </cfRule>
    <cfRule type="expression" dxfId="1538" priority="102" stopIfTrue="1">
      <formula>OR($C47="札幌市", $C47="小樽市", $C47="函館市", $C47="旭川市")</formula>
    </cfRule>
    <cfRule type="expression" dxfId="1537" priority="103" stopIfTrue="1">
      <formula>OR($E47="所", $E47="圏", $E47="局")</formula>
    </cfRule>
    <cfRule type="expression" dxfId="1536" priority="104">
      <formula>OR($E47="市", $E47="町", $E47="村")</formula>
    </cfRule>
  </conditionalFormatting>
  <conditionalFormatting sqref="A48:J48">
    <cfRule type="expression" dxfId="1535" priority="97" stopIfTrue="1">
      <formula>OR($E48="国", $E48="道")</formula>
    </cfRule>
    <cfRule type="expression" dxfId="1534" priority="98" stopIfTrue="1">
      <formula>OR($C48="札幌市", $C48="小樽市", $C48="函館市", $C48="旭川市")</formula>
    </cfRule>
    <cfRule type="expression" dxfId="1533" priority="99" stopIfTrue="1">
      <formula>OR($E48="所", $E48="圏", $E48="局")</formula>
    </cfRule>
    <cfRule type="expression" dxfId="1532" priority="100">
      <formula>OR($E48="市", $E48="町", $E48="村")</formula>
    </cfRule>
  </conditionalFormatting>
  <conditionalFormatting sqref="A49:J49">
    <cfRule type="expression" dxfId="1531" priority="93" stopIfTrue="1">
      <formula>OR($E49="国", $E49="道")</formula>
    </cfRule>
    <cfRule type="expression" dxfId="1530" priority="94" stopIfTrue="1">
      <formula>OR($C49="札幌市", $C49="小樽市", $C49="函館市", $C49="旭川市")</formula>
    </cfRule>
    <cfRule type="expression" dxfId="1529" priority="95" stopIfTrue="1">
      <formula>OR($E49="所", $E49="圏", $E49="局")</formula>
    </cfRule>
    <cfRule type="expression" dxfId="1528" priority="96">
      <formula>OR($E49="市", $E49="町", $E49="村")</formula>
    </cfRule>
  </conditionalFormatting>
  <conditionalFormatting sqref="A50:J50">
    <cfRule type="expression" dxfId="1527" priority="89" stopIfTrue="1">
      <formula>OR($E50="国", $E50="道")</formula>
    </cfRule>
    <cfRule type="expression" dxfId="1526" priority="90" stopIfTrue="1">
      <formula>OR($C50="札幌市", $C50="小樽市", $C50="函館市", $C50="旭川市")</formula>
    </cfRule>
    <cfRule type="expression" dxfId="1525" priority="91" stopIfTrue="1">
      <formula>OR($E50="所", $E50="圏", $E50="局")</formula>
    </cfRule>
    <cfRule type="expression" dxfId="1524" priority="92">
      <formula>OR($E50="市", $E50="町", $E50="村")</formula>
    </cfRule>
  </conditionalFormatting>
  <conditionalFormatting sqref="A51:J51">
    <cfRule type="expression" dxfId="1523" priority="85" stopIfTrue="1">
      <formula>OR($E51="国", $E51="道")</formula>
    </cfRule>
    <cfRule type="expression" dxfId="1522" priority="86" stopIfTrue="1">
      <formula>OR($C51="札幌市", $C51="小樽市", $C51="函館市", $C51="旭川市")</formula>
    </cfRule>
    <cfRule type="expression" dxfId="1521" priority="87" stopIfTrue="1">
      <formula>OR($E51="所", $E51="圏", $E51="局")</formula>
    </cfRule>
    <cfRule type="expression" dxfId="1520" priority="88">
      <formula>OR($E51="市", $E51="町", $E51="村")</formula>
    </cfRule>
  </conditionalFormatting>
  <conditionalFormatting sqref="A52:J52">
    <cfRule type="expression" dxfId="1519" priority="81" stopIfTrue="1">
      <formula>OR($E52="国", $E52="道")</formula>
    </cfRule>
    <cfRule type="expression" dxfId="1518" priority="82" stopIfTrue="1">
      <formula>OR($C52="札幌市", $C52="小樽市", $C52="函館市", $C52="旭川市")</formula>
    </cfRule>
    <cfRule type="expression" dxfId="1517" priority="83" stopIfTrue="1">
      <formula>OR($E52="所", $E52="圏", $E52="局")</formula>
    </cfRule>
    <cfRule type="expression" dxfId="1516" priority="84">
      <formula>OR($E52="市", $E52="町", $E52="村")</formula>
    </cfRule>
  </conditionalFormatting>
  <conditionalFormatting sqref="A53:J53">
    <cfRule type="expression" dxfId="1515" priority="77" stopIfTrue="1">
      <formula>OR($E53="国", $E53="道")</formula>
    </cfRule>
    <cfRule type="expression" dxfId="1514" priority="78" stopIfTrue="1">
      <formula>OR($C53="札幌市", $C53="小樽市", $C53="函館市", $C53="旭川市")</formula>
    </cfRule>
    <cfRule type="expression" dxfId="1513" priority="79" stopIfTrue="1">
      <formula>OR($E53="所", $E53="圏", $E53="局")</formula>
    </cfRule>
    <cfRule type="expression" dxfId="1512" priority="80">
      <formula>OR($E53="市", $E53="町", $E53="村")</formula>
    </cfRule>
  </conditionalFormatting>
  <conditionalFormatting sqref="A54:J54">
    <cfRule type="expression" dxfId="1511" priority="73" stopIfTrue="1">
      <formula>OR($E54="国", $E54="道")</formula>
    </cfRule>
    <cfRule type="expression" dxfId="1510" priority="74" stopIfTrue="1">
      <formula>OR($C54="札幌市", $C54="小樽市", $C54="函館市", $C54="旭川市")</formula>
    </cfRule>
    <cfRule type="expression" dxfId="1509" priority="75" stopIfTrue="1">
      <formula>OR($E54="所", $E54="圏", $E54="局")</formula>
    </cfRule>
    <cfRule type="expression" dxfId="1508" priority="76">
      <formula>OR($E54="市", $E54="町", $E54="村")</formula>
    </cfRule>
  </conditionalFormatting>
  <conditionalFormatting sqref="A55:J55">
    <cfRule type="expression" dxfId="1507" priority="69" stopIfTrue="1">
      <formula>OR($E55="国", $E55="道")</formula>
    </cfRule>
    <cfRule type="expression" dxfId="1506" priority="70" stopIfTrue="1">
      <formula>OR($C55="札幌市", $C55="小樽市", $C55="函館市", $C55="旭川市")</formula>
    </cfRule>
    <cfRule type="expression" dxfId="1505" priority="71" stopIfTrue="1">
      <formula>OR($E55="所", $E55="圏", $E55="局")</formula>
    </cfRule>
    <cfRule type="expression" dxfId="1504" priority="72">
      <formula>OR($E55="市", $E55="町", $E55="村")</formula>
    </cfRule>
  </conditionalFormatting>
  <conditionalFormatting sqref="A56:J56">
    <cfRule type="expression" dxfId="1503" priority="65" stopIfTrue="1">
      <formula>OR($E56="国", $E56="道")</formula>
    </cfRule>
    <cfRule type="expression" dxfId="1502" priority="66" stopIfTrue="1">
      <formula>OR($C56="札幌市", $C56="小樽市", $C56="函館市", $C56="旭川市")</formula>
    </cfRule>
    <cfRule type="expression" dxfId="1501" priority="67" stopIfTrue="1">
      <formula>OR($E56="所", $E56="圏", $E56="局")</formula>
    </cfRule>
    <cfRule type="expression" dxfId="1500" priority="68">
      <formula>OR($E56="市", $E56="町", $E56="村")</formula>
    </cfRule>
  </conditionalFormatting>
  <conditionalFormatting sqref="A57:J57">
    <cfRule type="expression" dxfId="1499" priority="61" stopIfTrue="1">
      <formula>OR($E57="国", $E57="道")</formula>
    </cfRule>
    <cfRule type="expression" dxfId="1498" priority="62" stopIfTrue="1">
      <formula>OR($C57="札幌市", $C57="小樽市", $C57="函館市", $C57="旭川市")</formula>
    </cfRule>
    <cfRule type="expression" dxfId="1497" priority="63" stopIfTrue="1">
      <formula>OR($E57="所", $E57="圏", $E57="局")</formula>
    </cfRule>
    <cfRule type="expression" dxfId="1496" priority="64">
      <formula>OR($E57="市", $E57="町", $E57="村")</formula>
    </cfRule>
  </conditionalFormatting>
  <conditionalFormatting sqref="A58:J58">
    <cfRule type="expression" dxfId="1495" priority="57" stopIfTrue="1">
      <formula>OR($E58="国", $E58="道")</formula>
    </cfRule>
    <cfRule type="expression" dxfId="1494" priority="58" stopIfTrue="1">
      <formula>OR($C58="札幌市", $C58="小樽市", $C58="函館市", $C58="旭川市")</formula>
    </cfRule>
    <cfRule type="expression" dxfId="1493" priority="59" stopIfTrue="1">
      <formula>OR($E58="所", $E58="圏", $E58="局")</formula>
    </cfRule>
    <cfRule type="expression" dxfId="1492" priority="60">
      <formula>OR($E58="市", $E58="町", $E58="村")</formula>
    </cfRule>
  </conditionalFormatting>
  <conditionalFormatting sqref="A59:J59">
    <cfRule type="expression" dxfId="1491" priority="53" stopIfTrue="1">
      <formula>OR($E59="国", $E59="道")</formula>
    </cfRule>
    <cfRule type="expression" dxfId="1490" priority="54" stopIfTrue="1">
      <formula>OR($C59="札幌市", $C59="小樽市", $C59="函館市", $C59="旭川市")</formula>
    </cfRule>
    <cfRule type="expression" dxfId="1489" priority="55" stopIfTrue="1">
      <formula>OR($E59="所", $E59="圏", $E59="局")</formula>
    </cfRule>
    <cfRule type="expression" dxfId="1488" priority="56">
      <formula>OR($E59="市", $E59="町", $E59="村")</formula>
    </cfRule>
  </conditionalFormatting>
  <conditionalFormatting sqref="A60:J60">
    <cfRule type="expression" dxfId="1487" priority="49" stopIfTrue="1">
      <formula>OR($E60="国", $E60="道")</formula>
    </cfRule>
    <cfRule type="expression" dxfId="1486" priority="50" stopIfTrue="1">
      <formula>OR($C60="札幌市", $C60="小樽市", $C60="函館市", $C60="旭川市")</formula>
    </cfRule>
    <cfRule type="expression" dxfId="1485" priority="51" stopIfTrue="1">
      <formula>OR($E60="所", $E60="圏", $E60="局")</formula>
    </cfRule>
    <cfRule type="expression" dxfId="1484" priority="52">
      <formula>OR($E60="市", $E60="町", $E60="村")</formula>
    </cfRule>
  </conditionalFormatting>
  <conditionalFormatting sqref="A70:J70">
    <cfRule type="expression" dxfId="1483" priority="45" stopIfTrue="1">
      <formula>OR($E70="国", $E70="道")</formula>
    </cfRule>
    <cfRule type="expression" dxfId="1482" priority="46" stopIfTrue="1">
      <formula>OR($C70="札幌市", $C70="小樽市", $C70="函館市", $C70="旭川市")</formula>
    </cfRule>
    <cfRule type="expression" dxfId="1481" priority="47" stopIfTrue="1">
      <formula>OR($E70="所", $E70="圏", $E70="局")</formula>
    </cfRule>
    <cfRule type="expression" dxfId="1480" priority="48">
      <formula>OR($E70="市", $E70="町", $E70="村")</formula>
    </cfRule>
  </conditionalFormatting>
  <conditionalFormatting sqref="A71:J71">
    <cfRule type="expression" dxfId="1479" priority="41" stopIfTrue="1">
      <formula>OR($E71="国", $E71="道")</formula>
    </cfRule>
    <cfRule type="expression" dxfId="1478" priority="42" stopIfTrue="1">
      <formula>OR($C71="札幌市", $C71="小樽市", $C71="函館市", $C71="旭川市")</formula>
    </cfRule>
    <cfRule type="expression" dxfId="1477" priority="43" stopIfTrue="1">
      <formula>OR($E71="所", $E71="圏", $E71="局")</formula>
    </cfRule>
    <cfRule type="expression" dxfId="1476" priority="44">
      <formula>OR($E71="市", $E71="町", $E71="村")</formula>
    </cfRule>
  </conditionalFormatting>
  <conditionalFormatting sqref="A72:J72">
    <cfRule type="expression" dxfId="1475" priority="37" stopIfTrue="1">
      <formula>OR($E72="国", $E72="道")</formula>
    </cfRule>
    <cfRule type="expression" dxfId="1474" priority="38" stopIfTrue="1">
      <formula>OR($C72="札幌市", $C72="小樽市", $C72="函館市", $C72="旭川市")</formula>
    </cfRule>
    <cfRule type="expression" dxfId="1473" priority="39" stopIfTrue="1">
      <formula>OR($E72="所", $E72="圏", $E72="局")</formula>
    </cfRule>
    <cfRule type="expression" dxfId="1472" priority="40">
      <formula>OR($E72="市", $E72="町", $E72="村")</formula>
    </cfRule>
  </conditionalFormatting>
  <conditionalFormatting sqref="A73:J73">
    <cfRule type="expression" dxfId="1471" priority="33" stopIfTrue="1">
      <formula>OR($E73="国", $E73="道")</formula>
    </cfRule>
    <cfRule type="expression" dxfId="1470" priority="34" stopIfTrue="1">
      <formula>OR($C73="札幌市", $C73="小樽市", $C73="函館市", $C73="旭川市")</formula>
    </cfRule>
    <cfRule type="expression" dxfId="1469" priority="35" stopIfTrue="1">
      <formula>OR($E73="所", $E73="圏", $E73="局")</formula>
    </cfRule>
    <cfRule type="expression" dxfId="1468" priority="36">
      <formula>OR($E73="市", $E73="町", $E73="村")</formula>
    </cfRule>
  </conditionalFormatting>
  <conditionalFormatting sqref="A74:J74">
    <cfRule type="expression" dxfId="1467" priority="29" stopIfTrue="1">
      <formula>OR($E74="国", $E74="道")</formula>
    </cfRule>
    <cfRule type="expression" dxfId="1466" priority="30" stopIfTrue="1">
      <formula>OR($C74="札幌市", $C74="小樽市", $C74="函館市", $C74="旭川市")</formula>
    </cfRule>
    <cfRule type="expression" dxfId="1465" priority="31" stopIfTrue="1">
      <formula>OR($E74="所", $E74="圏", $E74="局")</formula>
    </cfRule>
    <cfRule type="expression" dxfId="1464" priority="32">
      <formula>OR($E74="市", $E74="町", $E74="村")</formula>
    </cfRule>
  </conditionalFormatting>
  <conditionalFormatting sqref="A75:J75">
    <cfRule type="expression" dxfId="1463" priority="25" stopIfTrue="1">
      <formula>OR($E75="国", $E75="道")</formula>
    </cfRule>
    <cfRule type="expression" dxfId="1462" priority="26" stopIfTrue="1">
      <formula>OR($C75="札幌市", $C75="小樽市", $C75="函館市", $C75="旭川市")</formula>
    </cfRule>
    <cfRule type="expression" dxfId="1461" priority="27" stopIfTrue="1">
      <formula>OR($E75="所", $E75="圏", $E75="局")</formula>
    </cfRule>
    <cfRule type="expression" dxfId="1460" priority="28">
      <formula>OR($E75="市", $E75="町", $E75="村")</formula>
    </cfRule>
  </conditionalFormatting>
  <conditionalFormatting sqref="A76:J76">
    <cfRule type="expression" dxfId="1459" priority="21" stopIfTrue="1">
      <formula>OR($E76="国", $E76="道")</formula>
    </cfRule>
    <cfRule type="expression" dxfId="1458" priority="22" stopIfTrue="1">
      <formula>OR($C76="札幌市", $C76="小樽市", $C76="函館市", $C76="旭川市")</formula>
    </cfRule>
    <cfRule type="expression" dxfId="1457" priority="23" stopIfTrue="1">
      <formula>OR($E76="所", $E76="圏", $E76="局")</formula>
    </cfRule>
    <cfRule type="expression" dxfId="1456" priority="24">
      <formula>OR($E76="市", $E76="町", $E76="村")</formula>
    </cfRule>
  </conditionalFormatting>
  <conditionalFormatting sqref="A77:J77">
    <cfRule type="expression" dxfId="1455" priority="17" stopIfTrue="1">
      <formula>OR($E77="国", $E77="道")</formula>
    </cfRule>
    <cfRule type="expression" dxfId="1454" priority="18" stopIfTrue="1">
      <formula>OR($C77="札幌市", $C77="小樽市", $C77="函館市", $C77="旭川市")</formula>
    </cfRule>
    <cfRule type="expression" dxfId="1453" priority="19" stopIfTrue="1">
      <formula>OR($E77="所", $E77="圏", $E77="局")</formula>
    </cfRule>
    <cfRule type="expression" dxfId="1452" priority="20">
      <formula>OR($E77="市", $E77="町", $E77="村")</formula>
    </cfRule>
  </conditionalFormatting>
  <conditionalFormatting sqref="A78:J78">
    <cfRule type="expression" dxfId="1451" priority="13" stopIfTrue="1">
      <formula>OR($E78="国", $E78="道")</formula>
    </cfRule>
    <cfRule type="expression" dxfId="1450" priority="14" stopIfTrue="1">
      <formula>OR($C78="札幌市", $C78="小樽市", $C78="函館市", $C78="旭川市")</formula>
    </cfRule>
    <cfRule type="expression" dxfId="1449" priority="15" stopIfTrue="1">
      <formula>OR($E78="所", $E78="圏", $E78="局")</formula>
    </cfRule>
    <cfRule type="expression" dxfId="1448" priority="16">
      <formula>OR($E78="市", $E78="町", $E78="村")</formula>
    </cfRule>
  </conditionalFormatting>
  <conditionalFormatting sqref="A79:J79">
    <cfRule type="expression" dxfId="1447" priority="9" stopIfTrue="1">
      <formula>OR($E79="国", $E79="道")</formula>
    </cfRule>
    <cfRule type="expression" dxfId="1446" priority="10" stopIfTrue="1">
      <formula>OR($C79="札幌市", $C79="小樽市", $C79="函館市", $C79="旭川市")</formula>
    </cfRule>
    <cfRule type="expression" dxfId="1445" priority="11" stopIfTrue="1">
      <formula>OR($E79="所", $E79="圏", $E79="局")</formula>
    </cfRule>
    <cfRule type="expression" dxfId="1444" priority="12">
      <formula>OR($E79="市", $E79="町", $E79="村")</formula>
    </cfRule>
  </conditionalFormatting>
  <conditionalFormatting sqref="A80:J80">
    <cfRule type="expression" dxfId="1443" priority="5" stopIfTrue="1">
      <formula>OR($E80="国", $E80="道")</formula>
    </cfRule>
    <cfRule type="expression" dxfId="1442" priority="6" stopIfTrue="1">
      <formula>OR($C80="札幌市", $C80="小樽市", $C80="函館市", $C80="旭川市")</formula>
    </cfRule>
    <cfRule type="expression" dxfId="1441" priority="7" stopIfTrue="1">
      <formula>OR($E80="所", $E80="圏", $E80="局")</formula>
    </cfRule>
    <cfRule type="expression" dxfId="1440" priority="8">
      <formula>OR($E80="市", $E80="町", $E80="村")</formula>
    </cfRule>
  </conditionalFormatting>
  <conditionalFormatting sqref="A81:J81">
    <cfRule type="expression" dxfId="1439" priority="1" stopIfTrue="1">
      <formula>OR($E81="国", $E81="道")</formula>
    </cfRule>
    <cfRule type="expression" dxfId="1438" priority="2" stopIfTrue="1">
      <formula>OR($C81="札幌市", $C81="小樽市", $C81="函館市", $C81="旭川市")</formula>
    </cfRule>
    <cfRule type="expression" dxfId="1437" priority="3" stopIfTrue="1">
      <formula>OR($E81="所", $E81="圏", $E81="局")</formula>
    </cfRule>
    <cfRule type="expression" dxfId="1436" priority="4">
      <formula>OR($E81="市", $E81="町", $E81="村")</formula>
    </cfRule>
  </conditionalFormatting>
  <printOptions horizontalCentered="1"/>
  <pageMargins left="0.78740157480314965" right="0.78740157480314965" top="0.78740157480314965" bottom="0.19685039370078741" header="0.31496062992125984" footer="0.31496062992125984"/>
  <rowBreaks count="1" manualBreakCount="1">
    <brk id="42" max="9"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1.25"/>
  <cols>
    <col min="1" max="1" width="24.875" style="112" customWidth="1"/>
    <col min="2" max="2" width="4.625" style="113" customWidth="1"/>
    <col min="3" max="3" width="4.625" style="113" hidden="1" customWidth="1"/>
    <col min="4" max="5" width="11.625" style="113" hidden="1" customWidth="1"/>
    <col min="6" max="27" width="8.625" style="112" customWidth="1"/>
    <col min="28" max="16384" width="9" style="112"/>
  </cols>
  <sheetData>
    <row r="1" spans="1:27" s="114" customFormat="1" ht="18" customHeight="1">
      <c r="A1" s="31" t="s">
        <v>377</v>
      </c>
      <c r="B1" s="32"/>
      <c r="C1" s="32"/>
      <c r="D1" s="32"/>
      <c r="E1" s="32"/>
      <c r="F1" s="31"/>
      <c r="G1" s="31"/>
      <c r="H1" s="31"/>
      <c r="I1" s="31"/>
      <c r="J1" s="31"/>
      <c r="K1" s="33"/>
      <c r="L1" s="31"/>
      <c r="M1" s="31"/>
      <c r="N1" s="31"/>
      <c r="O1" s="31"/>
      <c r="P1" s="31"/>
      <c r="Q1" s="31"/>
      <c r="R1" s="31"/>
      <c r="S1" s="31"/>
      <c r="T1" s="31"/>
      <c r="U1" s="31"/>
      <c r="V1" s="31"/>
      <c r="W1" s="31"/>
      <c r="X1" s="31"/>
      <c r="Y1" s="31"/>
      <c r="Z1" s="31"/>
      <c r="AA1" s="33" t="s">
        <v>38</v>
      </c>
    </row>
    <row r="2" spans="1:27" ht="15">
      <c r="A2" s="27"/>
      <c r="B2" s="28"/>
      <c r="C2" s="28"/>
      <c r="D2" s="28"/>
      <c r="E2" s="28"/>
      <c r="F2" s="27"/>
      <c r="G2" s="27"/>
      <c r="H2" s="27"/>
      <c r="I2" s="27"/>
      <c r="J2" s="27"/>
      <c r="K2" s="27"/>
      <c r="L2" s="27"/>
      <c r="M2" s="27"/>
      <c r="N2" s="27"/>
      <c r="O2" s="27"/>
      <c r="P2" s="27"/>
      <c r="Q2" s="27"/>
      <c r="R2" s="27"/>
      <c r="S2" s="27"/>
      <c r="T2" s="27"/>
      <c r="U2" s="27"/>
      <c r="V2" s="27"/>
      <c r="W2" s="27"/>
      <c r="X2" s="27"/>
      <c r="Y2" s="27"/>
      <c r="Z2" s="27"/>
      <c r="AA2" s="27"/>
    </row>
    <row r="3" spans="1:27" ht="33" customHeight="1">
      <c r="A3" s="115"/>
      <c r="B3" s="58"/>
      <c r="C3" s="58"/>
      <c r="D3" s="58"/>
      <c r="E3" s="58"/>
      <c r="F3" s="116" t="s">
        <v>8</v>
      </c>
      <c r="G3" s="58" t="s">
        <v>338</v>
      </c>
      <c r="H3" s="58" t="s">
        <v>339</v>
      </c>
      <c r="I3" s="58" t="s">
        <v>340</v>
      </c>
      <c r="J3" s="58" t="s">
        <v>341</v>
      </c>
      <c r="K3" s="58" t="s">
        <v>342</v>
      </c>
      <c r="L3" s="59" t="s">
        <v>343</v>
      </c>
      <c r="M3" s="59" t="s">
        <v>344</v>
      </c>
      <c r="N3" s="59" t="s">
        <v>345</v>
      </c>
      <c r="O3" s="59" t="s">
        <v>346</v>
      </c>
      <c r="P3" s="59" t="s">
        <v>347</v>
      </c>
      <c r="Q3" s="59" t="s">
        <v>348</v>
      </c>
      <c r="R3" s="59" t="s">
        <v>349</v>
      </c>
      <c r="S3" s="59" t="s">
        <v>350</v>
      </c>
      <c r="T3" s="59" t="s">
        <v>351</v>
      </c>
      <c r="U3" s="59" t="s">
        <v>352</v>
      </c>
      <c r="V3" s="59" t="s">
        <v>353</v>
      </c>
      <c r="W3" s="59" t="s">
        <v>354</v>
      </c>
      <c r="X3" s="59" t="s">
        <v>355</v>
      </c>
      <c r="Y3" s="59" t="s">
        <v>356</v>
      </c>
      <c r="Z3" s="59" t="s">
        <v>357</v>
      </c>
      <c r="AA3" s="60" t="s">
        <v>358</v>
      </c>
    </row>
    <row r="4" spans="1:27" ht="15">
      <c r="A4" s="107" t="s">
        <v>50</v>
      </c>
      <c r="B4" s="41" t="s">
        <v>52</v>
      </c>
      <c r="C4" s="41" t="s">
        <v>14</v>
      </c>
      <c r="D4" s="41" t="s">
        <v>92</v>
      </c>
      <c r="E4" s="41" t="s">
        <v>39</v>
      </c>
      <c r="F4" s="42">
        <v>33605</v>
      </c>
      <c r="G4" s="43">
        <v>7</v>
      </c>
      <c r="H4" s="43">
        <v>2</v>
      </c>
      <c r="I4" s="43">
        <v>11</v>
      </c>
      <c r="J4" s="43">
        <v>10</v>
      </c>
      <c r="K4" s="43">
        <v>9</v>
      </c>
      <c r="L4" s="43">
        <v>24</v>
      </c>
      <c r="M4" s="43">
        <v>70</v>
      </c>
      <c r="N4" s="43">
        <v>192</v>
      </c>
      <c r="O4" s="43">
        <v>350</v>
      </c>
      <c r="P4" s="43">
        <v>546</v>
      </c>
      <c r="Q4" s="43">
        <v>878</v>
      </c>
      <c r="R4" s="43">
        <v>1345</v>
      </c>
      <c r="S4" s="43">
        <v>2446</v>
      </c>
      <c r="T4" s="43">
        <v>2613</v>
      </c>
      <c r="U4" s="43">
        <v>3423</v>
      </c>
      <c r="V4" s="43">
        <v>4962</v>
      </c>
      <c r="W4" s="43">
        <v>6379</v>
      </c>
      <c r="X4" s="43">
        <v>5718</v>
      </c>
      <c r="Y4" s="43">
        <v>3283</v>
      </c>
      <c r="Z4" s="43">
        <v>1146</v>
      </c>
      <c r="AA4" s="44">
        <v>182</v>
      </c>
    </row>
    <row r="5" spans="1:27" ht="15">
      <c r="A5" s="61"/>
      <c r="B5" s="62" t="s">
        <v>53</v>
      </c>
      <c r="C5" s="62" t="s">
        <v>14</v>
      </c>
      <c r="D5" s="62" t="s">
        <v>93</v>
      </c>
      <c r="E5" s="62" t="s">
        <v>39</v>
      </c>
      <c r="F5" s="79">
        <v>18497</v>
      </c>
      <c r="G5" s="66">
        <v>6</v>
      </c>
      <c r="H5" s="66">
        <v>1</v>
      </c>
      <c r="I5" s="66">
        <v>3</v>
      </c>
      <c r="J5" s="66">
        <v>3</v>
      </c>
      <c r="K5" s="66">
        <v>5</v>
      </c>
      <c r="L5" s="66">
        <v>12</v>
      </c>
      <c r="M5" s="66">
        <v>45</v>
      </c>
      <c r="N5" s="66">
        <v>143</v>
      </c>
      <c r="O5" s="66">
        <v>274</v>
      </c>
      <c r="P5" s="66">
        <v>426</v>
      </c>
      <c r="Q5" s="66">
        <v>659</v>
      </c>
      <c r="R5" s="66">
        <v>1019</v>
      </c>
      <c r="S5" s="66">
        <v>1869</v>
      </c>
      <c r="T5" s="66">
        <v>1890</v>
      </c>
      <c r="U5" s="66">
        <v>2321</v>
      </c>
      <c r="V5" s="66">
        <v>2938</v>
      </c>
      <c r="W5" s="66">
        <v>3312</v>
      </c>
      <c r="X5" s="66">
        <v>2373</v>
      </c>
      <c r="Y5" s="66">
        <v>950</v>
      </c>
      <c r="Z5" s="66">
        <v>225</v>
      </c>
      <c r="AA5" s="67">
        <v>16</v>
      </c>
    </row>
    <row r="6" spans="1:27" ht="15">
      <c r="A6" s="69"/>
      <c r="B6" s="70" t="s">
        <v>54</v>
      </c>
      <c r="C6" s="70" t="s">
        <v>14</v>
      </c>
      <c r="D6" s="70" t="s">
        <v>94</v>
      </c>
      <c r="E6" s="70" t="s">
        <v>39</v>
      </c>
      <c r="F6" s="80">
        <v>15108</v>
      </c>
      <c r="G6" s="75">
        <v>1</v>
      </c>
      <c r="H6" s="75">
        <v>1</v>
      </c>
      <c r="I6" s="75">
        <v>8</v>
      </c>
      <c r="J6" s="75">
        <v>7</v>
      </c>
      <c r="K6" s="75">
        <v>4</v>
      </c>
      <c r="L6" s="75">
        <v>12</v>
      </c>
      <c r="M6" s="75">
        <v>25</v>
      </c>
      <c r="N6" s="75">
        <v>49</v>
      </c>
      <c r="O6" s="75">
        <v>76</v>
      </c>
      <c r="P6" s="75">
        <v>120</v>
      </c>
      <c r="Q6" s="75">
        <v>219</v>
      </c>
      <c r="R6" s="75">
        <v>326</v>
      </c>
      <c r="S6" s="75">
        <v>577</v>
      </c>
      <c r="T6" s="75">
        <v>723</v>
      </c>
      <c r="U6" s="75">
        <v>1102</v>
      </c>
      <c r="V6" s="75">
        <v>2024</v>
      </c>
      <c r="W6" s="75">
        <v>3067</v>
      </c>
      <c r="X6" s="75">
        <v>3345</v>
      </c>
      <c r="Y6" s="75">
        <v>2333</v>
      </c>
      <c r="Z6" s="75">
        <v>921</v>
      </c>
      <c r="AA6" s="76">
        <v>166</v>
      </c>
    </row>
    <row r="7" spans="1:27" ht="15">
      <c r="A7" s="107" t="s">
        <v>55</v>
      </c>
      <c r="B7" s="41" t="s">
        <v>52</v>
      </c>
      <c r="C7" s="41" t="s">
        <v>15</v>
      </c>
      <c r="D7" s="41" t="s">
        <v>95</v>
      </c>
      <c r="E7" s="41" t="s">
        <v>40</v>
      </c>
      <c r="F7" s="42">
        <v>1371</v>
      </c>
      <c r="G7" s="43" t="s">
        <v>44</v>
      </c>
      <c r="H7" s="43" t="s">
        <v>44</v>
      </c>
      <c r="I7" s="43" t="s">
        <v>44</v>
      </c>
      <c r="J7" s="43">
        <v>2</v>
      </c>
      <c r="K7" s="43" t="s">
        <v>44</v>
      </c>
      <c r="L7" s="43">
        <v>1</v>
      </c>
      <c r="M7" s="43">
        <v>3</v>
      </c>
      <c r="N7" s="43">
        <v>8</v>
      </c>
      <c r="O7" s="43">
        <v>15</v>
      </c>
      <c r="P7" s="43">
        <v>21</v>
      </c>
      <c r="Q7" s="43">
        <v>34</v>
      </c>
      <c r="R7" s="43">
        <v>59</v>
      </c>
      <c r="S7" s="43">
        <v>101</v>
      </c>
      <c r="T7" s="43">
        <v>119</v>
      </c>
      <c r="U7" s="43">
        <v>157</v>
      </c>
      <c r="V7" s="43">
        <v>230</v>
      </c>
      <c r="W7" s="43">
        <v>241</v>
      </c>
      <c r="X7" s="43">
        <v>216</v>
      </c>
      <c r="Y7" s="43">
        <v>114</v>
      </c>
      <c r="Z7" s="43">
        <v>43</v>
      </c>
      <c r="AA7" s="44">
        <v>7</v>
      </c>
    </row>
    <row r="8" spans="1:27" ht="15">
      <c r="A8" s="61"/>
      <c r="B8" s="62" t="s">
        <v>53</v>
      </c>
      <c r="C8" s="62" t="s">
        <v>15</v>
      </c>
      <c r="D8" s="62" t="s">
        <v>96</v>
      </c>
      <c r="E8" s="62" t="s">
        <v>40</v>
      </c>
      <c r="F8" s="79">
        <v>768</v>
      </c>
      <c r="G8" s="66" t="s">
        <v>44</v>
      </c>
      <c r="H8" s="66" t="s">
        <v>44</v>
      </c>
      <c r="I8" s="66" t="s">
        <v>44</v>
      </c>
      <c r="J8" s="66" t="s">
        <v>44</v>
      </c>
      <c r="K8" s="66" t="s">
        <v>44</v>
      </c>
      <c r="L8" s="66">
        <v>1</v>
      </c>
      <c r="M8" s="66">
        <v>3</v>
      </c>
      <c r="N8" s="66">
        <v>6</v>
      </c>
      <c r="O8" s="66">
        <v>12</v>
      </c>
      <c r="P8" s="66">
        <v>16</v>
      </c>
      <c r="Q8" s="66">
        <v>22</v>
      </c>
      <c r="R8" s="66">
        <v>36</v>
      </c>
      <c r="S8" s="66">
        <v>68</v>
      </c>
      <c r="T8" s="66">
        <v>81</v>
      </c>
      <c r="U8" s="66">
        <v>104</v>
      </c>
      <c r="V8" s="66">
        <v>150</v>
      </c>
      <c r="W8" s="66">
        <v>123</v>
      </c>
      <c r="X8" s="66">
        <v>97</v>
      </c>
      <c r="Y8" s="66">
        <v>37</v>
      </c>
      <c r="Z8" s="66">
        <v>10</v>
      </c>
      <c r="AA8" s="67">
        <v>2</v>
      </c>
    </row>
    <row r="9" spans="1:27" ht="15">
      <c r="A9" s="69"/>
      <c r="B9" s="70" t="s">
        <v>54</v>
      </c>
      <c r="C9" s="70" t="s">
        <v>15</v>
      </c>
      <c r="D9" s="70" t="s">
        <v>97</v>
      </c>
      <c r="E9" s="70" t="s">
        <v>40</v>
      </c>
      <c r="F9" s="80">
        <v>603</v>
      </c>
      <c r="G9" s="75" t="s">
        <v>44</v>
      </c>
      <c r="H9" s="75" t="s">
        <v>44</v>
      </c>
      <c r="I9" s="75" t="s">
        <v>44</v>
      </c>
      <c r="J9" s="75">
        <v>2</v>
      </c>
      <c r="K9" s="75" t="s">
        <v>44</v>
      </c>
      <c r="L9" s="75" t="s">
        <v>44</v>
      </c>
      <c r="M9" s="75" t="s">
        <v>44</v>
      </c>
      <c r="N9" s="75">
        <v>2</v>
      </c>
      <c r="O9" s="75">
        <v>3</v>
      </c>
      <c r="P9" s="75">
        <v>5</v>
      </c>
      <c r="Q9" s="75">
        <v>12</v>
      </c>
      <c r="R9" s="75">
        <v>23</v>
      </c>
      <c r="S9" s="75">
        <v>33</v>
      </c>
      <c r="T9" s="75">
        <v>38</v>
      </c>
      <c r="U9" s="75">
        <v>53</v>
      </c>
      <c r="V9" s="75">
        <v>80</v>
      </c>
      <c r="W9" s="75">
        <v>118</v>
      </c>
      <c r="X9" s="75">
        <v>119</v>
      </c>
      <c r="Y9" s="75">
        <v>77</v>
      </c>
      <c r="Z9" s="75">
        <v>33</v>
      </c>
      <c r="AA9" s="76">
        <v>5</v>
      </c>
    </row>
    <row r="10" spans="1:27" ht="15">
      <c r="A10" s="107" t="s">
        <v>387</v>
      </c>
      <c r="B10" s="41" t="s">
        <v>52</v>
      </c>
      <c r="C10" s="41" t="s">
        <v>99</v>
      </c>
      <c r="D10" s="41" t="s">
        <v>98</v>
      </c>
      <c r="E10" s="41" t="s">
        <v>41</v>
      </c>
      <c r="F10" s="42">
        <v>120</v>
      </c>
      <c r="G10" s="43" t="s">
        <v>44</v>
      </c>
      <c r="H10" s="43" t="s">
        <v>44</v>
      </c>
      <c r="I10" s="43" t="s">
        <v>44</v>
      </c>
      <c r="J10" s="43" t="s">
        <v>44</v>
      </c>
      <c r="K10" s="43" t="s">
        <v>44</v>
      </c>
      <c r="L10" s="43" t="s">
        <v>44</v>
      </c>
      <c r="M10" s="43">
        <v>1</v>
      </c>
      <c r="N10" s="43">
        <v>2</v>
      </c>
      <c r="O10" s="43">
        <v>1</v>
      </c>
      <c r="P10" s="43">
        <v>1</v>
      </c>
      <c r="Q10" s="43">
        <v>4</v>
      </c>
      <c r="R10" s="43">
        <v>5</v>
      </c>
      <c r="S10" s="43">
        <v>13</v>
      </c>
      <c r="T10" s="43">
        <v>6</v>
      </c>
      <c r="U10" s="43">
        <v>18</v>
      </c>
      <c r="V10" s="43">
        <v>20</v>
      </c>
      <c r="W10" s="43">
        <v>27</v>
      </c>
      <c r="X10" s="43">
        <v>12</v>
      </c>
      <c r="Y10" s="43">
        <v>8</v>
      </c>
      <c r="Z10" s="43">
        <v>2</v>
      </c>
      <c r="AA10" s="44" t="s">
        <v>44</v>
      </c>
    </row>
    <row r="11" spans="1:27" ht="15">
      <c r="A11" s="61"/>
      <c r="B11" s="62" t="s">
        <v>53</v>
      </c>
      <c r="C11" s="62" t="s">
        <v>99</v>
      </c>
      <c r="D11" s="62" t="s">
        <v>100</v>
      </c>
      <c r="E11" s="62" t="s">
        <v>41</v>
      </c>
      <c r="F11" s="79">
        <v>74</v>
      </c>
      <c r="G11" s="66" t="s">
        <v>44</v>
      </c>
      <c r="H11" s="66" t="s">
        <v>44</v>
      </c>
      <c r="I11" s="66" t="s">
        <v>44</v>
      </c>
      <c r="J11" s="66" t="s">
        <v>44</v>
      </c>
      <c r="K11" s="66" t="s">
        <v>44</v>
      </c>
      <c r="L11" s="66" t="s">
        <v>44</v>
      </c>
      <c r="M11" s="66">
        <v>1</v>
      </c>
      <c r="N11" s="66">
        <v>2</v>
      </c>
      <c r="O11" s="66">
        <v>1</v>
      </c>
      <c r="P11" s="66">
        <v>1</v>
      </c>
      <c r="Q11" s="66">
        <v>2</v>
      </c>
      <c r="R11" s="66">
        <v>3</v>
      </c>
      <c r="S11" s="66">
        <v>10</v>
      </c>
      <c r="T11" s="66">
        <v>3</v>
      </c>
      <c r="U11" s="66">
        <v>15</v>
      </c>
      <c r="V11" s="66">
        <v>14</v>
      </c>
      <c r="W11" s="66">
        <v>15</v>
      </c>
      <c r="X11" s="66">
        <v>4</v>
      </c>
      <c r="Y11" s="66">
        <v>3</v>
      </c>
      <c r="Z11" s="66" t="s">
        <v>44</v>
      </c>
      <c r="AA11" s="67" t="s">
        <v>44</v>
      </c>
    </row>
    <row r="12" spans="1:27" ht="15">
      <c r="A12" s="69"/>
      <c r="B12" s="70" t="s">
        <v>54</v>
      </c>
      <c r="C12" s="70" t="s">
        <v>99</v>
      </c>
      <c r="D12" s="70" t="s">
        <v>101</v>
      </c>
      <c r="E12" s="70" t="s">
        <v>41</v>
      </c>
      <c r="F12" s="80">
        <v>46</v>
      </c>
      <c r="G12" s="75" t="s">
        <v>44</v>
      </c>
      <c r="H12" s="75" t="s">
        <v>44</v>
      </c>
      <c r="I12" s="75" t="s">
        <v>44</v>
      </c>
      <c r="J12" s="75" t="s">
        <v>44</v>
      </c>
      <c r="K12" s="75" t="s">
        <v>44</v>
      </c>
      <c r="L12" s="75" t="s">
        <v>44</v>
      </c>
      <c r="M12" s="75" t="s">
        <v>44</v>
      </c>
      <c r="N12" s="75" t="s">
        <v>44</v>
      </c>
      <c r="O12" s="75" t="s">
        <v>44</v>
      </c>
      <c r="P12" s="75" t="s">
        <v>44</v>
      </c>
      <c r="Q12" s="75">
        <v>2</v>
      </c>
      <c r="R12" s="75">
        <v>2</v>
      </c>
      <c r="S12" s="75">
        <v>3</v>
      </c>
      <c r="T12" s="75">
        <v>3</v>
      </c>
      <c r="U12" s="75">
        <v>3</v>
      </c>
      <c r="V12" s="75">
        <v>6</v>
      </c>
      <c r="W12" s="75">
        <v>12</v>
      </c>
      <c r="X12" s="75">
        <v>8</v>
      </c>
      <c r="Y12" s="75">
        <v>5</v>
      </c>
      <c r="Z12" s="75">
        <v>2</v>
      </c>
      <c r="AA12" s="76" t="s">
        <v>44</v>
      </c>
    </row>
    <row r="13" spans="1:27" ht="15">
      <c r="A13" s="107" t="s">
        <v>57</v>
      </c>
      <c r="B13" s="41" t="s">
        <v>52</v>
      </c>
      <c r="C13" s="41" t="s">
        <v>103</v>
      </c>
      <c r="D13" s="41" t="s">
        <v>102</v>
      </c>
      <c r="E13" s="41" t="s">
        <v>42</v>
      </c>
      <c r="F13" s="42">
        <v>34</v>
      </c>
      <c r="G13" s="43" t="s">
        <v>44</v>
      </c>
      <c r="H13" s="43" t="s">
        <v>44</v>
      </c>
      <c r="I13" s="43" t="s">
        <v>44</v>
      </c>
      <c r="J13" s="43" t="s">
        <v>44</v>
      </c>
      <c r="K13" s="43" t="s">
        <v>44</v>
      </c>
      <c r="L13" s="43" t="s">
        <v>44</v>
      </c>
      <c r="M13" s="43" t="s">
        <v>44</v>
      </c>
      <c r="N13" s="43" t="s">
        <v>44</v>
      </c>
      <c r="O13" s="43" t="s">
        <v>44</v>
      </c>
      <c r="P13" s="43" t="s">
        <v>44</v>
      </c>
      <c r="Q13" s="43">
        <v>1</v>
      </c>
      <c r="R13" s="43" t="s">
        <v>44</v>
      </c>
      <c r="S13" s="43">
        <v>3</v>
      </c>
      <c r="T13" s="43">
        <v>1</v>
      </c>
      <c r="U13" s="43">
        <v>4</v>
      </c>
      <c r="V13" s="43">
        <v>6</v>
      </c>
      <c r="W13" s="43">
        <v>9</v>
      </c>
      <c r="X13" s="43">
        <v>4</v>
      </c>
      <c r="Y13" s="43">
        <v>6</v>
      </c>
      <c r="Z13" s="43" t="s">
        <v>44</v>
      </c>
      <c r="AA13" s="44" t="s">
        <v>44</v>
      </c>
    </row>
    <row r="14" spans="1:27" ht="15">
      <c r="A14" s="61"/>
      <c r="B14" s="62" t="s">
        <v>53</v>
      </c>
      <c r="C14" s="62" t="s">
        <v>103</v>
      </c>
      <c r="D14" s="62" t="s">
        <v>104</v>
      </c>
      <c r="E14" s="62" t="s">
        <v>42</v>
      </c>
      <c r="F14" s="79">
        <v>20</v>
      </c>
      <c r="G14" s="66" t="s">
        <v>44</v>
      </c>
      <c r="H14" s="66" t="s">
        <v>44</v>
      </c>
      <c r="I14" s="66" t="s">
        <v>44</v>
      </c>
      <c r="J14" s="66" t="s">
        <v>44</v>
      </c>
      <c r="K14" s="66" t="s">
        <v>44</v>
      </c>
      <c r="L14" s="66" t="s">
        <v>44</v>
      </c>
      <c r="M14" s="66" t="s">
        <v>44</v>
      </c>
      <c r="N14" s="66" t="s">
        <v>44</v>
      </c>
      <c r="O14" s="66" t="s">
        <v>44</v>
      </c>
      <c r="P14" s="66" t="s">
        <v>44</v>
      </c>
      <c r="Q14" s="66">
        <v>1</v>
      </c>
      <c r="R14" s="66" t="s">
        <v>44</v>
      </c>
      <c r="S14" s="66">
        <v>3</v>
      </c>
      <c r="T14" s="66" t="s">
        <v>44</v>
      </c>
      <c r="U14" s="66">
        <v>4</v>
      </c>
      <c r="V14" s="66">
        <v>6</v>
      </c>
      <c r="W14" s="66">
        <v>4</v>
      </c>
      <c r="X14" s="66" t="s">
        <v>44</v>
      </c>
      <c r="Y14" s="66">
        <v>2</v>
      </c>
      <c r="Z14" s="66" t="s">
        <v>44</v>
      </c>
      <c r="AA14" s="67" t="s">
        <v>44</v>
      </c>
    </row>
    <row r="15" spans="1:27" ht="15">
      <c r="A15" s="69"/>
      <c r="B15" s="70" t="s">
        <v>54</v>
      </c>
      <c r="C15" s="70" t="s">
        <v>103</v>
      </c>
      <c r="D15" s="70" t="s">
        <v>105</v>
      </c>
      <c r="E15" s="70" t="s">
        <v>42</v>
      </c>
      <c r="F15" s="80">
        <v>14</v>
      </c>
      <c r="G15" s="75" t="s">
        <v>44</v>
      </c>
      <c r="H15" s="75" t="s">
        <v>44</v>
      </c>
      <c r="I15" s="75" t="s">
        <v>44</v>
      </c>
      <c r="J15" s="75" t="s">
        <v>44</v>
      </c>
      <c r="K15" s="75" t="s">
        <v>44</v>
      </c>
      <c r="L15" s="75" t="s">
        <v>44</v>
      </c>
      <c r="M15" s="75" t="s">
        <v>44</v>
      </c>
      <c r="N15" s="75" t="s">
        <v>44</v>
      </c>
      <c r="O15" s="75" t="s">
        <v>44</v>
      </c>
      <c r="P15" s="75" t="s">
        <v>44</v>
      </c>
      <c r="Q15" s="75" t="s">
        <v>44</v>
      </c>
      <c r="R15" s="75" t="s">
        <v>44</v>
      </c>
      <c r="S15" s="75" t="s">
        <v>44</v>
      </c>
      <c r="T15" s="75">
        <v>1</v>
      </c>
      <c r="U15" s="75" t="s">
        <v>44</v>
      </c>
      <c r="V15" s="75" t="s">
        <v>44</v>
      </c>
      <c r="W15" s="75">
        <v>5</v>
      </c>
      <c r="X15" s="75">
        <v>4</v>
      </c>
      <c r="Y15" s="75">
        <v>4</v>
      </c>
      <c r="Z15" s="75" t="s">
        <v>44</v>
      </c>
      <c r="AA15" s="76" t="s">
        <v>44</v>
      </c>
    </row>
    <row r="16" spans="1:27" ht="15">
      <c r="A16" s="107" t="s">
        <v>59</v>
      </c>
      <c r="B16" s="41" t="s">
        <v>52</v>
      </c>
      <c r="C16" s="41" t="s">
        <v>107</v>
      </c>
      <c r="D16" s="41" t="s">
        <v>106</v>
      </c>
      <c r="E16" s="41" t="s">
        <v>43</v>
      </c>
      <c r="F16" s="42">
        <v>8</v>
      </c>
      <c r="G16" s="43" t="s">
        <v>44</v>
      </c>
      <c r="H16" s="43" t="s">
        <v>44</v>
      </c>
      <c r="I16" s="43" t="s">
        <v>44</v>
      </c>
      <c r="J16" s="43" t="s">
        <v>44</v>
      </c>
      <c r="K16" s="43" t="s">
        <v>44</v>
      </c>
      <c r="L16" s="43" t="s">
        <v>44</v>
      </c>
      <c r="M16" s="43" t="s">
        <v>44</v>
      </c>
      <c r="N16" s="43" t="s">
        <v>44</v>
      </c>
      <c r="O16" s="43" t="s">
        <v>44</v>
      </c>
      <c r="P16" s="43" t="s">
        <v>44</v>
      </c>
      <c r="Q16" s="43">
        <v>1</v>
      </c>
      <c r="R16" s="43" t="s">
        <v>44</v>
      </c>
      <c r="S16" s="43" t="s">
        <v>44</v>
      </c>
      <c r="T16" s="43" t="s">
        <v>44</v>
      </c>
      <c r="U16" s="43">
        <v>1</v>
      </c>
      <c r="V16" s="43" t="s">
        <v>44</v>
      </c>
      <c r="W16" s="43">
        <v>2</v>
      </c>
      <c r="X16" s="43">
        <v>2</v>
      </c>
      <c r="Y16" s="43">
        <v>2</v>
      </c>
      <c r="Z16" s="43" t="s">
        <v>44</v>
      </c>
      <c r="AA16" s="44" t="s">
        <v>44</v>
      </c>
    </row>
    <row r="17" spans="1:27" ht="15">
      <c r="A17" s="61"/>
      <c r="B17" s="62" t="s">
        <v>53</v>
      </c>
      <c r="C17" s="62" t="s">
        <v>107</v>
      </c>
      <c r="D17" s="62" t="s">
        <v>108</v>
      </c>
      <c r="E17" s="62" t="s">
        <v>43</v>
      </c>
      <c r="F17" s="79">
        <v>3</v>
      </c>
      <c r="G17" s="66" t="s">
        <v>44</v>
      </c>
      <c r="H17" s="66" t="s">
        <v>44</v>
      </c>
      <c r="I17" s="66" t="s">
        <v>44</v>
      </c>
      <c r="J17" s="66" t="s">
        <v>44</v>
      </c>
      <c r="K17" s="66" t="s">
        <v>44</v>
      </c>
      <c r="L17" s="66" t="s">
        <v>44</v>
      </c>
      <c r="M17" s="66" t="s">
        <v>44</v>
      </c>
      <c r="N17" s="66" t="s">
        <v>44</v>
      </c>
      <c r="O17" s="66" t="s">
        <v>44</v>
      </c>
      <c r="P17" s="66" t="s">
        <v>44</v>
      </c>
      <c r="Q17" s="66">
        <v>1</v>
      </c>
      <c r="R17" s="66" t="s">
        <v>44</v>
      </c>
      <c r="S17" s="66" t="s">
        <v>44</v>
      </c>
      <c r="T17" s="66" t="s">
        <v>44</v>
      </c>
      <c r="U17" s="66">
        <v>1</v>
      </c>
      <c r="V17" s="66" t="s">
        <v>44</v>
      </c>
      <c r="W17" s="66" t="s">
        <v>44</v>
      </c>
      <c r="X17" s="66" t="s">
        <v>44</v>
      </c>
      <c r="Y17" s="66">
        <v>1</v>
      </c>
      <c r="Z17" s="66" t="s">
        <v>44</v>
      </c>
      <c r="AA17" s="67" t="s">
        <v>44</v>
      </c>
    </row>
    <row r="18" spans="1:27" ht="15">
      <c r="A18" s="69"/>
      <c r="B18" s="70" t="s">
        <v>54</v>
      </c>
      <c r="C18" s="70" t="s">
        <v>107</v>
      </c>
      <c r="D18" s="70" t="s">
        <v>109</v>
      </c>
      <c r="E18" s="70" t="s">
        <v>43</v>
      </c>
      <c r="F18" s="80">
        <v>5</v>
      </c>
      <c r="G18" s="75" t="s">
        <v>44</v>
      </c>
      <c r="H18" s="75" t="s">
        <v>44</v>
      </c>
      <c r="I18" s="75" t="s">
        <v>44</v>
      </c>
      <c r="J18" s="75" t="s">
        <v>44</v>
      </c>
      <c r="K18" s="75" t="s">
        <v>44</v>
      </c>
      <c r="L18" s="75" t="s">
        <v>44</v>
      </c>
      <c r="M18" s="75" t="s">
        <v>44</v>
      </c>
      <c r="N18" s="75" t="s">
        <v>44</v>
      </c>
      <c r="O18" s="75" t="s">
        <v>44</v>
      </c>
      <c r="P18" s="75" t="s">
        <v>44</v>
      </c>
      <c r="Q18" s="75" t="s">
        <v>44</v>
      </c>
      <c r="R18" s="75" t="s">
        <v>44</v>
      </c>
      <c r="S18" s="75" t="s">
        <v>44</v>
      </c>
      <c r="T18" s="75" t="s">
        <v>44</v>
      </c>
      <c r="U18" s="75" t="s">
        <v>44</v>
      </c>
      <c r="V18" s="75" t="s">
        <v>44</v>
      </c>
      <c r="W18" s="75">
        <v>2</v>
      </c>
      <c r="X18" s="75">
        <v>2</v>
      </c>
      <c r="Y18" s="75">
        <v>1</v>
      </c>
      <c r="Z18" s="75" t="s">
        <v>44</v>
      </c>
      <c r="AA18" s="76" t="s">
        <v>44</v>
      </c>
    </row>
    <row r="19" spans="1:27" ht="15">
      <c r="A19" s="107" t="s">
        <v>60</v>
      </c>
      <c r="B19" s="41" t="s">
        <v>52</v>
      </c>
      <c r="C19" s="41" t="s">
        <v>111</v>
      </c>
      <c r="D19" s="41" t="s">
        <v>110</v>
      </c>
      <c r="E19" s="41" t="s">
        <v>45</v>
      </c>
      <c r="F19" s="42" t="s">
        <v>44</v>
      </c>
      <c r="G19" s="43" t="s">
        <v>44</v>
      </c>
      <c r="H19" s="43" t="s">
        <v>44</v>
      </c>
      <c r="I19" s="43" t="s">
        <v>44</v>
      </c>
      <c r="J19" s="43" t="s">
        <v>44</v>
      </c>
      <c r="K19" s="43" t="s">
        <v>44</v>
      </c>
      <c r="L19" s="43" t="s">
        <v>44</v>
      </c>
      <c r="M19" s="43" t="s">
        <v>44</v>
      </c>
      <c r="N19" s="43" t="s">
        <v>44</v>
      </c>
      <c r="O19" s="43" t="s">
        <v>44</v>
      </c>
      <c r="P19" s="43" t="s">
        <v>44</v>
      </c>
      <c r="Q19" s="43" t="s">
        <v>44</v>
      </c>
      <c r="R19" s="43" t="s">
        <v>44</v>
      </c>
      <c r="S19" s="43" t="s">
        <v>44</v>
      </c>
      <c r="T19" s="43" t="s">
        <v>44</v>
      </c>
      <c r="U19" s="43" t="s">
        <v>44</v>
      </c>
      <c r="V19" s="43" t="s">
        <v>44</v>
      </c>
      <c r="W19" s="43" t="s">
        <v>44</v>
      </c>
      <c r="X19" s="43" t="s">
        <v>44</v>
      </c>
      <c r="Y19" s="43" t="s">
        <v>44</v>
      </c>
      <c r="Z19" s="43" t="s">
        <v>44</v>
      </c>
      <c r="AA19" s="44" t="s">
        <v>44</v>
      </c>
    </row>
    <row r="20" spans="1:27" ht="15">
      <c r="A20" s="61"/>
      <c r="B20" s="62" t="s">
        <v>53</v>
      </c>
      <c r="C20" s="62" t="s">
        <v>111</v>
      </c>
      <c r="D20" s="62" t="s">
        <v>112</v>
      </c>
      <c r="E20" s="62" t="s">
        <v>45</v>
      </c>
      <c r="F20" s="79" t="s">
        <v>44</v>
      </c>
      <c r="G20" s="66" t="s">
        <v>44</v>
      </c>
      <c r="H20" s="66" t="s">
        <v>44</v>
      </c>
      <c r="I20" s="66" t="s">
        <v>44</v>
      </c>
      <c r="J20" s="66" t="s">
        <v>44</v>
      </c>
      <c r="K20" s="66" t="s">
        <v>44</v>
      </c>
      <c r="L20" s="66" t="s">
        <v>44</v>
      </c>
      <c r="M20" s="66" t="s">
        <v>44</v>
      </c>
      <c r="N20" s="66" t="s">
        <v>44</v>
      </c>
      <c r="O20" s="66" t="s">
        <v>44</v>
      </c>
      <c r="P20" s="66" t="s">
        <v>44</v>
      </c>
      <c r="Q20" s="66" t="s">
        <v>44</v>
      </c>
      <c r="R20" s="66" t="s">
        <v>44</v>
      </c>
      <c r="S20" s="66" t="s">
        <v>44</v>
      </c>
      <c r="T20" s="66" t="s">
        <v>44</v>
      </c>
      <c r="U20" s="66" t="s">
        <v>44</v>
      </c>
      <c r="V20" s="66" t="s">
        <v>44</v>
      </c>
      <c r="W20" s="66" t="s">
        <v>44</v>
      </c>
      <c r="X20" s="66" t="s">
        <v>44</v>
      </c>
      <c r="Y20" s="66" t="s">
        <v>44</v>
      </c>
      <c r="Z20" s="66" t="s">
        <v>44</v>
      </c>
      <c r="AA20" s="67" t="s">
        <v>44</v>
      </c>
    </row>
    <row r="21" spans="1:27" ht="15">
      <c r="A21" s="69"/>
      <c r="B21" s="70" t="s">
        <v>54</v>
      </c>
      <c r="C21" s="70" t="s">
        <v>111</v>
      </c>
      <c r="D21" s="70" t="s">
        <v>113</v>
      </c>
      <c r="E21" s="70" t="s">
        <v>45</v>
      </c>
      <c r="F21" s="80" t="s">
        <v>44</v>
      </c>
      <c r="G21" s="75" t="s">
        <v>44</v>
      </c>
      <c r="H21" s="75" t="s">
        <v>44</v>
      </c>
      <c r="I21" s="75" t="s">
        <v>44</v>
      </c>
      <c r="J21" s="75" t="s">
        <v>44</v>
      </c>
      <c r="K21" s="75" t="s">
        <v>44</v>
      </c>
      <c r="L21" s="75" t="s">
        <v>44</v>
      </c>
      <c r="M21" s="75" t="s">
        <v>44</v>
      </c>
      <c r="N21" s="75" t="s">
        <v>44</v>
      </c>
      <c r="O21" s="75" t="s">
        <v>44</v>
      </c>
      <c r="P21" s="75" t="s">
        <v>44</v>
      </c>
      <c r="Q21" s="75" t="s">
        <v>44</v>
      </c>
      <c r="R21" s="75" t="s">
        <v>44</v>
      </c>
      <c r="S21" s="75" t="s">
        <v>44</v>
      </c>
      <c r="T21" s="75" t="s">
        <v>44</v>
      </c>
      <c r="U21" s="75" t="s">
        <v>44</v>
      </c>
      <c r="V21" s="75" t="s">
        <v>44</v>
      </c>
      <c r="W21" s="75" t="s">
        <v>44</v>
      </c>
      <c r="X21" s="75" t="s">
        <v>44</v>
      </c>
      <c r="Y21" s="75" t="s">
        <v>44</v>
      </c>
      <c r="Z21" s="75" t="s">
        <v>44</v>
      </c>
      <c r="AA21" s="76" t="s">
        <v>44</v>
      </c>
    </row>
    <row r="22" spans="1:27" ht="15">
      <c r="A22" s="107" t="s">
        <v>61</v>
      </c>
      <c r="B22" s="41" t="s">
        <v>52</v>
      </c>
      <c r="C22" s="41" t="s">
        <v>115</v>
      </c>
      <c r="D22" s="41" t="s">
        <v>114</v>
      </c>
      <c r="E22" s="41" t="s">
        <v>45</v>
      </c>
      <c r="F22" s="42">
        <v>1</v>
      </c>
      <c r="G22" s="43" t="s">
        <v>44</v>
      </c>
      <c r="H22" s="43" t="s">
        <v>44</v>
      </c>
      <c r="I22" s="43" t="s">
        <v>44</v>
      </c>
      <c r="J22" s="43" t="s">
        <v>44</v>
      </c>
      <c r="K22" s="43" t="s">
        <v>44</v>
      </c>
      <c r="L22" s="43" t="s">
        <v>44</v>
      </c>
      <c r="M22" s="43" t="s">
        <v>44</v>
      </c>
      <c r="N22" s="43" t="s">
        <v>44</v>
      </c>
      <c r="O22" s="43" t="s">
        <v>44</v>
      </c>
      <c r="P22" s="43" t="s">
        <v>44</v>
      </c>
      <c r="Q22" s="43" t="s">
        <v>44</v>
      </c>
      <c r="R22" s="43" t="s">
        <v>44</v>
      </c>
      <c r="S22" s="43" t="s">
        <v>44</v>
      </c>
      <c r="T22" s="43" t="s">
        <v>44</v>
      </c>
      <c r="U22" s="43" t="s">
        <v>44</v>
      </c>
      <c r="V22" s="43">
        <v>1</v>
      </c>
      <c r="W22" s="43" t="s">
        <v>44</v>
      </c>
      <c r="X22" s="43" t="s">
        <v>44</v>
      </c>
      <c r="Y22" s="43" t="s">
        <v>44</v>
      </c>
      <c r="Z22" s="43" t="s">
        <v>44</v>
      </c>
      <c r="AA22" s="44" t="s">
        <v>44</v>
      </c>
    </row>
    <row r="23" spans="1:27" ht="15">
      <c r="A23" s="61"/>
      <c r="B23" s="62" t="s">
        <v>53</v>
      </c>
      <c r="C23" s="62" t="s">
        <v>115</v>
      </c>
      <c r="D23" s="62" t="s">
        <v>116</v>
      </c>
      <c r="E23" s="62" t="s">
        <v>45</v>
      </c>
      <c r="F23" s="79">
        <v>1</v>
      </c>
      <c r="G23" s="66" t="s">
        <v>44</v>
      </c>
      <c r="H23" s="66" t="s">
        <v>44</v>
      </c>
      <c r="I23" s="66" t="s">
        <v>44</v>
      </c>
      <c r="J23" s="66" t="s">
        <v>44</v>
      </c>
      <c r="K23" s="66" t="s">
        <v>44</v>
      </c>
      <c r="L23" s="66" t="s">
        <v>44</v>
      </c>
      <c r="M23" s="66" t="s">
        <v>44</v>
      </c>
      <c r="N23" s="66" t="s">
        <v>44</v>
      </c>
      <c r="O23" s="66" t="s">
        <v>44</v>
      </c>
      <c r="P23" s="66" t="s">
        <v>44</v>
      </c>
      <c r="Q23" s="66" t="s">
        <v>44</v>
      </c>
      <c r="R23" s="66" t="s">
        <v>44</v>
      </c>
      <c r="S23" s="66" t="s">
        <v>44</v>
      </c>
      <c r="T23" s="66" t="s">
        <v>44</v>
      </c>
      <c r="U23" s="66" t="s">
        <v>44</v>
      </c>
      <c r="V23" s="66">
        <v>1</v>
      </c>
      <c r="W23" s="66" t="s">
        <v>44</v>
      </c>
      <c r="X23" s="66" t="s">
        <v>44</v>
      </c>
      <c r="Y23" s="66" t="s">
        <v>44</v>
      </c>
      <c r="Z23" s="66" t="s">
        <v>44</v>
      </c>
      <c r="AA23" s="67" t="s">
        <v>44</v>
      </c>
    </row>
    <row r="24" spans="1:27" ht="15">
      <c r="A24" s="69"/>
      <c r="B24" s="70" t="s">
        <v>54</v>
      </c>
      <c r="C24" s="70" t="s">
        <v>115</v>
      </c>
      <c r="D24" s="70" t="s">
        <v>117</v>
      </c>
      <c r="E24" s="70" t="s">
        <v>45</v>
      </c>
      <c r="F24" s="80" t="s">
        <v>44</v>
      </c>
      <c r="G24" s="75" t="s">
        <v>44</v>
      </c>
      <c r="H24" s="75" t="s">
        <v>44</v>
      </c>
      <c r="I24" s="75" t="s">
        <v>44</v>
      </c>
      <c r="J24" s="75" t="s">
        <v>44</v>
      </c>
      <c r="K24" s="75" t="s">
        <v>44</v>
      </c>
      <c r="L24" s="75" t="s">
        <v>44</v>
      </c>
      <c r="M24" s="75" t="s">
        <v>44</v>
      </c>
      <c r="N24" s="75" t="s">
        <v>44</v>
      </c>
      <c r="O24" s="75" t="s">
        <v>44</v>
      </c>
      <c r="P24" s="75" t="s">
        <v>44</v>
      </c>
      <c r="Q24" s="75" t="s">
        <v>44</v>
      </c>
      <c r="R24" s="75" t="s">
        <v>44</v>
      </c>
      <c r="S24" s="75" t="s">
        <v>44</v>
      </c>
      <c r="T24" s="75" t="s">
        <v>44</v>
      </c>
      <c r="U24" s="75" t="s">
        <v>44</v>
      </c>
      <c r="V24" s="75" t="s">
        <v>44</v>
      </c>
      <c r="W24" s="75" t="s">
        <v>44</v>
      </c>
      <c r="X24" s="75" t="s">
        <v>44</v>
      </c>
      <c r="Y24" s="75" t="s">
        <v>44</v>
      </c>
      <c r="Z24" s="75" t="s">
        <v>44</v>
      </c>
      <c r="AA24" s="76" t="s">
        <v>44</v>
      </c>
    </row>
    <row r="25" spans="1:27" ht="15">
      <c r="A25" s="107" t="s">
        <v>62</v>
      </c>
      <c r="B25" s="41" t="s">
        <v>52</v>
      </c>
      <c r="C25" s="41" t="s">
        <v>119</v>
      </c>
      <c r="D25" s="41" t="s">
        <v>118</v>
      </c>
      <c r="E25" s="41" t="s">
        <v>45</v>
      </c>
      <c r="F25" s="42">
        <v>7</v>
      </c>
      <c r="G25" s="43" t="s">
        <v>44</v>
      </c>
      <c r="H25" s="43" t="s">
        <v>44</v>
      </c>
      <c r="I25" s="43" t="s">
        <v>44</v>
      </c>
      <c r="J25" s="43" t="s">
        <v>44</v>
      </c>
      <c r="K25" s="43" t="s">
        <v>44</v>
      </c>
      <c r="L25" s="43" t="s">
        <v>44</v>
      </c>
      <c r="M25" s="43" t="s">
        <v>44</v>
      </c>
      <c r="N25" s="43" t="s">
        <v>44</v>
      </c>
      <c r="O25" s="43" t="s">
        <v>44</v>
      </c>
      <c r="P25" s="43" t="s">
        <v>44</v>
      </c>
      <c r="Q25" s="43" t="s">
        <v>44</v>
      </c>
      <c r="R25" s="43" t="s">
        <v>44</v>
      </c>
      <c r="S25" s="43" t="s">
        <v>44</v>
      </c>
      <c r="T25" s="43" t="s">
        <v>44</v>
      </c>
      <c r="U25" s="43">
        <v>2</v>
      </c>
      <c r="V25" s="43">
        <v>3</v>
      </c>
      <c r="W25" s="43" t="s">
        <v>44</v>
      </c>
      <c r="X25" s="43">
        <v>1</v>
      </c>
      <c r="Y25" s="43">
        <v>1</v>
      </c>
      <c r="Z25" s="43" t="s">
        <v>44</v>
      </c>
      <c r="AA25" s="44" t="s">
        <v>44</v>
      </c>
    </row>
    <row r="26" spans="1:27" ht="15">
      <c r="A26" s="61"/>
      <c r="B26" s="62" t="s">
        <v>53</v>
      </c>
      <c r="C26" s="62" t="s">
        <v>119</v>
      </c>
      <c r="D26" s="62" t="s">
        <v>120</v>
      </c>
      <c r="E26" s="62" t="s">
        <v>45</v>
      </c>
      <c r="F26" s="79">
        <v>5</v>
      </c>
      <c r="G26" s="66" t="s">
        <v>44</v>
      </c>
      <c r="H26" s="66" t="s">
        <v>44</v>
      </c>
      <c r="I26" s="66" t="s">
        <v>44</v>
      </c>
      <c r="J26" s="66" t="s">
        <v>44</v>
      </c>
      <c r="K26" s="66" t="s">
        <v>44</v>
      </c>
      <c r="L26" s="66" t="s">
        <v>44</v>
      </c>
      <c r="M26" s="66" t="s">
        <v>44</v>
      </c>
      <c r="N26" s="66" t="s">
        <v>44</v>
      </c>
      <c r="O26" s="66" t="s">
        <v>44</v>
      </c>
      <c r="P26" s="66" t="s">
        <v>44</v>
      </c>
      <c r="Q26" s="66" t="s">
        <v>44</v>
      </c>
      <c r="R26" s="66" t="s">
        <v>44</v>
      </c>
      <c r="S26" s="66" t="s">
        <v>44</v>
      </c>
      <c r="T26" s="66" t="s">
        <v>44</v>
      </c>
      <c r="U26" s="66">
        <v>2</v>
      </c>
      <c r="V26" s="66">
        <v>3</v>
      </c>
      <c r="W26" s="66" t="s">
        <v>44</v>
      </c>
      <c r="X26" s="66" t="s">
        <v>44</v>
      </c>
      <c r="Y26" s="66" t="s">
        <v>44</v>
      </c>
      <c r="Z26" s="66" t="s">
        <v>44</v>
      </c>
      <c r="AA26" s="67" t="s">
        <v>44</v>
      </c>
    </row>
    <row r="27" spans="1:27" ht="15">
      <c r="A27" s="69"/>
      <c r="B27" s="70" t="s">
        <v>54</v>
      </c>
      <c r="C27" s="70" t="s">
        <v>119</v>
      </c>
      <c r="D27" s="70" t="s">
        <v>121</v>
      </c>
      <c r="E27" s="70" t="s">
        <v>45</v>
      </c>
      <c r="F27" s="80">
        <v>2</v>
      </c>
      <c r="G27" s="75" t="s">
        <v>44</v>
      </c>
      <c r="H27" s="75" t="s">
        <v>44</v>
      </c>
      <c r="I27" s="75" t="s">
        <v>44</v>
      </c>
      <c r="J27" s="75" t="s">
        <v>44</v>
      </c>
      <c r="K27" s="75" t="s">
        <v>44</v>
      </c>
      <c r="L27" s="75" t="s">
        <v>44</v>
      </c>
      <c r="M27" s="75" t="s">
        <v>44</v>
      </c>
      <c r="N27" s="75" t="s">
        <v>44</v>
      </c>
      <c r="O27" s="75" t="s">
        <v>44</v>
      </c>
      <c r="P27" s="75" t="s">
        <v>44</v>
      </c>
      <c r="Q27" s="75" t="s">
        <v>44</v>
      </c>
      <c r="R27" s="75" t="s">
        <v>44</v>
      </c>
      <c r="S27" s="75" t="s">
        <v>44</v>
      </c>
      <c r="T27" s="75" t="s">
        <v>44</v>
      </c>
      <c r="U27" s="75" t="s">
        <v>44</v>
      </c>
      <c r="V27" s="75" t="s">
        <v>44</v>
      </c>
      <c r="W27" s="75" t="s">
        <v>44</v>
      </c>
      <c r="X27" s="75">
        <v>1</v>
      </c>
      <c r="Y27" s="75">
        <v>1</v>
      </c>
      <c r="Z27" s="75" t="s">
        <v>44</v>
      </c>
      <c r="AA27" s="76" t="s">
        <v>44</v>
      </c>
    </row>
    <row r="28" spans="1:27" ht="15">
      <c r="A28" s="107" t="s">
        <v>64</v>
      </c>
      <c r="B28" s="41" t="s">
        <v>52</v>
      </c>
      <c r="C28" s="41" t="s">
        <v>123</v>
      </c>
      <c r="D28" s="41" t="s">
        <v>122</v>
      </c>
      <c r="E28" s="41" t="s">
        <v>45</v>
      </c>
      <c r="F28" s="42">
        <v>3</v>
      </c>
      <c r="G28" s="43" t="s">
        <v>44</v>
      </c>
      <c r="H28" s="43" t="s">
        <v>44</v>
      </c>
      <c r="I28" s="43" t="s">
        <v>44</v>
      </c>
      <c r="J28" s="43" t="s">
        <v>44</v>
      </c>
      <c r="K28" s="43" t="s">
        <v>44</v>
      </c>
      <c r="L28" s="43" t="s">
        <v>44</v>
      </c>
      <c r="M28" s="43" t="s">
        <v>44</v>
      </c>
      <c r="N28" s="43" t="s">
        <v>44</v>
      </c>
      <c r="O28" s="43" t="s">
        <v>44</v>
      </c>
      <c r="P28" s="43" t="s">
        <v>44</v>
      </c>
      <c r="Q28" s="43" t="s">
        <v>44</v>
      </c>
      <c r="R28" s="43" t="s">
        <v>44</v>
      </c>
      <c r="S28" s="43" t="s">
        <v>44</v>
      </c>
      <c r="T28" s="43" t="s">
        <v>44</v>
      </c>
      <c r="U28" s="43" t="s">
        <v>44</v>
      </c>
      <c r="V28" s="43" t="s">
        <v>44</v>
      </c>
      <c r="W28" s="43">
        <v>3</v>
      </c>
      <c r="X28" s="43" t="s">
        <v>44</v>
      </c>
      <c r="Y28" s="43" t="s">
        <v>44</v>
      </c>
      <c r="Z28" s="43" t="s">
        <v>44</v>
      </c>
      <c r="AA28" s="44" t="s">
        <v>44</v>
      </c>
    </row>
    <row r="29" spans="1:27" ht="15">
      <c r="A29" s="61"/>
      <c r="B29" s="62" t="s">
        <v>53</v>
      </c>
      <c r="C29" s="62" t="s">
        <v>123</v>
      </c>
      <c r="D29" s="62" t="s">
        <v>124</v>
      </c>
      <c r="E29" s="62" t="s">
        <v>45</v>
      </c>
      <c r="F29" s="79">
        <v>2</v>
      </c>
      <c r="G29" s="66" t="s">
        <v>44</v>
      </c>
      <c r="H29" s="66" t="s">
        <v>44</v>
      </c>
      <c r="I29" s="66" t="s">
        <v>44</v>
      </c>
      <c r="J29" s="66" t="s">
        <v>44</v>
      </c>
      <c r="K29" s="66" t="s">
        <v>44</v>
      </c>
      <c r="L29" s="66" t="s">
        <v>44</v>
      </c>
      <c r="M29" s="66" t="s">
        <v>44</v>
      </c>
      <c r="N29" s="66" t="s">
        <v>44</v>
      </c>
      <c r="O29" s="66" t="s">
        <v>44</v>
      </c>
      <c r="P29" s="66" t="s">
        <v>44</v>
      </c>
      <c r="Q29" s="66" t="s">
        <v>44</v>
      </c>
      <c r="R29" s="66" t="s">
        <v>44</v>
      </c>
      <c r="S29" s="66" t="s">
        <v>44</v>
      </c>
      <c r="T29" s="66" t="s">
        <v>44</v>
      </c>
      <c r="U29" s="66" t="s">
        <v>44</v>
      </c>
      <c r="V29" s="66" t="s">
        <v>44</v>
      </c>
      <c r="W29" s="66">
        <v>2</v>
      </c>
      <c r="X29" s="66" t="s">
        <v>44</v>
      </c>
      <c r="Y29" s="66" t="s">
        <v>44</v>
      </c>
      <c r="Z29" s="66" t="s">
        <v>44</v>
      </c>
      <c r="AA29" s="67" t="s">
        <v>44</v>
      </c>
    </row>
    <row r="30" spans="1:27" ht="15">
      <c r="A30" s="69"/>
      <c r="B30" s="70" t="s">
        <v>54</v>
      </c>
      <c r="C30" s="70" t="s">
        <v>123</v>
      </c>
      <c r="D30" s="70" t="s">
        <v>125</v>
      </c>
      <c r="E30" s="70" t="s">
        <v>45</v>
      </c>
      <c r="F30" s="80">
        <v>1</v>
      </c>
      <c r="G30" s="75" t="s">
        <v>44</v>
      </c>
      <c r="H30" s="75" t="s">
        <v>44</v>
      </c>
      <c r="I30" s="75" t="s">
        <v>44</v>
      </c>
      <c r="J30" s="75" t="s">
        <v>44</v>
      </c>
      <c r="K30" s="75" t="s">
        <v>44</v>
      </c>
      <c r="L30" s="75" t="s">
        <v>44</v>
      </c>
      <c r="M30" s="75" t="s">
        <v>44</v>
      </c>
      <c r="N30" s="75" t="s">
        <v>44</v>
      </c>
      <c r="O30" s="75" t="s">
        <v>44</v>
      </c>
      <c r="P30" s="75" t="s">
        <v>44</v>
      </c>
      <c r="Q30" s="75" t="s">
        <v>44</v>
      </c>
      <c r="R30" s="75" t="s">
        <v>44</v>
      </c>
      <c r="S30" s="75" t="s">
        <v>44</v>
      </c>
      <c r="T30" s="75" t="s">
        <v>44</v>
      </c>
      <c r="U30" s="75" t="s">
        <v>44</v>
      </c>
      <c r="V30" s="75" t="s">
        <v>44</v>
      </c>
      <c r="W30" s="75">
        <v>1</v>
      </c>
      <c r="X30" s="75" t="s">
        <v>44</v>
      </c>
      <c r="Y30" s="75" t="s">
        <v>44</v>
      </c>
      <c r="Z30" s="75" t="s">
        <v>44</v>
      </c>
      <c r="AA30" s="76" t="s">
        <v>44</v>
      </c>
    </row>
    <row r="31" spans="1:27" ht="15">
      <c r="A31" s="107" t="s">
        <v>65</v>
      </c>
      <c r="B31" s="41" t="s">
        <v>52</v>
      </c>
      <c r="C31" s="41" t="s">
        <v>127</v>
      </c>
      <c r="D31" s="41" t="s">
        <v>126</v>
      </c>
      <c r="E31" s="41" t="s">
        <v>45</v>
      </c>
      <c r="F31" s="42">
        <v>9</v>
      </c>
      <c r="G31" s="43" t="s">
        <v>44</v>
      </c>
      <c r="H31" s="43" t="s">
        <v>44</v>
      </c>
      <c r="I31" s="43" t="s">
        <v>44</v>
      </c>
      <c r="J31" s="43" t="s">
        <v>44</v>
      </c>
      <c r="K31" s="43" t="s">
        <v>44</v>
      </c>
      <c r="L31" s="43" t="s">
        <v>44</v>
      </c>
      <c r="M31" s="43" t="s">
        <v>44</v>
      </c>
      <c r="N31" s="43" t="s">
        <v>44</v>
      </c>
      <c r="O31" s="43" t="s">
        <v>44</v>
      </c>
      <c r="P31" s="43" t="s">
        <v>44</v>
      </c>
      <c r="Q31" s="43" t="s">
        <v>44</v>
      </c>
      <c r="R31" s="43" t="s">
        <v>44</v>
      </c>
      <c r="S31" s="43">
        <v>1</v>
      </c>
      <c r="T31" s="43" t="s">
        <v>44</v>
      </c>
      <c r="U31" s="43" t="s">
        <v>44</v>
      </c>
      <c r="V31" s="43">
        <v>2</v>
      </c>
      <c r="W31" s="43">
        <v>2</v>
      </c>
      <c r="X31" s="43">
        <v>1</v>
      </c>
      <c r="Y31" s="43">
        <v>3</v>
      </c>
      <c r="Z31" s="43" t="s">
        <v>44</v>
      </c>
      <c r="AA31" s="44" t="s">
        <v>44</v>
      </c>
    </row>
    <row r="32" spans="1:27" ht="15">
      <c r="A32" s="61"/>
      <c r="B32" s="62" t="s">
        <v>53</v>
      </c>
      <c r="C32" s="62" t="s">
        <v>127</v>
      </c>
      <c r="D32" s="62" t="s">
        <v>128</v>
      </c>
      <c r="E32" s="62" t="s">
        <v>45</v>
      </c>
      <c r="F32" s="79">
        <v>5</v>
      </c>
      <c r="G32" s="66" t="s">
        <v>44</v>
      </c>
      <c r="H32" s="66" t="s">
        <v>44</v>
      </c>
      <c r="I32" s="66" t="s">
        <v>44</v>
      </c>
      <c r="J32" s="66" t="s">
        <v>44</v>
      </c>
      <c r="K32" s="66" t="s">
        <v>44</v>
      </c>
      <c r="L32" s="66" t="s">
        <v>44</v>
      </c>
      <c r="M32" s="66" t="s">
        <v>44</v>
      </c>
      <c r="N32" s="66" t="s">
        <v>44</v>
      </c>
      <c r="O32" s="66" t="s">
        <v>44</v>
      </c>
      <c r="P32" s="66" t="s">
        <v>44</v>
      </c>
      <c r="Q32" s="66" t="s">
        <v>44</v>
      </c>
      <c r="R32" s="66" t="s">
        <v>44</v>
      </c>
      <c r="S32" s="66">
        <v>1</v>
      </c>
      <c r="T32" s="66" t="s">
        <v>44</v>
      </c>
      <c r="U32" s="66" t="s">
        <v>44</v>
      </c>
      <c r="V32" s="66">
        <v>2</v>
      </c>
      <c r="W32" s="66">
        <v>1</v>
      </c>
      <c r="X32" s="66" t="s">
        <v>44</v>
      </c>
      <c r="Y32" s="66">
        <v>1</v>
      </c>
      <c r="Z32" s="66" t="s">
        <v>44</v>
      </c>
      <c r="AA32" s="67" t="s">
        <v>44</v>
      </c>
    </row>
    <row r="33" spans="1:27" ht="15">
      <c r="A33" s="69"/>
      <c r="B33" s="70" t="s">
        <v>54</v>
      </c>
      <c r="C33" s="70" t="s">
        <v>127</v>
      </c>
      <c r="D33" s="70" t="s">
        <v>129</v>
      </c>
      <c r="E33" s="70" t="s">
        <v>45</v>
      </c>
      <c r="F33" s="80">
        <v>4</v>
      </c>
      <c r="G33" s="75" t="s">
        <v>44</v>
      </c>
      <c r="H33" s="75" t="s">
        <v>44</v>
      </c>
      <c r="I33" s="75" t="s">
        <v>44</v>
      </c>
      <c r="J33" s="75" t="s">
        <v>44</v>
      </c>
      <c r="K33" s="75" t="s">
        <v>44</v>
      </c>
      <c r="L33" s="75" t="s">
        <v>44</v>
      </c>
      <c r="M33" s="75" t="s">
        <v>44</v>
      </c>
      <c r="N33" s="75" t="s">
        <v>44</v>
      </c>
      <c r="O33" s="75" t="s">
        <v>44</v>
      </c>
      <c r="P33" s="75" t="s">
        <v>44</v>
      </c>
      <c r="Q33" s="75" t="s">
        <v>44</v>
      </c>
      <c r="R33" s="75" t="s">
        <v>44</v>
      </c>
      <c r="S33" s="75" t="s">
        <v>44</v>
      </c>
      <c r="T33" s="75" t="s">
        <v>44</v>
      </c>
      <c r="U33" s="75" t="s">
        <v>44</v>
      </c>
      <c r="V33" s="75" t="s">
        <v>44</v>
      </c>
      <c r="W33" s="75">
        <v>1</v>
      </c>
      <c r="X33" s="75">
        <v>1</v>
      </c>
      <c r="Y33" s="75">
        <v>2</v>
      </c>
      <c r="Z33" s="75" t="s">
        <v>44</v>
      </c>
      <c r="AA33" s="76" t="s">
        <v>44</v>
      </c>
    </row>
    <row r="34" spans="1:27" ht="15">
      <c r="A34" s="107" t="s">
        <v>66</v>
      </c>
      <c r="B34" s="41" t="s">
        <v>52</v>
      </c>
      <c r="C34" s="41" t="s">
        <v>131</v>
      </c>
      <c r="D34" s="41" t="s">
        <v>130</v>
      </c>
      <c r="E34" s="41" t="s">
        <v>45</v>
      </c>
      <c r="F34" s="42">
        <v>2</v>
      </c>
      <c r="G34" s="43" t="s">
        <v>44</v>
      </c>
      <c r="H34" s="43" t="s">
        <v>44</v>
      </c>
      <c r="I34" s="43" t="s">
        <v>44</v>
      </c>
      <c r="J34" s="43" t="s">
        <v>44</v>
      </c>
      <c r="K34" s="43" t="s">
        <v>44</v>
      </c>
      <c r="L34" s="43" t="s">
        <v>44</v>
      </c>
      <c r="M34" s="43" t="s">
        <v>44</v>
      </c>
      <c r="N34" s="43" t="s">
        <v>44</v>
      </c>
      <c r="O34" s="43" t="s">
        <v>44</v>
      </c>
      <c r="P34" s="43" t="s">
        <v>44</v>
      </c>
      <c r="Q34" s="43" t="s">
        <v>44</v>
      </c>
      <c r="R34" s="43" t="s">
        <v>44</v>
      </c>
      <c r="S34" s="43">
        <v>1</v>
      </c>
      <c r="T34" s="43" t="s">
        <v>44</v>
      </c>
      <c r="U34" s="43">
        <v>1</v>
      </c>
      <c r="V34" s="43" t="s">
        <v>44</v>
      </c>
      <c r="W34" s="43" t="s">
        <v>44</v>
      </c>
      <c r="X34" s="43" t="s">
        <v>44</v>
      </c>
      <c r="Y34" s="43" t="s">
        <v>44</v>
      </c>
      <c r="Z34" s="43" t="s">
        <v>44</v>
      </c>
      <c r="AA34" s="44" t="s">
        <v>44</v>
      </c>
    </row>
    <row r="35" spans="1:27" ht="15">
      <c r="A35" s="61"/>
      <c r="B35" s="62" t="s">
        <v>53</v>
      </c>
      <c r="C35" s="62" t="s">
        <v>131</v>
      </c>
      <c r="D35" s="62" t="s">
        <v>132</v>
      </c>
      <c r="E35" s="62" t="s">
        <v>45</v>
      </c>
      <c r="F35" s="79">
        <v>2</v>
      </c>
      <c r="G35" s="66" t="s">
        <v>44</v>
      </c>
      <c r="H35" s="66" t="s">
        <v>44</v>
      </c>
      <c r="I35" s="66" t="s">
        <v>44</v>
      </c>
      <c r="J35" s="66" t="s">
        <v>44</v>
      </c>
      <c r="K35" s="66" t="s">
        <v>44</v>
      </c>
      <c r="L35" s="66" t="s">
        <v>44</v>
      </c>
      <c r="M35" s="66" t="s">
        <v>44</v>
      </c>
      <c r="N35" s="66" t="s">
        <v>44</v>
      </c>
      <c r="O35" s="66" t="s">
        <v>44</v>
      </c>
      <c r="P35" s="66" t="s">
        <v>44</v>
      </c>
      <c r="Q35" s="66" t="s">
        <v>44</v>
      </c>
      <c r="R35" s="66" t="s">
        <v>44</v>
      </c>
      <c r="S35" s="66">
        <v>1</v>
      </c>
      <c r="T35" s="66" t="s">
        <v>44</v>
      </c>
      <c r="U35" s="66">
        <v>1</v>
      </c>
      <c r="V35" s="66" t="s">
        <v>44</v>
      </c>
      <c r="W35" s="66" t="s">
        <v>44</v>
      </c>
      <c r="X35" s="66" t="s">
        <v>44</v>
      </c>
      <c r="Y35" s="66" t="s">
        <v>44</v>
      </c>
      <c r="Z35" s="66" t="s">
        <v>44</v>
      </c>
      <c r="AA35" s="67" t="s">
        <v>44</v>
      </c>
    </row>
    <row r="36" spans="1:27" ht="15">
      <c r="A36" s="69"/>
      <c r="B36" s="70" t="s">
        <v>54</v>
      </c>
      <c r="C36" s="70" t="s">
        <v>131</v>
      </c>
      <c r="D36" s="70" t="s">
        <v>133</v>
      </c>
      <c r="E36" s="70" t="s">
        <v>45</v>
      </c>
      <c r="F36" s="80" t="s">
        <v>44</v>
      </c>
      <c r="G36" s="75" t="s">
        <v>44</v>
      </c>
      <c r="H36" s="75" t="s">
        <v>44</v>
      </c>
      <c r="I36" s="75" t="s">
        <v>44</v>
      </c>
      <c r="J36" s="75" t="s">
        <v>44</v>
      </c>
      <c r="K36" s="75" t="s">
        <v>44</v>
      </c>
      <c r="L36" s="75" t="s">
        <v>44</v>
      </c>
      <c r="M36" s="75" t="s">
        <v>44</v>
      </c>
      <c r="N36" s="75" t="s">
        <v>44</v>
      </c>
      <c r="O36" s="75" t="s">
        <v>44</v>
      </c>
      <c r="P36" s="75" t="s">
        <v>44</v>
      </c>
      <c r="Q36" s="75" t="s">
        <v>44</v>
      </c>
      <c r="R36" s="75" t="s">
        <v>44</v>
      </c>
      <c r="S36" s="75" t="s">
        <v>44</v>
      </c>
      <c r="T36" s="75" t="s">
        <v>44</v>
      </c>
      <c r="U36" s="75" t="s">
        <v>44</v>
      </c>
      <c r="V36" s="75" t="s">
        <v>44</v>
      </c>
      <c r="W36" s="75" t="s">
        <v>44</v>
      </c>
      <c r="X36" s="75" t="s">
        <v>44</v>
      </c>
      <c r="Y36" s="75" t="s">
        <v>44</v>
      </c>
      <c r="Z36" s="75" t="s">
        <v>44</v>
      </c>
      <c r="AA36" s="76" t="s">
        <v>44</v>
      </c>
    </row>
    <row r="37" spans="1:27" ht="15">
      <c r="A37" s="107" t="s">
        <v>67</v>
      </c>
      <c r="B37" s="41" t="s">
        <v>52</v>
      </c>
      <c r="C37" s="41" t="s">
        <v>135</v>
      </c>
      <c r="D37" s="41" t="s">
        <v>134</v>
      </c>
      <c r="E37" s="41" t="s">
        <v>45</v>
      </c>
      <c r="F37" s="42">
        <v>4</v>
      </c>
      <c r="G37" s="43" t="s">
        <v>44</v>
      </c>
      <c r="H37" s="43" t="s">
        <v>44</v>
      </c>
      <c r="I37" s="43" t="s">
        <v>44</v>
      </c>
      <c r="J37" s="43" t="s">
        <v>44</v>
      </c>
      <c r="K37" s="43" t="s">
        <v>44</v>
      </c>
      <c r="L37" s="43" t="s">
        <v>44</v>
      </c>
      <c r="M37" s="43" t="s">
        <v>44</v>
      </c>
      <c r="N37" s="43" t="s">
        <v>44</v>
      </c>
      <c r="O37" s="43" t="s">
        <v>44</v>
      </c>
      <c r="P37" s="43" t="s">
        <v>44</v>
      </c>
      <c r="Q37" s="43" t="s">
        <v>44</v>
      </c>
      <c r="R37" s="43" t="s">
        <v>44</v>
      </c>
      <c r="S37" s="43">
        <v>1</v>
      </c>
      <c r="T37" s="43">
        <v>1</v>
      </c>
      <c r="U37" s="43" t="s">
        <v>44</v>
      </c>
      <c r="V37" s="43" t="s">
        <v>44</v>
      </c>
      <c r="W37" s="43">
        <v>2</v>
      </c>
      <c r="X37" s="43" t="s">
        <v>44</v>
      </c>
      <c r="Y37" s="43" t="s">
        <v>44</v>
      </c>
      <c r="Z37" s="43" t="s">
        <v>44</v>
      </c>
      <c r="AA37" s="44" t="s">
        <v>44</v>
      </c>
    </row>
    <row r="38" spans="1:27" ht="15">
      <c r="A38" s="61"/>
      <c r="B38" s="62" t="s">
        <v>53</v>
      </c>
      <c r="C38" s="62" t="s">
        <v>135</v>
      </c>
      <c r="D38" s="62" t="s">
        <v>136</v>
      </c>
      <c r="E38" s="62" t="s">
        <v>45</v>
      </c>
      <c r="F38" s="79">
        <v>2</v>
      </c>
      <c r="G38" s="66" t="s">
        <v>44</v>
      </c>
      <c r="H38" s="66" t="s">
        <v>44</v>
      </c>
      <c r="I38" s="66" t="s">
        <v>44</v>
      </c>
      <c r="J38" s="66" t="s">
        <v>44</v>
      </c>
      <c r="K38" s="66" t="s">
        <v>44</v>
      </c>
      <c r="L38" s="66" t="s">
        <v>44</v>
      </c>
      <c r="M38" s="66" t="s">
        <v>44</v>
      </c>
      <c r="N38" s="66" t="s">
        <v>44</v>
      </c>
      <c r="O38" s="66" t="s">
        <v>44</v>
      </c>
      <c r="P38" s="66" t="s">
        <v>44</v>
      </c>
      <c r="Q38" s="66" t="s">
        <v>44</v>
      </c>
      <c r="R38" s="66" t="s">
        <v>44</v>
      </c>
      <c r="S38" s="66">
        <v>1</v>
      </c>
      <c r="T38" s="66" t="s">
        <v>44</v>
      </c>
      <c r="U38" s="66" t="s">
        <v>44</v>
      </c>
      <c r="V38" s="66" t="s">
        <v>44</v>
      </c>
      <c r="W38" s="66">
        <v>1</v>
      </c>
      <c r="X38" s="66" t="s">
        <v>44</v>
      </c>
      <c r="Y38" s="66" t="s">
        <v>44</v>
      </c>
      <c r="Z38" s="66" t="s">
        <v>44</v>
      </c>
      <c r="AA38" s="67" t="s">
        <v>44</v>
      </c>
    </row>
    <row r="39" spans="1:27" ht="15">
      <c r="A39" s="61"/>
      <c r="B39" s="62" t="s">
        <v>54</v>
      </c>
      <c r="C39" s="62" t="s">
        <v>135</v>
      </c>
      <c r="D39" s="62" t="s">
        <v>137</v>
      </c>
      <c r="E39" s="62" t="s">
        <v>45</v>
      </c>
      <c r="F39" s="79">
        <v>2</v>
      </c>
      <c r="G39" s="66" t="s">
        <v>44</v>
      </c>
      <c r="H39" s="66" t="s">
        <v>44</v>
      </c>
      <c r="I39" s="66" t="s">
        <v>44</v>
      </c>
      <c r="J39" s="66" t="s">
        <v>44</v>
      </c>
      <c r="K39" s="66" t="s">
        <v>44</v>
      </c>
      <c r="L39" s="66" t="s">
        <v>44</v>
      </c>
      <c r="M39" s="66" t="s">
        <v>44</v>
      </c>
      <c r="N39" s="66" t="s">
        <v>44</v>
      </c>
      <c r="O39" s="66" t="s">
        <v>44</v>
      </c>
      <c r="P39" s="66" t="s">
        <v>44</v>
      </c>
      <c r="Q39" s="66" t="s">
        <v>44</v>
      </c>
      <c r="R39" s="66" t="s">
        <v>44</v>
      </c>
      <c r="S39" s="66" t="s">
        <v>44</v>
      </c>
      <c r="T39" s="66">
        <v>1</v>
      </c>
      <c r="U39" s="66" t="s">
        <v>44</v>
      </c>
      <c r="V39" s="66" t="s">
        <v>44</v>
      </c>
      <c r="W39" s="66">
        <v>1</v>
      </c>
      <c r="X39" s="66" t="s">
        <v>44</v>
      </c>
      <c r="Y39" s="66" t="s">
        <v>44</v>
      </c>
      <c r="Z39" s="66" t="s">
        <v>44</v>
      </c>
      <c r="AA39" s="67" t="s">
        <v>44</v>
      </c>
    </row>
    <row r="40" spans="1:27" ht="15">
      <c r="A40" s="107" t="s">
        <v>68</v>
      </c>
      <c r="B40" s="41" t="s">
        <v>52</v>
      </c>
      <c r="C40" s="41" t="s">
        <v>139</v>
      </c>
      <c r="D40" s="41" t="s">
        <v>138</v>
      </c>
      <c r="E40" s="41" t="s">
        <v>43</v>
      </c>
      <c r="F40" s="42">
        <v>86</v>
      </c>
      <c r="G40" s="43" t="s">
        <v>44</v>
      </c>
      <c r="H40" s="43" t="s">
        <v>44</v>
      </c>
      <c r="I40" s="43" t="s">
        <v>44</v>
      </c>
      <c r="J40" s="43" t="s">
        <v>44</v>
      </c>
      <c r="K40" s="43" t="s">
        <v>44</v>
      </c>
      <c r="L40" s="43" t="s">
        <v>44</v>
      </c>
      <c r="M40" s="43">
        <v>1</v>
      </c>
      <c r="N40" s="43">
        <v>2</v>
      </c>
      <c r="O40" s="43">
        <v>1</v>
      </c>
      <c r="P40" s="43">
        <v>1</v>
      </c>
      <c r="Q40" s="43">
        <v>3</v>
      </c>
      <c r="R40" s="43">
        <v>5</v>
      </c>
      <c r="S40" s="43">
        <v>10</v>
      </c>
      <c r="T40" s="43">
        <v>5</v>
      </c>
      <c r="U40" s="43">
        <v>14</v>
      </c>
      <c r="V40" s="43">
        <v>14</v>
      </c>
      <c r="W40" s="43">
        <v>18</v>
      </c>
      <c r="X40" s="43">
        <v>8</v>
      </c>
      <c r="Y40" s="43">
        <v>2</v>
      </c>
      <c r="Z40" s="43">
        <v>2</v>
      </c>
      <c r="AA40" s="44" t="s">
        <v>44</v>
      </c>
    </row>
    <row r="41" spans="1:27" ht="15">
      <c r="A41" s="61"/>
      <c r="B41" s="62" t="s">
        <v>53</v>
      </c>
      <c r="C41" s="62" t="s">
        <v>139</v>
      </c>
      <c r="D41" s="62" t="s">
        <v>140</v>
      </c>
      <c r="E41" s="62" t="s">
        <v>43</v>
      </c>
      <c r="F41" s="79">
        <v>54</v>
      </c>
      <c r="G41" s="66" t="s">
        <v>44</v>
      </c>
      <c r="H41" s="66" t="s">
        <v>44</v>
      </c>
      <c r="I41" s="66" t="s">
        <v>44</v>
      </c>
      <c r="J41" s="66" t="s">
        <v>44</v>
      </c>
      <c r="K41" s="66" t="s">
        <v>44</v>
      </c>
      <c r="L41" s="66" t="s">
        <v>44</v>
      </c>
      <c r="M41" s="66">
        <v>1</v>
      </c>
      <c r="N41" s="66">
        <v>2</v>
      </c>
      <c r="O41" s="66">
        <v>1</v>
      </c>
      <c r="P41" s="66">
        <v>1</v>
      </c>
      <c r="Q41" s="66">
        <v>1</v>
      </c>
      <c r="R41" s="66">
        <v>3</v>
      </c>
      <c r="S41" s="66">
        <v>7</v>
      </c>
      <c r="T41" s="66">
        <v>3</v>
      </c>
      <c r="U41" s="66">
        <v>11</v>
      </c>
      <c r="V41" s="66">
        <v>8</v>
      </c>
      <c r="W41" s="66">
        <v>11</v>
      </c>
      <c r="X41" s="66">
        <v>4</v>
      </c>
      <c r="Y41" s="66">
        <v>1</v>
      </c>
      <c r="Z41" s="66" t="s">
        <v>44</v>
      </c>
      <c r="AA41" s="67" t="s">
        <v>44</v>
      </c>
    </row>
    <row r="42" spans="1:27" ht="15">
      <c r="A42" s="69"/>
      <c r="B42" s="70" t="s">
        <v>54</v>
      </c>
      <c r="C42" s="70" t="s">
        <v>139</v>
      </c>
      <c r="D42" s="70" t="s">
        <v>141</v>
      </c>
      <c r="E42" s="70" t="s">
        <v>43</v>
      </c>
      <c r="F42" s="80">
        <v>32</v>
      </c>
      <c r="G42" s="75" t="s">
        <v>44</v>
      </c>
      <c r="H42" s="75" t="s">
        <v>44</v>
      </c>
      <c r="I42" s="75" t="s">
        <v>44</v>
      </c>
      <c r="J42" s="75" t="s">
        <v>44</v>
      </c>
      <c r="K42" s="75" t="s">
        <v>44</v>
      </c>
      <c r="L42" s="75" t="s">
        <v>44</v>
      </c>
      <c r="M42" s="75" t="s">
        <v>44</v>
      </c>
      <c r="N42" s="75" t="s">
        <v>44</v>
      </c>
      <c r="O42" s="75" t="s">
        <v>44</v>
      </c>
      <c r="P42" s="75" t="s">
        <v>44</v>
      </c>
      <c r="Q42" s="75">
        <v>2</v>
      </c>
      <c r="R42" s="75">
        <v>2</v>
      </c>
      <c r="S42" s="75">
        <v>3</v>
      </c>
      <c r="T42" s="75">
        <v>2</v>
      </c>
      <c r="U42" s="75">
        <v>3</v>
      </c>
      <c r="V42" s="75">
        <v>6</v>
      </c>
      <c r="W42" s="75">
        <v>7</v>
      </c>
      <c r="X42" s="75">
        <v>4</v>
      </c>
      <c r="Y42" s="75">
        <v>1</v>
      </c>
      <c r="Z42" s="75">
        <v>2</v>
      </c>
      <c r="AA42" s="76" t="s">
        <v>44</v>
      </c>
    </row>
    <row r="43" spans="1:27" ht="15">
      <c r="A43" s="107" t="s">
        <v>391</v>
      </c>
      <c r="B43" s="41" t="s">
        <v>52</v>
      </c>
      <c r="C43" s="41" t="s">
        <v>166</v>
      </c>
      <c r="D43" s="41" t="s">
        <v>165</v>
      </c>
      <c r="E43" s="41" t="s">
        <v>41</v>
      </c>
      <c r="F43" s="42">
        <v>9</v>
      </c>
      <c r="G43" s="43" t="s">
        <v>44</v>
      </c>
      <c r="H43" s="43" t="s">
        <v>44</v>
      </c>
      <c r="I43" s="43" t="s">
        <v>44</v>
      </c>
      <c r="J43" s="43" t="s">
        <v>44</v>
      </c>
      <c r="K43" s="43" t="s">
        <v>44</v>
      </c>
      <c r="L43" s="43" t="s">
        <v>44</v>
      </c>
      <c r="M43" s="43" t="s">
        <v>44</v>
      </c>
      <c r="N43" s="43" t="s">
        <v>44</v>
      </c>
      <c r="O43" s="43" t="s">
        <v>44</v>
      </c>
      <c r="P43" s="43" t="s">
        <v>44</v>
      </c>
      <c r="Q43" s="43" t="s">
        <v>44</v>
      </c>
      <c r="R43" s="43" t="s">
        <v>44</v>
      </c>
      <c r="S43" s="43" t="s">
        <v>44</v>
      </c>
      <c r="T43" s="43">
        <v>1</v>
      </c>
      <c r="U43" s="43">
        <v>2</v>
      </c>
      <c r="V43" s="43">
        <v>2</v>
      </c>
      <c r="W43" s="43">
        <v>2</v>
      </c>
      <c r="X43" s="43">
        <v>1</v>
      </c>
      <c r="Y43" s="43">
        <v>1</v>
      </c>
      <c r="Z43" s="43" t="s">
        <v>44</v>
      </c>
      <c r="AA43" s="44" t="s">
        <v>44</v>
      </c>
    </row>
    <row r="44" spans="1:27" ht="15">
      <c r="A44" s="61"/>
      <c r="B44" s="62" t="s">
        <v>53</v>
      </c>
      <c r="C44" s="62" t="s">
        <v>166</v>
      </c>
      <c r="D44" s="62" t="s">
        <v>167</v>
      </c>
      <c r="E44" s="62" t="s">
        <v>41</v>
      </c>
      <c r="F44" s="79">
        <v>7</v>
      </c>
      <c r="G44" s="66" t="s">
        <v>44</v>
      </c>
      <c r="H44" s="66" t="s">
        <v>44</v>
      </c>
      <c r="I44" s="66" t="s">
        <v>44</v>
      </c>
      <c r="J44" s="66" t="s">
        <v>44</v>
      </c>
      <c r="K44" s="66" t="s">
        <v>44</v>
      </c>
      <c r="L44" s="66" t="s">
        <v>44</v>
      </c>
      <c r="M44" s="66" t="s">
        <v>44</v>
      </c>
      <c r="N44" s="66" t="s">
        <v>44</v>
      </c>
      <c r="O44" s="66" t="s">
        <v>44</v>
      </c>
      <c r="P44" s="66" t="s">
        <v>44</v>
      </c>
      <c r="Q44" s="66" t="s">
        <v>44</v>
      </c>
      <c r="R44" s="66" t="s">
        <v>44</v>
      </c>
      <c r="S44" s="66" t="s">
        <v>44</v>
      </c>
      <c r="T44" s="66">
        <v>1</v>
      </c>
      <c r="U44" s="66">
        <v>1</v>
      </c>
      <c r="V44" s="66">
        <v>2</v>
      </c>
      <c r="W44" s="66">
        <v>2</v>
      </c>
      <c r="X44" s="66">
        <v>1</v>
      </c>
      <c r="Y44" s="66" t="s">
        <v>44</v>
      </c>
      <c r="Z44" s="66" t="s">
        <v>44</v>
      </c>
      <c r="AA44" s="67" t="s">
        <v>44</v>
      </c>
    </row>
    <row r="45" spans="1:27" ht="15">
      <c r="A45" s="69"/>
      <c r="B45" s="70" t="s">
        <v>54</v>
      </c>
      <c r="C45" s="70" t="s">
        <v>166</v>
      </c>
      <c r="D45" s="70" t="s">
        <v>168</v>
      </c>
      <c r="E45" s="70" t="s">
        <v>41</v>
      </c>
      <c r="F45" s="80">
        <v>2</v>
      </c>
      <c r="G45" s="75" t="s">
        <v>44</v>
      </c>
      <c r="H45" s="75" t="s">
        <v>44</v>
      </c>
      <c r="I45" s="75" t="s">
        <v>44</v>
      </c>
      <c r="J45" s="75" t="s">
        <v>44</v>
      </c>
      <c r="K45" s="75" t="s">
        <v>44</v>
      </c>
      <c r="L45" s="75" t="s">
        <v>44</v>
      </c>
      <c r="M45" s="75" t="s">
        <v>44</v>
      </c>
      <c r="N45" s="75" t="s">
        <v>44</v>
      </c>
      <c r="O45" s="75" t="s">
        <v>44</v>
      </c>
      <c r="P45" s="75" t="s">
        <v>44</v>
      </c>
      <c r="Q45" s="75" t="s">
        <v>44</v>
      </c>
      <c r="R45" s="75" t="s">
        <v>44</v>
      </c>
      <c r="S45" s="75" t="s">
        <v>44</v>
      </c>
      <c r="T45" s="75" t="s">
        <v>44</v>
      </c>
      <c r="U45" s="75">
        <v>1</v>
      </c>
      <c r="V45" s="75" t="s">
        <v>44</v>
      </c>
      <c r="W45" s="75" t="s">
        <v>44</v>
      </c>
      <c r="X45" s="75" t="s">
        <v>44</v>
      </c>
      <c r="Y45" s="75">
        <v>1</v>
      </c>
      <c r="Z45" s="75" t="s">
        <v>44</v>
      </c>
      <c r="AA45" s="76" t="s">
        <v>44</v>
      </c>
    </row>
    <row r="46" spans="1:27" ht="15">
      <c r="A46" s="107" t="s">
        <v>81</v>
      </c>
      <c r="B46" s="41" t="s">
        <v>52</v>
      </c>
      <c r="C46" s="41" t="s">
        <v>170</v>
      </c>
      <c r="D46" s="41" t="s">
        <v>169</v>
      </c>
      <c r="E46" s="41" t="s">
        <v>42</v>
      </c>
      <c r="F46" s="42">
        <v>9</v>
      </c>
      <c r="G46" s="43" t="s">
        <v>44</v>
      </c>
      <c r="H46" s="43" t="s">
        <v>44</v>
      </c>
      <c r="I46" s="43" t="s">
        <v>44</v>
      </c>
      <c r="J46" s="43" t="s">
        <v>44</v>
      </c>
      <c r="K46" s="43" t="s">
        <v>44</v>
      </c>
      <c r="L46" s="43" t="s">
        <v>44</v>
      </c>
      <c r="M46" s="43" t="s">
        <v>44</v>
      </c>
      <c r="N46" s="43" t="s">
        <v>44</v>
      </c>
      <c r="O46" s="43" t="s">
        <v>44</v>
      </c>
      <c r="P46" s="43" t="s">
        <v>44</v>
      </c>
      <c r="Q46" s="43" t="s">
        <v>44</v>
      </c>
      <c r="R46" s="43" t="s">
        <v>44</v>
      </c>
      <c r="S46" s="43" t="s">
        <v>44</v>
      </c>
      <c r="T46" s="43">
        <v>1</v>
      </c>
      <c r="U46" s="43">
        <v>2</v>
      </c>
      <c r="V46" s="43">
        <v>2</v>
      </c>
      <c r="W46" s="43">
        <v>2</v>
      </c>
      <c r="X46" s="43">
        <v>1</v>
      </c>
      <c r="Y46" s="43">
        <v>1</v>
      </c>
      <c r="Z46" s="43" t="s">
        <v>44</v>
      </c>
      <c r="AA46" s="44" t="s">
        <v>44</v>
      </c>
    </row>
    <row r="47" spans="1:27" ht="15">
      <c r="A47" s="61"/>
      <c r="B47" s="62" t="s">
        <v>53</v>
      </c>
      <c r="C47" s="62" t="s">
        <v>170</v>
      </c>
      <c r="D47" s="62" t="s">
        <v>171</v>
      </c>
      <c r="E47" s="62" t="s">
        <v>42</v>
      </c>
      <c r="F47" s="79">
        <v>7</v>
      </c>
      <c r="G47" s="66" t="s">
        <v>44</v>
      </c>
      <c r="H47" s="66" t="s">
        <v>44</v>
      </c>
      <c r="I47" s="66" t="s">
        <v>44</v>
      </c>
      <c r="J47" s="66" t="s">
        <v>44</v>
      </c>
      <c r="K47" s="66" t="s">
        <v>44</v>
      </c>
      <c r="L47" s="66" t="s">
        <v>44</v>
      </c>
      <c r="M47" s="66" t="s">
        <v>44</v>
      </c>
      <c r="N47" s="66" t="s">
        <v>44</v>
      </c>
      <c r="O47" s="66" t="s">
        <v>44</v>
      </c>
      <c r="P47" s="66" t="s">
        <v>44</v>
      </c>
      <c r="Q47" s="66" t="s">
        <v>44</v>
      </c>
      <c r="R47" s="66" t="s">
        <v>44</v>
      </c>
      <c r="S47" s="66" t="s">
        <v>44</v>
      </c>
      <c r="T47" s="66">
        <v>1</v>
      </c>
      <c r="U47" s="66">
        <v>1</v>
      </c>
      <c r="V47" s="66">
        <v>2</v>
      </c>
      <c r="W47" s="66">
        <v>2</v>
      </c>
      <c r="X47" s="66">
        <v>1</v>
      </c>
      <c r="Y47" s="66" t="s">
        <v>44</v>
      </c>
      <c r="Z47" s="66" t="s">
        <v>44</v>
      </c>
      <c r="AA47" s="67" t="s">
        <v>44</v>
      </c>
    </row>
    <row r="48" spans="1:27" ht="15">
      <c r="A48" s="69"/>
      <c r="B48" s="70" t="s">
        <v>54</v>
      </c>
      <c r="C48" s="70" t="s">
        <v>170</v>
      </c>
      <c r="D48" s="70" t="s">
        <v>172</v>
      </c>
      <c r="E48" s="70" t="s">
        <v>42</v>
      </c>
      <c r="F48" s="80">
        <v>2</v>
      </c>
      <c r="G48" s="75" t="s">
        <v>44</v>
      </c>
      <c r="H48" s="75" t="s">
        <v>44</v>
      </c>
      <c r="I48" s="75" t="s">
        <v>44</v>
      </c>
      <c r="J48" s="75" t="s">
        <v>44</v>
      </c>
      <c r="K48" s="75" t="s">
        <v>44</v>
      </c>
      <c r="L48" s="75" t="s">
        <v>44</v>
      </c>
      <c r="M48" s="75" t="s">
        <v>44</v>
      </c>
      <c r="N48" s="75" t="s">
        <v>44</v>
      </c>
      <c r="O48" s="75" t="s">
        <v>44</v>
      </c>
      <c r="P48" s="75" t="s">
        <v>44</v>
      </c>
      <c r="Q48" s="75" t="s">
        <v>44</v>
      </c>
      <c r="R48" s="75" t="s">
        <v>44</v>
      </c>
      <c r="S48" s="75" t="s">
        <v>44</v>
      </c>
      <c r="T48" s="75" t="s">
        <v>44</v>
      </c>
      <c r="U48" s="75">
        <v>1</v>
      </c>
      <c r="V48" s="75" t="s">
        <v>44</v>
      </c>
      <c r="W48" s="75" t="s">
        <v>44</v>
      </c>
      <c r="X48" s="75" t="s">
        <v>44</v>
      </c>
      <c r="Y48" s="75">
        <v>1</v>
      </c>
      <c r="Z48" s="75" t="s">
        <v>44</v>
      </c>
      <c r="AA48" s="76" t="s">
        <v>44</v>
      </c>
    </row>
    <row r="49" spans="1:27" ht="15">
      <c r="A49" s="107" t="s">
        <v>83</v>
      </c>
      <c r="B49" s="41" t="s">
        <v>52</v>
      </c>
      <c r="C49" s="41" t="s">
        <v>174</v>
      </c>
      <c r="D49" s="41" t="s">
        <v>173</v>
      </c>
      <c r="E49" s="41" t="s">
        <v>45</v>
      </c>
      <c r="F49" s="42">
        <v>3</v>
      </c>
      <c r="G49" s="43" t="s">
        <v>44</v>
      </c>
      <c r="H49" s="43" t="s">
        <v>44</v>
      </c>
      <c r="I49" s="43" t="s">
        <v>44</v>
      </c>
      <c r="J49" s="43" t="s">
        <v>44</v>
      </c>
      <c r="K49" s="43" t="s">
        <v>44</v>
      </c>
      <c r="L49" s="43" t="s">
        <v>44</v>
      </c>
      <c r="M49" s="43" t="s">
        <v>44</v>
      </c>
      <c r="N49" s="43" t="s">
        <v>44</v>
      </c>
      <c r="O49" s="43" t="s">
        <v>44</v>
      </c>
      <c r="P49" s="43" t="s">
        <v>44</v>
      </c>
      <c r="Q49" s="43" t="s">
        <v>44</v>
      </c>
      <c r="R49" s="43" t="s">
        <v>44</v>
      </c>
      <c r="S49" s="43" t="s">
        <v>44</v>
      </c>
      <c r="T49" s="43" t="s">
        <v>44</v>
      </c>
      <c r="U49" s="43">
        <v>1</v>
      </c>
      <c r="V49" s="43" t="s">
        <v>44</v>
      </c>
      <c r="W49" s="43">
        <v>1</v>
      </c>
      <c r="X49" s="43" t="s">
        <v>44</v>
      </c>
      <c r="Y49" s="43">
        <v>1</v>
      </c>
      <c r="Z49" s="43" t="s">
        <v>44</v>
      </c>
      <c r="AA49" s="44" t="s">
        <v>44</v>
      </c>
    </row>
    <row r="50" spans="1:27" ht="15">
      <c r="A50" s="61"/>
      <c r="B50" s="62" t="s">
        <v>53</v>
      </c>
      <c r="C50" s="62" t="s">
        <v>174</v>
      </c>
      <c r="D50" s="62" t="s">
        <v>175</v>
      </c>
      <c r="E50" s="62" t="s">
        <v>45</v>
      </c>
      <c r="F50" s="79">
        <v>2</v>
      </c>
      <c r="G50" s="66" t="s">
        <v>44</v>
      </c>
      <c r="H50" s="66" t="s">
        <v>44</v>
      </c>
      <c r="I50" s="66" t="s">
        <v>44</v>
      </c>
      <c r="J50" s="66" t="s">
        <v>44</v>
      </c>
      <c r="K50" s="66" t="s">
        <v>44</v>
      </c>
      <c r="L50" s="66" t="s">
        <v>44</v>
      </c>
      <c r="M50" s="66" t="s">
        <v>44</v>
      </c>
      <c r="N50" s="66" t="s">
        <v>44</v>
      </c>
      <c r="O50" s="66" t="s">
        <v>44</v>
      </c>
      <c r="P50" s="66" t="s">
        <v>44</v>
      </c>
      <c r="Q50" s="66" t="s">
        <v>44</v>
      </c>
      <c r="R50" s="66" t="s">
        <v>44</v>
      </c>
      <c r="S50" s="66" t="s">
        <v>44</v>
      </c>
      <c r="T50" s="66" t="s">
        <v>44</v>
      </c>
      <c r="U50" s="66">
        <v>1</v>
      </c>
      <c r="V50" s="66" t="s">
        <v>44</v>
      </c>
      <c r="W50" s="66">
        <v>1</v>
      </c>
      <c r="X50" s="66" t="s">
        <v>44</v>
      </c>
      <c r="Y50" s="66" t="s">
        <v>44</v>
      </c>
      <c r="Z50" s="66" t="s">
        <v>44</v>
      </c>
      <c r="AA50" s="67" t="s">
        <v>44</v>
      </c>
    </row>
    <row r="51" spans="1:27" ht="15">
      <c r="A51" s="69"/>
      <c r="B51" s="70" t="s">
        <v>54</v>
      </c>
      <c r="C51" s="70" t="s">
        <v>174</v>
      </c>
      <c r="D51" s="70" t="s">
        <v>176</v>
      </c>
      <c r="E51" s="70" t="s">
        <v>45</v>
      </c>
      <c r="F51" s="80">
        <v>1</v>
      </c>
      <c r="G51" s="75" t="s">
        <v>44</v>
      </c>
      <c r="H51" s="75" t="s">
        <v>44</v>
      </c>
      <c r="I51" s="75" t="s">
        <v>44</v>
      </c>
      <c r="J51" s="75" t="s">
        <v>44</v>
      </c>
      <c r="K51" s="75" t="s">
        <v>44</v>
      </c>
      <c r="L51" s="75" t="s">
        <v>44</v>
      </c>
      <c r="M51" s="75" t="s">
        <v>44</v>
      </c>
      <c r="N51" s="75" t="s">
        <v>44</v>
      </c>
      <c r="O51" s="75" t="s">
        <v>44</v>
      </c>
      <c r="P51" s="75" t="s">
        <v>44</v>
      </c>
      <c r="Q51" s="75" t="s">
        <v>44</v>
      </c>
      <c r="R51" s="75" t="s">
        <v>44</v>
      </c>
      <c r="S51" s="75" t="s">
        <v>44</v>
      </c>
      <c r="T51" s="75" t="s">
        <v>44</v>
      </c>
      <c r="U51" s="75" t="s">
        <v>44</v>
      </c>
      <c r="V51" s="75" t="s">
        <v>44</v>
      </c>
      <c r="W51" s="75" t="s">
        <v>44</v>
      </c>
      <c r="X51" s="75" t="s">
        <v>44</v>
      </c>
      <c r="Y51" s="75">
        <v>1</v>
      </c>
      <c r="Z51" s="75" t="s">
        <v>44</v>
      </c>
      <c r="AA51" s="76" t="s">
        <v>44</v>
      </c>
    </row>
    <row r="52" spans="1:27" ht="15">
      <c r="A52" s="107" t="s">
        <v>84</v>
      </c>
      <c r="B52" s="41" t="s">
        <v>52</v>
      </c>
      <c r="C52" s="41" t="s">
        <v>178</v>
      </c>
      <c r="D52" s="41" t="s">
        <v>177</v>
      </c>
      <c r="E52" s="41" t="s">
        <v>45</v>
      </c>
      <c r="F52" s="42">
        <v>3</v>
      </c>
      <c r="G52" s="43" t="s">
        <v>44</v>
      </c>
      <c r="H52" s="43" t="s">
        <v>44</v>
      </c>
      <c r="I52" s="43" t="s">
        <v>44</v>
      </c>
      <c r="J52" s="43" t="s">
        <v>44</v>
      </c>
      <c r="K52" s="43" t="s">
        <v>44</v>
      </c>
      <c r="L52" s="43" t="s">
        <v>44</v>
      </c>
      <c r="M52" s="43" t="s">
        <v>44</v>
      </c>
      <c r="N52" s="43" t="s">
        <v>44</v>
      </c>
      <c r="O52" s="43" t="s">
        <v>44</v>
      </c>
      <c r="P52" s="43" t="s">
        <v>44</v>
      </c>
      <c r="Q52" s="43" t="s">
        <v>44</v>
      </c>
      <c r="R52" s="43" t="s">
        <v>44</v>
      </c>
      <c r="S52" s="43" t="s">
        <v>44</v>
      </c>
      <c r="T52" s="43">
        <v>1</v>
      </c>
      <c r="U52" s="43">
        <v>1</v>
      </c>
      <c r="V52" s="43" t="s">
        <v>44</v>
      </c>
      <c r="W52" s="43">
        <v>1</v>
      </c>
      <c r="X52" s="43" t="s">
        <v>44</v>
      </c>
      <c r="Y52" s="43" t="s">
        <v>44</v>
      </c>
      <c r="Z52" s="43" t="s">
        <v>44</v>
      </c>
      <c r="AA52" s="44" t="s">
        <v>44</v>
      </c>
    </row>
    <row r="53" spans="1:27" ht="15">
      <c r="A53" s="61"/>
      <c r="B53" s="62" t="s">
        <v>53</v>
      </c>
      <c r="C53" s="62" t="s">
        <v>178</v>
      </c>
      <c r="D53" s="62" t="s">
        <v>179</v>
      </c>
      <c r="E53" s="62" t="s">
        <v>45</v>
      </c>
      <c r="F53" s="79">
        <v>2</v>
      </c>
      <c r="G53" s="66" t="s">
        <v>44</v>
      </c>
      <c r="H53" s="66" t="s">
        <v>44</v>
      </c>
      <c r="I53" s="66" t="s">
        <v>44</v>
      </c>
      <c r="J53" s="66" t="s">
        <v>44</v>
      </c>
      <c r="K53" s="66" t="s">
        <v>44</v>
      </c>
      <c r="L53" s="66" t="s">
        <v>44</v>
      </c>
      <c r="M53" s="66" t="s">
        <v>44</v>
      </c>
      <c r="N53" s="66" t="s">
        <v>44</v>
      </c>
      <c r="O53" s="66" t="s">
        <v>44</v>
      </c>
      <c r="P53" s="66" t="s">
        <v>44</v>
      </c>
      <c r="Q53" s="66" t="s">
        <v>44</v>
      </c>
      <c r="R53" s="66" t="s">
        <v>44</v>
      </c>
      <c r="S53" s="66" t="s">
        <v>44</v>
      </c>
      <c r="T53" s="66">
        <v>1</v>
      </c>
      <c r="U53" s="66" t="s">
        <v>44</v>
      </c>
      <c r="V53" s="66" t="s">
        <v>44</v>
      </c>
      <c r="W53" s="66">
        <v>1</v>
      </c>
      <c r="X53" s="66" t="s">
        <v>44</v>
      </c>
      <c r="Y53" s="66" t="s">
        <v>44</v>
      </c>
      <c r="Z53" s="66" t="s">
        <v>44</v>
      </c>
      <c r="AA53" s="67" t="s">
        <v>44</v>
      </c>
    </row>
    <row r="54" spans="1:27" ht="15">
      <c r="A54" s="69"/>
      <c r="B54" s="70" t="s">
        <v>54</v>
      </c>
      <c r="C54" s="70" t="s">
        <v>178</v>
      </c>
      <c r="D54" s="70" t="s">
        <v>180</v>
      </c>
      <c r="E54" s="70" t="s">
        <v>45</v>
      </c>
      <c r="F54" s="80">
        <v>1</v>
      </c>
      <c r="G54" s="75" t="s">
        <v>44</v>
      </c>
      <c r="H54" s="75" t="s">
        <v>44</v>
      </c>
      <c r="I54" s="75" t="s">
        <v>44</v>
      </c>
      <c r="J54" s="75" t="s">
        <v>44</v>
      </c>
      <c r="K54" s="75" t="s">
        <v>44</v>
      </c>
      <c r="L54" s="75" t="s">
        <v>44</v>
      </c>
      <c r="M54" s="75" t="s">
        <v>44</v>
      </c>
      <c r="N54" s="75" t="s">
        <v>44</v>
      </c>
      <c r="O54" s="75" t="s">
        <v>44</v>
      </c>
      <c r="P54" s="75" t="s">
        <v>44</v>
      </c>
      <c r="Q54" s="75" t="s">
        <v>44</v>
      </c>
      <c r="R54" s="75" t="s">
        <v>44</v>
      </c>
      <c r="S54" s="75" t="s">
        <v>44</v>
      </c>
      <c r="T54" s="75" t="s">
        <v>44</v>
      </c>
      <c r="U54" s="75">
        <v>1</v>
      </c>
      <c r="V54" s="75" t="s">
        <v>44</v>
      </c>
      <c r="W54" s="75" t="s">
        <v>44</v>
      </c>
      <c r="X54" s="75" t="s">
        <v>44</v>
      </c>
      <c r="Y54" s="75" t="s">
        <v>44</v>
      </c>
      <c r="Z54" s="75" t="s">
        <v>44</v>
      </c>
      <c r="AA54" s="76" t="s">
        <v>44</v>
      </c>
    </row>
    <row r="55" spans="1:27" ht="15">
      <c r="A55" s="107" t="s">
        <v>86</v>
      </c>
      <c r="B55" s="41" t="s">
        <v>52</v>
      </c>
      <c r="C55" s="41" t="s">
        <v>182</v>
      </c>
      <c r="D55" s="41" t="s">
        <v>181</v>
      </c>
      <c r="E55" s="41" t="s">
        <v>45</v>
      </c>
      <c r="F55" s="42">
        <v>1</v>
      </c>
      <c r="G55" s="43" t="s">
        <v>44</v>
      </c>
      <c r="H55" s="43" t="s">
        <v>44</v>
      </c>
      <c r="I55" s="43" t="s">
        <v>44</v>
      </c>
      <c r="J55" s="43" t="s">
        <v>44</v>
      </c>
      <c r="K55" s="43" t="s">
        <v>44</v>
      </c>
      <c r="L55" s="43" t="s">
        <v>44</v>
      </c>
      <c r="M55" s="43" t="s">
        <v>44</v>
      </c>
      <c r="N55" s="43" t="s">
        <v>44</v>
      </c>
      <c r="O55" s="43" t="s">
        <v>44</v>
      </c>
      <c r="P55" s="43" t="s">
        <v>44</v>
      </c>
      <c r="Q55" s="43" t="s">
        <v>44</v>
      </c>
      <c r="R55" s="43" t="s">
        <v>44</v>
      </c>
      <c r="S55" s="43" t="s">
        <v>44</v>
      </c>
      <c r="T55" s="43" t="s">
        <v>44</v>
      </c>
      <c r="U55" s="43" t="s">
        <v>44</v>
      </c>
      <c r="V55" s="43" t="s">
        <v>44</v>
      </c>
      <c r="W55" s="43" t="s">
        <v>44</v>
      </c>
      <c r="X55" s="43">
        <v>1</v>
      </c>
      <c r="Y55" s="43" t="s">
        <v>44</v>
      </c>
      <c r="Z55" s="43" t="s">
        <v>44</v>
      </c>
      <c r="AA55" s="44" t="s">
        <v>44</v>
      </c>
    </row>
    <row r="56" spans="1:27" ht="15">
      <c r="A56" s="61"/>
      <c r="B56" s="62" t="s">
        <v>53</v>
      </c>
      <c r="C56" s="62" t="s">
        <v>182</v>
      </c>
      <c r="D56" s="62" t="s">
        <v>183</v>
      </c>
      <c r="E56" s="62" t="s">
        <v>45</v>
      </c>
      <c r="F56" s="79">
        <v>1</v>
      </c>
      <c r="G56" s="66" t="s">
        <v>44</v>
      </c>
      <c r="H56" s="66" t="s">
        <v>44</v>
      </c>
      <c r="I56" s="66" t="s">
        <v>44</v>
      </c>
      <c r="J56" s="66" t="s">
        <v>44</v>
      </c>
      <c r="K56" s="66" t="s">
        <v>44</v>
      </c>
      <c r="L56" s="66" t="s">
        <v>44</v>
      </c>
      <c r="M56" s="66" t="s">
        <v>44</v>
      </c>
      <c r="N56" s="66" t="s">
        <v>44</v>
      </c>
      <c r="O56" s="66" t="s">
        <v>44</v>
      </c>
      <c r="P56" s="66" t="s">
        <v>44</v>
      </c>
      <c r="Q56" s="66" t="s">
        <v>44</v>
      </c>
      <c r="R56" s="66" t="s">
        <v>44</v>
      </c>
      <c r="S56" s="66" t="s">
        <v>44</v>
      </c>
      <c r="T56" s="66" t="s">
        <v>44</v>
      </c>
      <c r="U56" s="66" t="s">
        <v>44</v>
      </c>
      <c r="V56" s="66" t="s">
        <v>44</v>
      </c>
      <c r="W56" s="66" t="s">
        <v>44</v>
      </c>
      <c r="X56" s="66">
        <v>1</v>
      </c>
      <c r="Y56" s="66" t="s">
        <v>44</v>
      </c>
      <c r="Z56" s="66" t="s">
        <v>44</v>
      </c>
      <c r="AA56" s="67" t="s">
        <v>44</v>
      </c>
    </row>
    <row r="57" spans="1:27" ht="15">
      <c r="A57" s="69"/>
      <c r="B57" s="70" t="s">
        <v>54</v>
      </c>
      <c r="C57" s="70" t="s">
        <v>182</v>
      </c>
      <c r="D57" s="70" t="s">
        <v>184</v>
      </c>
      <c r="E57" s="70" t="s">
        <v>45</v>
      </c>
      <c r="F57" s="80" t="s">
        <v>44</v>
      </c>
      <c r="G57" s="75" t="s">
        <v>44</v>
      </c>
      <c r="H57" s="75" t="s">
        <v>44</v>
      </c>
      <c r="I57" s="75" t="s">
        <v>44</v>
      </c>
      <c r="J57" s="75" t="s">
        <v>44</v>
      </c>
      <c r="K57" s="75" t="s">
        <v>44</v>
      </c>
      <c r="L57" s="75" t="s">
        <v>44</v>
      </c>
      <c r="M57" s="75" t="s">
        <v>44</v>
      </c>
      <c r="N57" s="75" t="s">
        <v>44</v>
      </c>
      <c r="O57" s="75" t="s">
        <v>44</v>
      </c>
      <c r="P57" s="75" t="s">
        <v>44</v>
      </c>
      <c r="Q57" s="75" t="s">
        <v>44</v>
      </c>
      <c r="R57" s="75" t="s">
        <v>44</v>
      </c>
      <c r="S57" s="75" t="s">
        <v>44</v>
      </c>
      <c r="T57" s="75" t="s">
        <v>44</v>
      </c>
      <c r="U57" s="75" t="s">
        <v>44</v>
      </c>
      <c r="V57" s="75" t="s">
        <v>44</v>
      </c>
      <c r="W57" s="75" t="s">
        <v>44</v>
      </c>
      <c r="X57" s="75" t="s">
        <v>44</v>
      </c>
      <c r="Y57" s="75" t="s">
        <v>44</v>
      </c>
      <c r="Z57" s="75" t="s">
        <v>44</v>
      </c>
      <c r="AA57" s="76" t="s">
        <v>44</v>
      </c>
    </row>
    <row r="58" spans="1:27" ht="15">
      <c r="A58" s="107" t="s">
        <v>88</v>
      </c>
      <c r="B58" s="41" t="s">
        <v>52</v>
      </c>
      <c r="C58" s="41" t="s">
        <v>186</v>
      </c>
      <c r="D58" s="41" t="s">
        <v>185</v>
      </c>
      <c r="E58" s="41" t="s">
        <v>45</v>
      </c>
      <c r="F58" s="42">
        <v>2</v>
      </c>
      <c r="G58" s="43" t="s">
        <v>44</v>
      </c>
      <c r="H58" s="43" t="s">
        <v>44</v>
      </c>
      <c r="I58" s="43" t="s">
        <v>44</v>
      </c>
      <c r="J58" s="43" t="s">
        <v>44</v>
      </c>
      <c r="K58" s="43" t="s">
        <v>44</v>
      </c>
      <c r="L58" s="43" t="s">
        <v>44</v>
      </c>
      <c r="M58" s="43" t="s">
        <v>44</v>
      </c>
      <c r="N58" s="43" t="s">
        <v>44</v>
      </c>
      <c r="O58" s="43" t="s">
        <v>44</v>
      </c>
      <c r="P58" s="43" t="s">
        <v>44</v>
      </c>
      <c r="Q58" s="43" t="s">
        <v>44</v>
      </c>
      <c r="R58" s="43" t="s">
        <v>44</v>
      </c>
      <c r="S58" s="43" t="s">
        <v>44</v>
      </c>
      <c r="T58" s="43" t="s">
        <v>44</v>
      </c>
      <c r="U58" s="43" t="s">
        <v>44</v>
      </c>
      <c r="V58" s="43">
        <v>2</v>
      </c>
      <c r="W58" s="43" t="s">
        <v>44</v>
      </c>
      <c r="X58" s="43" t="s">
        <v>44</v>
      </c>
      <c r="Y58" s="43" t="s">
        <v>44</v>
      </c>
      <c r="Z58" s="43" t="s">
        <v>44</v>
      </c>
      <c r="AA58" s="44" t="s">
        <v>44</v>
      </c>
    </row>
    <row r="59" spans="1:27" ht="15">
      <c r="A59" s="61"/>
      <c r="B59" s="62" t="s">
        <v>53</v>
      </c>
      <c r="C59" s="62" t="s">
        <v>186</v>
      </c>
      <c r="D59" s="62" t="s">
        <v>187</v>
      </c>
      <c r="E59" s="62" t="s">
        <v>45</v>
      </c>
      <c r="F59" s="79">
        <v>2</v>
      </c>
      <c r="G59" s="66" t="s">
        <v>44</v>
      </c>
      <c r="H59" s="66" t="s">
        <v>44</v>
      </c>
      <c r="I59" s="66" t="s">
        <v>44</v>
      </c>
      <c r="J59" s="66" t="s">
        <v>44</v>
      </c>
      <c r="K59" s="66" t="s">
        <v>44</v>
      </c>
      <c r="L59" s="66" t="s">
        <v>44</v>
      </c>
      <c r="M59" s="66" t="s">
        <v>44</v>
      </c>
      <c r="N59" s="66" t="s">
        <v>44</v>
      </c>
      <c r="O59" s="66" t="s">
        <v>44</v>
      </c>
      <c r="P59" s="66" t="s">
        <v>44</v>
      </c>
      <c r="Q59" s="66" t="s">
        <v>44</v>
      </c>
      <c r="R59" s="66" t="s">
        <v>44</v>
      </c>
      <c r="S59" s="66" t="s">
        <v>44</v>
      </c>
      <c r="T59" s="66" t="s">
        <v>44</v>
      </c>
      <c r="U59" s="66" t="s">
        <v>44</v>
      </c>
      <c r="V59" s="66">
        <v>2</v>
      </c>
      <c r="W59" s="66" t="s">
        <v>44</v>
      </c>
      <c r="X59" s="66" t="s">
        <v>44</v>
      </c>
      <c r="Y59" s="66" t="s">
        <v>44</v>
      </c>
      <c r="Z59" s="66" t="s">
        <v>44</v>
      </c>
      <c r="AA59" s="67" t="s">
        <v>44</v>
      </c>
    </row>
    <row r="60" spans="1:27" ht="15">
      <c r="A60" s="61"/>
      <c r="B60" s="62" t="s">
        <v>54</v>
      </c>
      <c r="C60" s="62" t="s">
        <v>186</v>
      </c>
      <c r="D60" s="62" t="s">
        <v>188</v>
      </c>
      <c r="E60" s="62" t="s">
        <v>45</v>
      </c>
      <c r="F60" s="79" t="s">
        <v>44</v>
      </c>
      <c r="G60" s="66" t="s">
        <v>44</v>
      </c>
      <c r="H60" s="66" t="s">
        <v>44</v>
      </c>
      <c r="I60" s="66" t="s">
        <v>44</v>
      </c>
      <c r="J60" s="66" t="s">
        <v>44</v>
      </c>
      <c r="K60" s="66" t="s">
        <v>44</v>
      </c>
      <c r="L60" s="66" t="s">
        <v>44</v>
      </c>
      <c r="M60" s="66" t="s">
        <v>44</v>
      </c>
      <c r="N60" s="66" t="s">
        <v>44</v>
      </c>
      <c r="O60" s="66" t="s">
        <v>44</v>
      </c>
      <c r="P60" s="66" t="s">
        <v>44</v>
      </c>
      <c r="Q60" s="66" t="s">
        <v>44</v>
      </c>
      <c r="R60" s="66" t="s">
        <v>44</v>
      </c>
      <c r="S60" s="66" t="s">
        <v>44</v>
      </c>
      <c r="T60" s="66" t="s">
        <v>44</v>
      </c>
      <c r="U60" s="66" t="s">
        <v>44</v>
      </c>
      <c r="V60" s="66" t="s">
        <v>44</v>
      </c>
      <c r="W60" s="66" t="s">
        <v>44</v>
      </c>
      <c r="X60" s="66" t="s">
        <v>44</v>
      </c>
      <c r="Y60" s="66" t="s">
        <v>44</v>
      </c>
      <c r="Z60" s="66" t="s">
        <v>44</v>
      </c>
      <c r="AA60" s="67" t="s">
        <v>44</v>
      </c>
    </row>
    <row r="61" spans="1:27" ht="15">
      <c r="A61" s="107" t="s">
        <v>388</v>
      </c>
      <c r="B61" s="41" t="s">
        <v>52</v>
      </c>
      <c r="C61" s="41" t="s">
        <v>143</v>
      </c>
      <c r="D61" s="41" t="s">
        <v>142</v>
      </c>
      <c r="E61" s="41" t="s">
        <v>41</v>
      </c>
      <c r="F61" s="42">
        <v>8</v>
      </c>
      <c r="G61" s="43" t="s">
        <v>44</v>
      </c>
      <c r="H61" s="43" t="s">
        <v>44</v>
      </c>
      <c r="I61" s="43" t="s">
        <v>44</v>
      </c>
      <c r="J61" s="43" t="s">
        <v>44</v>
      </c>
      <c r="K61" s="43" t="s">
        <v>44</v>
      </c>
      <c r="L61" s="43" t="s">
        <v>44</v>
      </c>
      <c r="M61" s="43" t="s">
        <v>44</v>
      </c>
      <c r="N61" s="43" t="s">
        <v>44</v>
      </c>
      <c r="O61" s="43" t="s">
        <v>44</v>
      </c>
      <c r="P61" s="43" t="s">
        <v>44</v>
      </c>
      <c r="Q61" s="43" t="s">
        <v>44</v>
      </c>
      <c r="R61" s="43" t="s">
        <v>44</v>
      </c>
      <c r="S61" s="43">
        <v>1</v>
      </c>
      <c r="T61" s="43" t="s">
        <v>44</v>
      </c>
      <c r="U61" s="43">
        <v>1</v>
      </c>
      <c r="V61" s="43">
        <v>2</v>
      </c>
      <c r="W61" s="43" t="s">
        <v>44</v>
      </c>
      <c r="X61" s="43">
        <v>3</v>
      </c>
      <c r="Y61" s="43" t="s">
        <v>44</v>
      </c>
      <c r="Z61" s="43">
        <v>1</v>
      </c>
      <c r="AA61" s="44" t="s">
        <v>44</v>
      </c>
    </row>
    <row r="62" spans="1:27" ht="15">
      <c r="A62" s="61"/>
      <c r="B62" s="62" t="s">
        <v>53</v>
      </c>
      <c r="C62" s="62" t="s">
        <v>143</v>
      </c>
      <c r="D62" s="62" t="s">
        <v>144</v>
      </c>
      <c r="E62" s="62" t="s">
        <v>41</v>
      </c>
      <c r="F62" s="79">
        <v>5</v>
      </c>
      <c r="G62" s="66" t="s">
        <v>44</v>
      </c>
      <c r="H62" s="66" t="s">
        <v>44</v>
      </c>
      <c r="I62" s="66" t="s">
        <v>44</v>
      </c>
      <c r="J62" s="66" t="s">
        <v>44</v>
      </c>
      <c r="K62" s="66" t="s">
        <v>44</v>
      </c>
      <c r="L62" s="66" t="s">
        <v>44</v>
      </c>
      <c r="M62" s="66" t="s">
        <v>44</v>
      </c>
      <c r="N62" s="66" t="s">
        <v>44</v>
      </c>
      <c r="O62" s="66" t="s">
        <v>44</v>
      </c>
      <c r="P62" s="66" t="s">
        <v>44</v>
      </c>
      <c r="Q62" s="66" t="s">
        <v>44</v>
      </c>
      <c r="R62" s="66" t="s">
        <v>44</v>
      </c>
      <c r="S62" s="66">
        <v>1</v>
      </c>
      <c r="T62" s="66" t="s">
        <v>44</v>
      </c>
      <c r="U62" s="66">
        <v>1</v>
      </c>
      <c r="V62" s="66">
        <v>1</v>
      </c>
      <c r="W62" s="66" t="s">
        <v>44</v>
      </c>
      <c r="X62" s="66">
        <v>2</v>
      </c>
      <c r="Y62" s="66" t="s">
        <v>44</v>
      </c>
      <c r="Z62" s="66" t="s">
        <v>44</v>
      </c>
      <c r="AA62" s="67" t="s">
        <v>44</v>
      </c>
    </row>
    <row r="63" spans="1:27" ht="15">
      <c r="A63" s="69"/>
      <c r="B63" s="70" t="s">
        <v>54</v>
      </c>
      <c r="C63" s="70" t="s">
        <v>143</v>
      </c>
      <c r="D63" s="70" t="s">
        <v>145</v>
      </c>
      <c r="E63" s="70" t="s">
        <v>41</v>
      </c>
      <c r="F63" s="80">
        <v>3</v>
      </c>
      <c r="G63" s="75" t="s">
        <v>44</v>
      </c>
      <c r="H63" s="75" t="s">
        <v>44</v>
      </c>
      <c r="I63" s="75" t="s">
        <v>44</v>
      </c>
      <c r="J63" s="75" t="s">
        <v>44</v>
      </c>
      <c r="K63" s="75" t="s">
        <v>44</v>
      </c>
      <c r="L63" s="75" t="s">
        <v>44</v>
      </c>
      <c r="M63" s="75" t="s">
        <v>44</v>
      </c>
      <c r="N63" s="75" t="s">
        <v>44</v>
      </c>
      <c r="O63" s="75" t="s">
        <v>44</v>
      </c>
      <c r="P63" s="75" t="s">
        <v>44</v>
      </c>
      <c r="Q63" s="75" t="s">
        <v>44</v>
      </c>
      <c r="R63" s="75" t="s">
        <v>44</v>
      </c>
      <c r="S63" s="75" t="s">
        <v>44</v>
      </c>
      <c r="T63" s="75" t="s">
        <v>44</v>
      </c>
      <c r="U63" s="75" t="s">
        <v>44</v>
      </c>
      <c r="V63" s="75">
        <v>1</v>
      </c>
      <c r="W63" s="75" t="s">
        <v>44</v>
      </c>
      <c r="X63" s="75">
        <v>1</v>
      </c>
      <c r="Y63" s="75" t="s">
        <v>44</v>
      </c>
      <c r="Z63" s="75">
        <v>1</v>
      </c>
      <c r="AA63" s="76" t="s">
        <v>44</v>
      </c>
    </row>
    <row r="64" spans="1:27" ht="15">
      <c r="A64" s="107" t="s">
        <v>69</v>
      </c>
      <c r="B64" s="41" t="s">
        <v>52</v>
      </c>
      <c r="C64" s="41" t="s">
        <v>147</v>
      </c>
      <c r="D64" s="41" t="s">
        <v>146</v>
      </c>
      <c r="E64" s="41" t="s">
        <v>42</v>
      </c>
      <c r="F64" s="42">
        <v>8</v>
      </c>
      <c r="G64" s="43" t="s">
        <v>44</v>
      </c>
      <c r="H64" s="43" t="s">
        <v>44</v>
      </c>
      <c r="I64" s="43" t="s">
        <v>44</v>
      </c>
      <c r="J64" s="43" t="s">
        <v>44</v>
      </c>
      <c r="K64" s="43" t="s">
        <v>44</v>
      </c>
      <c r="L64" s="43" t="s">
        <v>44</v>
      </c>
      <c r="M64" s="43" t="s">
        <v>44</v>
      </c>
      <c r="N64" s="43" t="s">
        <v>44</v>
      </c>
      <c r="O64" s="43" t="s">
        <v>44</v>
      </c>
      <c r="P64" s="43" t="s">
        <v>44</v>
      </c>
      <c r="Q64" s="43" t="s">
        <v>44</v>
      </c>
      <c r="R64" s="43" t="s">
        <v>44</v>
      </c>
      <c r="S64" s="43">
        <v>1</v>
      </c>
      <c r="T64" s="43" t="s">
        <v>44</v>
      </c>
      <c r="U64" s="43">
        <v>1</v>
      </c>
      <c r="V64" s="43">
        <v>2</v>
      </c>
      <c r="W64" s="43" t="s">
        <v>44</v>
      </c>
      <c r="X64" s="43">
        <v>3</v>
      </c>
      <c r="Y64" s="43" t="s">
        <v>44</v>
      </c>
      <c r="Z64" s="43">
        <v>1</v>
      </c>
      <c r="AA64" s="44" t="s">
        <v>44</v>
      </c>
    </row>
    <row r="65" spans="1:27" ht="15">
      <c r="A65" s="61"/>
      <c r="B65" s="62" t="s">
        <v>53</v>
      </c>
      <c r="C65" s="62" t="s">
        <v>147</v>
      </c>
      <c r="D65" s="62" t="s">
        <v>148</v>
      </c>
      <c r="E65" s="62" t="s">
        <v>42</v>
      </c>
      <c r="F65" s="79">
        <v>5</v>
      </c>
      <c r="G65" s="66" t="s">
        <v>44</v>
      </c>
      <c r="H65" s="66" t="s">
        <v>44</v>
      </c>
      <c r="I65" s="66" t="s">
        <v>44</v>
      </c>
      <c r="J65" s="66" t="s">
        <v>44</v>
      </c>
      <c r="K65" s="66" t="s">
        <v>44</v>
      </c>
      <c r="L65" s="66" t="s">
        <v>44</v>
      </c>
      <c r="M65" s="66" t="s">
        <v>44</v>
      </c>
      <c r="N65" s="66" t="s">
        <v>44</v>
      </c>
      <c r="O65" s="66" t="s">
        <v>44</v>
      </c>
      <c r="P65" s="66" t="s">
        <v>44</v>
      </c>
      <c r="Q65" s="66" t="s">
        <v>44</v>
      </c>
      <c r="R65" s="66" t="s">
        <v>44</v>
      </c>
      <c r="S65" s="66">
        <v>1</v>
      </c>
      <c r="T65" s="66" t="s">
        <v>44</v>
      </c>
      <c r="U65" s="66">
        <v>1</v>
      </c>
      <c r="V65" s="66">
        <v>1</v>
      </c>
      <c r="W65" s="66" t="s">
        <v>44</v>
      </c>
      <c r="X65" s="66">
        <v>2</v>
      </c>
      <c r="Y65" s="66" t="s">
        <v>44</v>
      </c>
      <c r="Z65" s="66" t="s">
        <v>44</v>
      </c>
      <c r="AA65" s="67" t="s">
        <v>44</v>
      </c>
    </row>
    <row r="66" spans="1:27" ht="15">
      <c r="A66" s="61"/>
      <c r="B66" s="62" t="s">
        <v>54</v>
      </c>
      <c r="C66" s="62" t="s">
        <v>147</v>
      </c>
      <c r="D66" s="62" t="s">
        <v>149</v>
      </c>
      <c r="E66" s="62" t="s">
        <v>42</v>
      </c>
      <c r="F66" s="79">
        <v>3</v>
      </c>
      <c r="G66" s="66" t="s">
        <v>44</v>
      </c>
      <c r="H66" s="66" t="s">
        <v>44</v>
      </c>
      <c r="I66" s="66" t="s">
        <v>44</v>
      </c>
      <c r="J66" s="66" t="s">
        <v>44</v>
      </c>
      <c r="K66" s="66" t="s">
        <v>44</v>
      </c>
      <c r="L66" s="66" t="s">
        <v>44</v>
      </c>
      <c r="M66" s="66" t="s">
        <v>44</v>
      </c>
      <c r="N66" s="66" t="s">
        <v>44</v>
      </c>
      <c r="O66" s="66" t="s">
        <v>44</v>
      </c>
      <c r="P66" s="66" t="s">
        <v>44</v>
      </c>
      <c r="Q66" s="66" t="s">
        <v>44</v>
      </c>
      <c r="R66" s="66" t="s">
        <v>44</v>
      </c>
      <c r="S66" s="66" t="s">
        <v>44</v>
      </c>
      <c r="T66" s="66" t="s">
        <v>44</v>
      </c>
      <c r="U66" s="66" t="s">
        <v>44</v>
      </c>
      <c r="V66" s="66">
        <v>1</v>
      </c>
      <c r="W66" s="66" t="s">
        <v>44</v>
      </c>
      <c r="X66" s="66">
        <v>1</v>
      </c>
      <c r="Y66" s="66" t="s">
        <v>44</v>
      </c>
      <c r="Z66" s="66">
        <v>1</v>
      </c>
      <c r="AA66" s="67" t="s">
        <v>44</v>
      </c>
    </row>
    <row r="67" spans="1:27" ht="15">
      <c r="A67" s="107" t="s">
        <v>71</v>
      </c>
      <c r="B67" s="41" t="s">
        <v>52</v>
      </c>
      <c r="C67" s="41" t="s">
        <v>27</v>
      </c>
      <c r="D67" s="41" t="s">
        <v>150</v>
      </c>
      <c r="E67" s="41" t="s">
        <v>45</v>
      </c>
      <c r="F67" s="42">
        <v>6</v>
      </c>
      <c r="G67" s="43" t="s">
        <v>44</v>
      </c>
      <c r="H67" s="43" t="s">
        <v>44</v>
      </c>
      <c r="I67" s="43" t="s">
        <v>44</v>
      </c>
      <c r="J67" s="43" t="s">
        <v>44</v>
      </c>
      <c r="K67" s="43" t="s">
        <v>44</v>
      </c>
      <c r="L67" s="43" t="s">
        <v>44</v>
      </c>
      <c r="M67" s="43" t="s">
        <v>44</v>
      </c>
      <c r="N67" s="43" t="s">
        <v>44</v>
      </c>
      <c r="O67" s="43" t="s">
        <v>44</v>
      </c>
      <c r="P67" s="43" t="s">
        <v>44</v>
      </c>
      <c r="Q67" s="43" t="s">
        <v>44</v>
      </c>
      <c r="R67" s="43" t="s">
        <v>44</v>
      </c>
      <c r="S67" s="43" t="s">
        <v>44</v>
      </c>
      <c r="T67" s="43" t="s">
        <v>44</v>
      </c>
      <c r="U67" s="43">
        <v>1</v>
      </c>
      <c r="V67" s="43">
        <v>2</v>
      </c>
      <c r="W67" s="43" t="s">
        <v>44</v>
      </c>
      <c r="X67" s="43">
        <v>2</v>
      </c>
      <c r="Y67" s="43" t="s">
        <v>44</v>
      </c>
      <c r="Z67" s="43">
        <v>1</v>
      </c>
      <c r="AA67" s="44" t="s">
        <v>44</v>
      </c>
    </row>
    <row r="68" spans="1:27" ht="15">
      <c r="A68" s="61"/>
      <c r="B68" s="62" t="s">
        <v>53</v>
      </c>
      <c r="C68" s="62" t="s">
        <v>27</v>
      </c>
      <c r="D68" s="62" t="s">
        <v>151</v>
      </c>
      <c r="E68" s="62" t="s">
        <v>45</v>
      </c>
      <c r="F68" s="79">
        <v>3</v>
      </c>
      <c r="G68" s="66" t="s">
        <v>44</v>
      </c>
      <c r="H68" s="66" t="s">
        <v>44</v>
      </c>
      <c r="I68" s="66" t="s">
        <v>44</v>
      </c>
      <c r="J68" s="66" t="s">
        <v>44</v>
      </c>
      <c r="K68" s="66" t="s">
        <v>44</v>
      </c>
      <c r="L68" s="66" t="s">
        <v>44</v>
      </c>
      <c r="M68" s="66" t="s">
        <v>44</v>
      </c>
      <c r="N68" s="66" t="s">
        <v>44</v>
      </c>
      <c r="O68" s="66" t="s">
        <v>44</v>
      </c>
      <c r="P68" s="66" t="s">
        <v>44</v>
      </c>
      <c r="Q68" s="66" t="s">
        <v>44</v>
      </c>
      <c r="R68" s="66" t="s">
        <v>44</v>
      </c>
      <c r="S68" s="66" t="s">
        <v>44</v>
      </c>
      <c r="T68" s="66" t="s">
        <v>44</v>
      </c>
      <c r="U68" s="66">
        <v>1</v>
      </c>
      <c r="V68" s="66">
        <v>1</v>
      </c>
      <c r="W68" s="66" t="s">
        <v>44</v>
      </c>
      <c r="X68" s="66">
        <v>1</v>
      </c>
      <c r="Y68" s="66" t="s">
        <v>44</v>
      </c>
      <c r="Z68" s="66" t="s">
        <v>44</v>
      </c>
      <c r="AA68" s="67" t="s">
        <v>44</v>
      </c>
    </row>
    <row r="69" spans="1:27" ht="15">
      <c r="A69" s="69"/>
      <c r="B69" s="70" t="s">
        <v>54</v>
      </c>
      <c r="C69" s="70" t="s">
        <v>27</v>
      </c>
      <c r="D69" s="70" t="s">
        <v>152</v>
      </c>
      <c r="E69" s="70" t="s">
        <v>45</v>
      </c>
      <c r="F69" s="80">
        <v>3</v>
      </c>
      <c r="G69" s="75" t="s">
        <v>44</v>
      </c>
      <c r="H69" s="75" t="s">
        <v>44</v>
      </c>
      <c r="I69" s="75" t="s">
        <v>44</v>
      </c>
      <c r="J69" s="75" t="s">
        <v>44</v>
      </c>
      <c r="K69" s="75" t="s">
        <v>44</v>
      </c>
      <c r="L69" s="75" t="s">
        <v>44</v>
      </c>
      <c r="M69" s="75" t="s">
        <v>44</v>
      </c>
      <c r="N69" s="75" t="s">
        <v>44</v>
      </c>
      <c r="O69" s="75" t="s">
        <v>44</v>
      </c>
      <c r="P69" s="75" t="s">
        <v>44</v>
      </c>
      <c r="Q69" s="75" t="s">
        <v>44</v>
      </c>
      <c r="R69" s="75" t="s">
        <v>44</v>
      </c>
      <c r="S69" s="75" t="s">
        <v>44</v>
      </c>
      <c r="T69" s="75" t="s">
        <v>44</v>
      </c>
      <c r="U69" s="75" t="s">
        <v>44</v>
      </c>
      <c r="V69" s="75">
        <v>1</v>
      </c>
      <c r="W69" s="75" t="s">
        <v>44</v>
      </c>
      <c r="X69" s="75">
        <v>1</v>
      </c>
      <c r="Y69" s="75" t="s">
        <v>44</v>
      </c>
      <c r="Z69" s="75">
        <v>1</v>
      </c>
      <c r="AA69" s="76" t="s">
        <v>44</v>
      </c>
    </row>
    <row r="70" spans="1:27" ht="15">
      <c r="A70" s="107" t="s">
        <v>73</v>
      </c>
      <c r="B70" s="41" t="s">
        <v>52</v>
      </c>
      <c r="C70" s="41" t="s">
        <v>28</v>
      </c>
      <c r="D70" s="41" t="s">
        <v>153</v>
      </c>
      <c r="E70" s="41" t="s">
        <v>45</v>
      </c>
      <c r="F70" s="42" t="s">
        <v>44</v>
      </c>
      <c r="G70" s="43" t="s">
        <v>44</v>
      </c>
      <c r="H70" s="43" t="s">
        <v>44</v>
      </c>
      <c r="I70" s="43" t="s">
        <v>44</v>
      </c>
      <c r="J70" s="43" t="s">
        <v>44</v>
      </c>
      <c r="K70" s="43" t="s">
        <v>44</v>
      </c>
      <c r="L70" s="43" t="s">
        <v>44</v>
      </c>
      <c r="M70" s="43" t="s">
        <v>44</v>
      </c>
      <c r="N70" s="43" t="s">
        <v>44</v>
      </c>
      <c r="O70" s="43" t="s">
        <v>44</v>
      </c>
      <c r="P70" s="43" t="s">
        <v>44</v>
      </c>
      <c r="Q70" s="43" t="s">
        <v>44</v>
      </c>
      <c r="R70" s="43" t="s">
        <v>44</v>
      </c>
      <c r="S70" s="43" t="s">
        <v>44</v>
      </c>
      <c r="T70" s="43" t="s">
        <v>44</v>
      </c>
      <c r="U70" s="43" t="s">
        <v>44</v>
      </c>
      <c r="V70" s="43" t="s">
        <v>44</v>
      </c>
      <c r="W70" s="43" t="s">
        <v>44</v>
      </c>
      <c r="X70" s="43" t="s">
        <v>44</v>
      </c>
      <c r="Y70" s="43" t="s">
        <v>44</v>
      </c>
      <c r="Z70" s="43" t="s">
        <v>44</v>
      </c>
      <c r="AA70" s="44" t="s">
        <v>44</v>
      </c>
    </row>
    <row r="71" spans="1:27" ht="15">
      <c r="A71" s="61"/>
      <c r="B71" s="62" t="s">
        <v>53</v>
      </c>
      <c r="C71" s="62" t="s">
        <v>28</v>
      </c>
      <c r="D71" s="62" t="s">
        <v>154</v>
      </c>
      <c r="E71" s="62" t="s">
        <v>45</v>
      </c>
      <c r="F71" s="79" t="s">
        <v>44</v>
      </c>
      <c r="G71" s="66" t="s">
        <v>44</v>
      </c>
      <c r="H71" s="66" t="s">
        <v>44</v>
      </c>
      <c r="I71" s="66" t="s">
        <v>44</v>
      </c>
      <c r="J71" s="66" t="s">
        <v>44</v>
      </c>
      <c r="K71" s="66" t="s">
        <v>44</v>
      </c>
      <c r="L71" s="66" t="s">
        <v>44</v>
      </c>
      <c r="M71" s="66" t="s">
        <v>44</v>
      </c>
      <c r="N71" s="66" t="s">
        <v>44</v>
      </c>
      <c r="O71" s="66" t="s">
        <v>44</v>
      </c>
      <c r="P71" s="66" t="s">
        <v>44</v>
      </c>
      <c r="Q71" s="66" t="s">
        <v>44</v>
      </c>
      <c r="R71" s="66" t="s">
        <v>44</v>
      </c>
      <c r="S71" s="66" t="s">
        <v>44</v>
      </c>
      <c r="T71" s="66" t="s">
        <v>44</v>
      </c>
      <c r="U71" s="66" t="s">
        <v>44</v>
      </c>
      <c r="V71" s="66" t="s">
        <v>44</v>
      </c>
      <c r="W71" s="66" t="s">
        <v>44</v>
      </c>
      <c r="X71" s="66" t="s">
        <v>44</v>
      </c>
      <c r="Y71" s="66" t="s">
        <v>44</v>
      </c>
      <c r="Z71" s="66" t="s">
        <v>44</v>
      </c>
      <c r="AA71" s="67" t="s">
        <v>44</v>
      </c>
    </row>
    <row r="72" spans="1:27" ht="15">
      <c r="A72" s="69"/>
      <c r="B72" s="70" t="s">
        <v>54</v>
      </c>
      <c r="C72" s="70" t="s">
        <v>28</v>
      </c>
      <c r="D72" s="70" t="s">
        <v>155</v>
      </c>
      <c r="E72" s="70" t="s">
        <v>45</v>
      </c>
      <c r="F72" s="80" t="s">
        <v>44</v>
      </c>
      <c r="G72" s="75" t="s">
        <v>44</v>
      </c>
      <c r="H72" s="75" t="s">
        <v>44</v>
      </c>
      <c r="I72" s="75" t="s">
        <v>44</v>
      </c>
      <c r="J72" s="75" t="s">
        <v>44</v>
      </c>
      <c r="K72" s="75" t="s">
        <v>44</v>
      </c>
      <c r="L72" s="75" t="s">
        <v>44</v>
      </c>
      <c r="M72" s="75" t="s">
        <v>44</v>
      </c>
      <c r="N72" s="75" t="s">
        <v>44</v>
      </c>
      <c r="O72" s="75" t="s">
        <v>44</v>
      </c>
      <c r="P72" s="75" t="s">
        <v>44</v>
      </c>
      <c r="Q72" s="75" t="s">
        <v>44</v>
      </c>
      <c r="R72" s="75" t="s">
        <v>44</v>
      </c>
      <c r="S72" s="75" t="s">
        <v>44</v>
      </c>
      <c r="T72" s="75" t="s">
        <v>44</v>
      </c>
      <c r="U72" s="75" t="s">
        <v>44</v>
      </c>
      <c r="V72" s="75" t="s">
        <v>44</v>
      </c>
      <c r="W72" s="75" t="s">
        <v>44</v>
      </c>
      <c r="X72" s="75" t="s">
        <v>44</v>
      </c>
      <c r="Y72" s="75" t="s">
        <v>44</v>
      </c>
      <c r="Z72" s="75" t="s">
        <v>44</v>
      </c>
      <c r="AA72" s="76" t="s">
        <v>44</v>
      </c>
    </row>
    <row r="73" spans="1:27" ht="15">
      <c r="A73" s="107" t="s">
        <v>75</v>
      </c>
      <c r="B73" s="41" t="s">
        <v>52</v>
      </c>
      <c r="C73" s="41" t="s">
        <v>29</v>
      </c>
      <c r="D73" s="41" t="s">
        <v>156</v>
      </c>
      <c r="E73" s="41" t="s">
        <v>45</v>
      </c>
      <c r="F73" s="42">
        <v>1</v>
      </c>
      <c r="G73" s="43" t="s">
        <v>44</v>
      </c>
      <c r="H73" s="43" t="s">
        <v>44</v>
      </c>
      <c r="I73" s="43" t="s">
        <v>44</v>
      </c>
      <c r="J73" s="43" t="s">
        <v>44</v>
      </c>
      <c r="K73" s="43" t="s">
        <v>44</v>
      </c>
      <c r="L73" s="43" t="s">
        <v>44</v>
      </c>
      <c r="M73" s="43" t="s">
        <v>44</v>
      </c>
      <c r="N73" s="43" t="s">
        <v>44</v>
      </c>
      <c r="O73" s="43" t="s">
        <v>44</v>
      </c>
      <c r="P73" s="43" t="s">
        <v>44</v>
      </c>
      <c r="Q73" s="43" t="s">
        <v>44</v>
      </c>
      <c r="R73" s="43" t="s">
        <v>44</v>
      </c>
      <c r="S73" s="43" t="s">
        <v>44</v>
      </c>
      <c r="T73" s="43" t="s">
        <v>44</v>
      </c>
      <c r="U73" s="43" t="s">
        <v>44</v>
      </c>
      <c r="V73" s="43" t="s">
        <v>44</v>
      </c>
      <c r="W73" s="43" t="s">
        <v>44</v>
      </c>
      <c r="X73" s="43">
        <v>1</v>
      </c>
      <c r="Y73" s="43" t="s">
        <v>44</v>
      </c>
      <c r="Z73" s="43" t="s">
        <v>44</v>
      </c>
      <c r="AA73" s="44" t="s">
        <v>44</v>
      </c>
    </row>
    <row r="74" spans="1:27" ht="15">
      <c r="A74" s="61"/>
      <c r="B74" s="62" t="s">
        <v>53</v>
      </c>
      <c r="C74" s="62" t="s">
        <v>29</v>
      </c>
      <c r="D74" s="62" t="s">
        <v>157</v>
      </c>
      <c r="E74" s="62" t="s">
        <v>45</v>
      </c>
      <c r="F74" s="79">
        <v>1</v>
      </c>
      <c r="G74" s="66" t="s">
        <v>44</v>
      </c>
      <c r="H74" s="66" t="s">
        <v>44</v>
      </c>
      <c r="I74" s="66" t="s">
        <v>44</v>
      </c>
      <c r="J74" s="66" t="s">
        <v>44</v>
      </c>
      <c r="K74" s="66" t="s">
        <v>44</v>
      </c>
      <c r="L74" s="66" t="s">
        <v>44</v>
      </c>
      <c r="M74" s="66" t="s">
        <v>44</v>
      </c>
      <c r="N74" s="66" t="s">
        <v>44</v>
      </c>
      <c r="O74" s="66" t="s">
        <v>44</v>
      </c>
      <c r="P74" s="66" t="s">
        <v>44</v>
      </c>
      <c r="Q74" s="66" t="s">
        <v>44</v>
      </c>
      <c r="R74" s="66" t="s">
        <v>44</v>
      </c>
      <c r="S74" s="66" t="s">
        <v>44</v>
      </c>
      <c r="T74" s="66" t="s">
        <v>44</v>
      </c>
      <c r="U74" s="66" t="s">
        <v>44</v>
      </c>
      <c r="V74" s="66" t="s">
        <v>44</v>
      </c>
      <c r="W74" s="66" t="s">
        <v>44</v>
      </c>
      <c r="X74" s="66">
        <v>1</v>
      </c>
      <c r="Y74" s="66" t="s">
        <v>44</v>
      </c>
      <c r="Z74" s="66" t="s">
        <v>44</v>
      </c>
      <c r="AA74" s="67" t="s">
        <v>44</v>
      </c>
    </row>
    <row r="75" spans="1:27" ht="15">
      <c r="A75" s="69"/>
      <c r="B75" s="70" t="s">
        <v>54</v>
      </c>
      <c r="C75" s="70" t="s">
        <v>29</v>
      </c>
      <c r="D75" s="70" t="s">
        <v>158</v>
      </c>
      <c r="E75" s="70" t="s">
        <v>45</v>
      </c>
      <c r="F75" s="80" t="s">
        <v>44</v>
      </c>
      <c r="G75" s="75" t="s">
        <v>44</v>
      </c>
      <c r="H75" s="75" t="s">
        <v>44</v>
      </c>
      <c r="I75" s="75" t="s">
        <v>44</v>
      </c>
      <c r="J75" s="75" t="s">
        <v>44</v>
      </c>
      <c r="K75" s="75" t="s">
        <v>44</v>
      </c>
      <c r="L75" s="75" t="s">
        <v>44</v>
      </c>
      <c r="M75" s="75" t="s">
        <v>44</v>
      </c>
      <c r="N75" s="75" t="s">
        <v>44</v>
      </c>
      <c r="O75" s="75" t="s">
        <v>44</v>
      </c>
      <c r="P75" s="75" t="s">
        <v>44</v>
      </c>
      <c r="Q75" s="75" t="s">
        <v>44</v>
      </c>
      <c r="R75" s="75" t="s">
        <v>44</v>
      </c>
      <c r="S75" s="75" t="s">
        <v>44</v>
      </c>
      <c r="T75" s="75" t="s">
        <v>44</v>
      </c>
      <c r="U75" s="75" t="s">
        <v>44</v>
      </c>
      <c r="V75" s="75" t="s">
        <v>44</v>
      </c>
      <c r="W75" s="75" t="s">
        <v>44</v>
      </c>
      <c r="X75" s="75" t="s">
        <v>44</v>
      </c>
      <c r="Y75" s="75" t="s">
        <v>44</v>
      </c>
      <c r="Z75" s="75" t="s">
        <v>44</v>
      </c>
      <c r="AA75" s="76" t="s">
        <v>44</v>
      </c>
    </row>
    <row r="76" spans="1:27" ht="15">
      <c r="A76" s="107" t="s">
        <v>77</v>
      </c>
      <c r="B76" s="41" t="s">
        <v>52</v>
      </c>
      <c r="C76" s="41" t="s">
        <v>30</v>
      </c>
      <c r="D76" s="41" t="s">
        <v>159</v>
      </c>
      <c r="E76" s="41" t="s">
        <v>45</v>
      </c>
      <c r="F76" s="42">
        <v>1</v>
      </c>
      <c r="G76" s="43" t="s">
        <v>44</v>
      </c>
      <c r="H76" s="43" t="s">
        <v>44</v>
      </c>
      <c r="I76" s="43" t="s">
        <v>44</v>
      </c>
      <c r="J76" s="43" t="s">
        <v>44</v>
      </c>
      <c r="K76" s="43" t="s">
        <v>44</v>
      </c>
      <c r="L76" s="43" t="s">
        <v>44</v>
      </c>
      <c r="M76" s="43" t="s">
        <v>44</v>
      </c>
      <c r="N76" s="43" t="s">
        <v>44</v>
      </c>
      <c r="O76" s="43" t="s">
        <v>44</v>
      </c>
      <c r="P76" s="43" t="s">
        <v>44</v>
      </c>
      <c r="Q76" s="43" t="s">
        <v>44</v>
      </c>
      <c r="R76" s="43" t="s">
        <v>44</v>
      </c>
      <c r="S76" s="43">
        <v>1</v>
      </c>
      <c r="T76" s="43" t="s">
        <v>44</v>
      </c>
      <c r="U76" s="43" t="s">
        <v>44</v>
      </c>
      <c r="V76" s="43" t="s">
        <v>44</v>
      </c>
      <c r="W76" s="43" t="s">
        <v>44</v>
      </c>
      <c r="X76" s="43" t="s">
        <v>44</v>
      </c>
      <c r="Y76" s="43" t="s">
        <v>44</v>
      </c>
      <c r="Z76" s="43" t="s">
        <v>44</v>
      </c>
      <c r="AA76" s="44" t="s">
        <v>44</v>
      </c>
    </row>
    <row r="77" spans="1:27" ht="15">
      <c r="A77" s="61"/>
      <c r="B77" s="62" t="s">
        <v>53</v>
      </c>
      <c r="C77" s="62" t="s">
        <v>30</v>
      </c>
      <c r="D77" s="62" t="s">
        <v>160</v>
      </c>
      <c r="E77" s="62" t="s">
        <v>45</v>
      </c>
      <c r="F77" s="79">
        <v>1</v>
      </c>
      <c r="G77" s="66" t="s">
        <v>44</v>
      </c>
      <c r="H77" s="66" t="s">
        <v>44</v>
      </c>
      <c r="I77" s="66" t="s">
        <v>44</v>
      </c>
      <c r="J77" s="66" t="s">
        <v>44</v>
      </c>
      <c r="K77" s="66" t="s">
        <v>44</v>
      </c>
      <c r="L77" s="66" t="s">
        <v>44</v>
      </c>
      <c r="M77" s="66" t="s">
        <v>44</v>
      </c>
      <c r="N77" s="66" t="s">
        <v>44</v>
      </c>
      <c r="O77" s="66" t="s">
        <v>44</v>
      </c>
      <c r="P77" s="66" t="s">
        <v>44</v>
      </c>
      <c r="Q77" s="66" t="s">
        <v>44</v>
      </c>
      <c r="R77" s="66" t="s">
        <v>44</v>
      </c>
      <c r="S77" s="66">
        <v>1</v>
      </c>
      <c r="T77" s="66" t="s">
        <v>44</v>
      </c>
      <c r="U77" s="66" t="s">
        <v>44</v>
      </c>
      <c r="V77" s="66" t="s">
        <v>44</v>
      </c>
      <c r="W77" s="66" t="s">
        <v>44</v>
      </c>
      <c r="X77" s="66" t="s">
        <v>44</v>
      </c>
      <c r="Y77" s="66" t="s">
        <v>44</v>
      </c>
      <c r="Z77" s="66" t="s">
        <v>44</v>
      </c>
      <c r="AA77" s="67" t="s">
        <v>44</v>
      </c>
    </row>
    <row r="78" spans="1:27" ht="15">
      <c r="A78" s="69"/>
      <c r="B78" s="70" t="s">
        <v>54</v>
      </c>
      <c r="C78" s="70" t="s">
        <v>30</v>
      </c>
      <c r="D78" s="70" t="s">
        <v>161</v>
      </c>
      <c r="E78" s="70" t="s">
        <v>45</v>
      </c>
      <c r="F78" s="80" t="s">
        <v>44</v>
      </c>
      <c r="G78" s="75" t="s">
        <v>44</v>
      </c>
      <c r="H78" s="75" t="s">
        <v>44</v>
      </c>
      <c r="I78" s="75" t="s">
        <v>44</v>
      </c>
      <c r="J78" s="75" t="s">
        <v>44</v>
      </c>
      <c r="K78" s="75" t="s">
        <v>44</v>
      </c>
      <c r="L78" s="75" t="s">
        <v>44</v>
      </c>
      <c r="M78" s="75" t="s">
        <v>44</v>
      </c>
      <c r="N78" s="75" t="s">
        <v>44</v>
      </c>
      <c r="O78" s="75" t="s">
        <v>44</v>
      </c>
      <c r="P78" s="75" t="s">
        <v>44</v>
      </c>
      <c r="Q78" s="75" t="s">
        <v>44</v>
      </c>
      <c r="R78" s="75" t="s">
        <v>44</v>
      </c>
      <c r="S78" s="75" t="s">
        <v>44</v>
      </c>
      <c r="T78" s="75" t="s">
        <v>44</v>
      </c>
      <c r="U78" s="75" t="s">
        <v>44</v>
      </c>
      <c r="V78" s="75" t="s">
        <v>44</v>
      </c>
      <c r="W78" s="75" t="s">
        <v>44</v>
      </c>
      <c r="X78" s="75" t="s">
        <v>44</v>
      </c>
      <c r="Y78" s="75" t="s">
        <v>44</v>
      </c>
      <c r="Z78" s="75" t="s">
        <v>44</v>
      </c>
      <c r="AA78" s="76" t="s">
        <v>44</v>
      </c>
    </row>
    <row r="79" spans="1:27" ht="15">
      <c r="A79" s="107" t="s">
        <v>79</v>
      </c>
      <c r="B79" s="41" t="s">
        <v>52</v>
      </c>
      <c r="C79" s="41" t="s">
        <v>31</v>
      </c>
      <c r="D79" s="41" t="s">
        <v>162</v>
      </c>
      <c r="E79" s="41" t="s">
        <v>45</v>
      </c>
      <c r="F79" s="42" t="s">
        <v>44</v>
      </c>
      <c r="G79" s="43" t="s">
        <v>44</v>
      </c>
      <c r="H79" s="43" t="s">
        <v>44</v>
      </c>
      <c r="I79" s="43" t="s">
        <v>44</v>
      </c>
      <c r="J79" s="43" t="s">
        <v>44</v>
      </c>
      <c r="K79" s="43" t="s">
        <v>44</v>
      </c>
      <c r="L79" s="43" t="s">
        <v>44</v>
      </c>
      <c r="M79" s="43" t="s">
        <v>44</v>
      </c>
      <c r="N79" s="43" t="s">
        <v>44</v>
      </c>
      <c r="O79" s="43" t="s">
        <v>44</v>
      </c>
      <c r="P79" s="43" t="s">
        <v>44</v>
      </c>
      <c r="Q79" s="43" t="s">
        <v>44</v>
      </c>
      <c r="R79" s="43" t="s">
        <v>44</v>
      </c>
      <c r="S79" s="43" t="s">
        <v>44</v>
      </c>
      <c r="T79" s="43" t="s">
        <v>44</v>
      </c>
      <c r="U79" s="43" t="s">
        <v>44</v>
      </c>
      <c r="V79" s="43" t="s">
        <v>44</v>
      </c>
      <c r="W79" s="43" t="s">
        <v>44</v>
      </c>
      <c r="X79" s="43" t="s">
        <v>44</v>
      </c>
      <c r="Y79" s="43" t="s">
        <v>44</v>
      </c>
      <c r="Z79" s="43" t="s">
        <v>44</v>
      </c>
      <c r="AA79" s="44" t="s">
        <v>44</v>
      </c>
    </row>
    <row r="80" spans="1:27" ht="15">
      <c r="A80" s="61"/>
      <c r="B80" s="62" t="s">
        <v>53</v>
      </c>
      <c r="C80" s="62" t="s">
        <v>31</v>
      </c>
      <c r="D80" s="62" t="s">
        <v>163</v>
      </c>
      <c r="E80" s="62" t="s">
        <v>45</v>
      </c>
      <c r="F80" s="79" t="s">
        <v>44</v>
      </c>
      <c r="G80" s="66" t="s">
        <v>44</v>
      </c>
      <c r="H80" s="66" t="s">
        <v>44</v>
      </c>
      <c r="I80" s="66" t="s">
        <v>44</v>
      </c>
      <c r="J80" s="66" t="s">
        <v>44</v>
      </c>
      <c r="K80" s="66" t="s">
        <v>44</v>
      </c>
      <c r="L80" s="66" t="s">
        <v>44</v>
      </c>
      <c r="M80" s="66" t="s">
        <v>44</v>
      </c>
      <c r="N80" s="66" t="s">
        <v>44</v>
      </c>
      <c r="O80" s="66" t="s">
        <v>44</v>
      </c>
      <c r="P80" s="66" t="s">
        <v>44</v>
      </c>
      <c r="Q80" s="66" t="s">
        <v>44</v>
      </c>
      <c r="R80" s="66" t="s">
        <v>44</v>
      </c>
      <c r="S80" s="66" t="s">
        <v>44</v>
      </c>
      <c r="T80" s="66" t="s">
        <v>44</v>
      </c>
      <c r="U80" s="66" t="s">
        <v>44</v>
      </c>
      <c r="V80" s="66" t="s">
        <v>44</v>
      </c>
      <c r="W80" s="66" t="s">
        <v>44</v>
      </c>
      <c r="X80" s="66" t="s">
        <v>44</v>
      </c>
      <c r="Y80" s="66" t="s">
        <v>44</v>
      </c>
      <c r="Z80" s="66" t="s">
        <v>44</v>
      </c>
      <c r="AA80" s="67" t="s">
        <v>44</v>
      </c>
    </row>
    <row r="81" spans="1:27" ht="15">
      <c r="A81" s="61"/>
      <c r="B81" s="62" t="s">
        <v>54</v>
      </c>
      <c r="C81" s="62" t="s">
        <v>31</v>
      </c>
      <c r="D81" s="62" t="s">
        <v>164</v>
      </c>
      <c r="E81" s="62" t="s">
        <v>45</v>
      </c>
      <c r="F81" s="79" t="s">
        <v>44</v>
      </c>
      <c r="G81" s="66" t="s">
        <v>44</v>
      </c>
      <c r="H81" s="66" t="s">
        <v>44</v>
      </c>
      <c r="I81" s="66" t="s">
        <v>44</v>
      </c>
      <c r="J81" s="66" t="s">
        <v>44</v>
      </c>
      <c r="K81" s="66" t="s">
        <v>44</v>
      </c>
      <c r="L81" s="66" t="s">
        <v>44</v>
      </c>
      <c r="M81" s="66" t="s">
        <v>44</v>
      </c>
      <c r="N81" s="66" t="s">
        <v>44</v>
      </c>
      <c r="O81" s="66" t="s">
        <v>44</v>
      </c>
      <c r="P81" s="66" t="s">
        <v>44</v>
      </c>
      <c r="Q81" s="66" t="s">
        <v>44</v>
      </c>
      <c r="R81" s="66" t="s">
        <v>44</v>
      </c>
      <c r="S81" s="66" t="s">
        <v>44</v>
      </c>
      <c r="T81" s="66" t="s">
        <v>44</v>
      </c>
      <c r="U81" s="66" t="s">
        <v>44</v>
      </c>
      <c r="V81" s="66" t="s">
        <v>44</v>
      </c>
      <c r="W81" s="66" t="s">
        <v>44</v>
      </c>
      <c r="X81" s="66" t="s">
        <v>44</v>
      </c>
      <c r="Y81" s="66" t="s">
        <v>44</v>
      </c>
      <c r="Z81" s="66" t="s">
        <v>44</v>
      </c>
      <c r="AA81" s="67" t="s">
        <v>44</v>
      </c>
    </row>
    <row r="82" spans="1:27" ht="15">
      <c r="A82" s="30" t="s">
        <v>90</v>
      </c>
      <c r="B82" s="27" t="s">
        <v>91</v>
      </c>
    </row>
  </sheetData>
  <phoneticPr fontId="3"/>
  <conditionalFormatting sqref="A4:AA4 A61:AA61 A64:AA64 A67:AA67 A70:AA70 A73:AA73 A76:AA76 A79:AA79 G5:H81">
    <cfRule type="expression" dxfId="1435" priority="353" stopIfTrue="1">
      <formula>OR($E4="国", $E4="道")</formula>
    </cfRule>
    <cfRule type="expression" dxfId="1434" priority="354" stopIfTrue="1">
      <formula>OR($C4="札幌市", $C4="小樽市", $C4="函館市", $C4="旭川市")</formula>
    </cfRule>
    <cfRule type="expression" dxfId="1433" priority="355" stopIfTrue="1">
      <formula>OR($E4="所", $E4="圏", $E4="局")</formula>
    </cfRule>
    <cfRule type="expression" dxfId="1432" priority="356">
      <formula>OR($E4="市", $E4="町", $E4="村")</formula>
    </cfRule>
  </conditionalFormatting>
  <conditionalFormatting sqref="A5:AA5 A43:AA60 A62:AA63 A65:AA66 A68:AA81">
    <cfRule type="expression" dxfId="1431" priority="349" stopIfTrue="1">
      <formula>OR($E5="国", $E5="道")</formula>
    </cfRule>
    <cfRule type="expression" dxfId="1430" priority="350" stopIfTrue="1">
      <formula>OR($C5="札幌市", $C5="小樽市", $C5="函館市", $C5="旭川市")</formula>
    </cfRule>
    <cfRule type="expression" dxfId="1429" priority="351" stopIfTrue="1">
      <formula>OR($E5="所", $E5="圏", $E5="局")</formula>
    </cfRule>
    <cfRule type="expression" dxfId="1428" priority="352">
      <formula>OR($E5="市", $E5="町", $E5="村")</formula>
    </cfRule>
  </conditionalFormatting>
  <conditionalFormatting sqref="A6:AA6">
    <cfRule type="expression" dxfId="1427" priority="345" stopIfTrue="1">
      <formula>OR($E6="国", $E6="道")</formula>
    </cfRule>
    <cfRule type="expression" dxfId="1426" priority="346" stopIfTrue="1">
      <formula>OR($C6="札幌市", $C6="小樽市", $C6="函館市", $C6="旭川市")</formula>
    </cfRule>
    <cfRule type="expression" dxfId="1425" priority="347" stopIfTrue="1">
      <formula>OR($E6="所", $E6="圏", $E6="局")</formula>
    </cfRule>
    <cfRule type="expression" dxfId="1424" priority="348">
      <formula>OR($E6="市", $E6="町", $E6="村")</formula>
    </cfRule>
  </conditionalFormatting>
  <conditionalFormatting sqref="A7:AA7">
    <cfRule type="expression" dxfId="1423" priority="341" stopIfTrue="1">
      <formula>OR($E7="国", $E7="道")</formula>
    </cfRule>
    <cfRule type="expression" dxfId="1422" priority="342" stopIfTrue="1">
      <formula>OR($C7="札幌市", $C7="小樽市", $C7="函館市", $C7="旭川市")</formula>
    </cfRule>
    <cfRule type="expression" dxfId="1421" priority="343" stopIfTrue="1">
      <formula>OR($E7="所", $E7="圏", $E7="局")</formula>
    </cfRule>
    <cfRule type="expression" dxfId="1420" priority="344">
      <formula>OR($E7="市", $E7="町", $E7="村")</formula>
    </cfRule>
  </conditionalFormatting>
  <conditionalFormatting sqref="A8:AA8">
    <cfRule type="expression" dxfId="1419" priority="337" stopIfTrue="1">
      <formula>OR($E8="国", $E8="道")</formula>
    </cfRule>
    <cfRule type="expression" dxfId="1418" priority="338" stopIfTrue="1">
      <formula>OR($C8="札幌市", $C8="小樽市", $C8="函館市", $C8="旭川市")</formula>
    </cfRule>
    <cfRule type="expression" dxfId="1417" priority="339" stopIfTrue="1">
      <formula>OR($E8="所", $E8="圏", $E8="局")</formula>
    </cfRule>
    <cfRule type="expression" dxfId="1416" priority="340">
      <formula>OR($E8="市", $E8="町", $E8="村")</formula>
    </cfRule>
  </conditionalFormatting>
  <conditionalFormatting sqref="A9:AA9">
    <cfRule type="expression" dxfId="1415" priority="333" stopIfTrue="1">
      <formula>OR($E9="国", $E9="道")</formula>
    </cfRule>
    <cfRule type="expression" dxfId="1414" priority="334" stopIfTrue="1">
      <formula>OR($C9="札幌市", $C9="小樽市", $C9="函館市", $C9="旭川市")</formula>
    </cfRule>
    <cfRule type="expression" dxfId="1413" priority="335" stopIfTrue="1">
      <formula>OR($E9="所", $E9="圏", $E9="局")</formula>
    </cfRule>
    <cfRule type="expression" dxfId="1412" priority="336">
      <formula>OR($E9="市", $E9="町", $E9="村")</formula>
    </cfRule>
  </conditionalFormatting>
  <conditionalFormatting sqref="A10:AA10">
    <cfRule type="expression" dxfId="1411" priority="329" stopIfTrue="1">
      <formula>OR($E10="国", $E10="道")</formula>
    </cfRule>
    <cfRule type="expression" dxfId="1410" priority="330" stopIfTrue="1">
      <formula>OR($C10="札幌市", $C10="小樽市", $C10="函館市", $C10="旭川市")</formula>
    </cfRule>
    <cfRule type="expression" dxfId="1409" priority="331" stopIfTrue="1">
      <formula>OR($E10="所", $E10="圏", $E10="局")</formula>
    </cfRule>
    <cfRule type="expression" dxfId="1408" priority="332">
      <formula>OR($E10="市", $E10="町", $E10="村")</formula>
    </cfRule>
  </conditionalFormatting>
  <conditionalFormatting sqref="A11:AA11">
    <cfRule type="expression" dxfId="1407" priority="325" stopIfTrue="1">
      <formula>OR($E11="国", $E11="道")</formula>
    </cfRule>
    <cfRule type="expression" dxfId="1406" priority="326" stopIfTrue="1">
      <formula>OR($C11="札幌市", $C11="小樽市", $C11="函館市", $C11="旭川市")</formula>
    </cfRule>
    <cfRule type="expression" dxfId="1405" priority="327" stopIfTrue="1">
      <formula>OR($E11="所", $E11="圏", $E11="局")</formula>
    </cfRule>
    <cfRule type="expression" dxfId="1404" priority="328">
      <formula>OR($E11="市", $E11="町", $E11="村")</formula>
    </cfRule>
  </conditionalFormatting>
  <conditionalFormatting sqref="A12:AA12">
    <cfRule type="expression" dxfId="1403" priority="321" stopIfTrue="1">
      <formula>OR($E12="国", $E12="道")</formula>
    </cfRule>
    <cfRule type="expression" dxfId="1402" priority="322" stopIfTrue="1">
      <formula>OR($C12="札幌市", $C12="小樽市", $C12="函館市", $C12="旭川市")</formula>
    </cfRule>
    <cfRule type="expression" dxfId="1401" priority="323" stopIfTrue="1">
      <formula>OR($E12="所", $E12="圏", $E12="局")</formula>
    </cfRule>
    <cfRule type="expression" dxfId="1400" priority="324">
      <formula>OR($E12="市", $E12="町", $E12="村")</formula>
    </cfRule>
  </conditionalFormatting>
  <conditionalFormatting sqref="A13:AA13">
    <cfRule type="expression" dxfId="1399" priority="317" stopIfTrue="1">
      <formula>OR($E13="国", $E13="道")</formula>
    </cfRule>
    <cfRule type="expression" dxfId="1398" priority="318" stopIfTrue="1">
      <formula>OR($C13="札幌市", $C13="小樽市", $C13="函館市", $C13="旭川市")</formula>
    </cfRule>
    <cfRule type="expression" dxfId="1397" priority="319" stopIfTrue="1">
      <formula>OR($E13="所", $E13="圏", $E13="局")</formula>
    </cfRule>
    <cfRule type="expression" dxfId="1396" priority="320">
      <formula>OR($E13="市", $E13="町", $E13="村")</formula>
    </cfRule>
  </conditionalFormatting>
  <conditionalFormatting sqref="A14:AA14">
    <cfRule type="expression" dxfId="1395" priority="313" stopIfTrue="1">
      <formula>OR($E14="国", $E14="道")</formula>
    </cfRule>
    <cfRule type="expression" dxfId="1394" priority="314" stopIfTrue="1">
      <formula>OR($C14="札幌市", $C14="小樽市", $C14="函館市", $C14="旭川市")</formula>
    </cfRule>
    <cfRule type="expression" dxfId="1393" priority="315" stopIfTrue="1">
      <formula>OR($E14="所", $E14="圏", $E14="局")</formula>
    </cfRule>
    <cfRule type="expression" dxfId="1392" priority="316">
      <formula>OR($E14="市", $E14="町", $E14="村")</formula>
    </cfRule>
  </conditionalFormatting>
  <conditionalFormatting sqref="A15:AA15">
    <cfRule type="expression" dxfId="1391" priority="309" stopIfTrue="1">
      <formula>OR($E15="国", $E15="道")</formula>
    </cfRule>
    <cfRule type="expression" dxfId="1390" priority="310" stopIfTrue="1">
      <formula>OR($C15="札幌市", $C15="小樽市", $C15="函館市", $C15="旭川市")</formula>
    </cfRule>
    <cfRule type="expression" dxfId="1389" priority="311" stopIfTrue="1">
      <formula>OR($E15="所", $E15="圏", $E15="局")</formula>
    </cfRule>
    <cfRule type="expression" dxfId="1388" priority="312">
      <formula>OR($E15="市", $E15="町", $E15="村")</formula>
    </cfRule>
  </conditionalFormatting>
  <conditionalFormatting sqref="A16:AA16">
    <cfRule type="expression" dxfId="1387" priority="305" stopIfTrue="1">
      <formula>OR($E16="国", $E16="道")</formula>
    </cfRule>
    <cfRule type="expression" dxfId="1386" priority="306" stopIfTrue="1">
      <formula>OR($C16="札幌市", $C16="小樽市", $C16="函館市", $C16="旭川市")</formula>
    </cfRule>
    <cfRule type="expression" dxfId="1385" priority="307" stopIfTrue="1">
      <formula>OR($E16="所", $E16="圏", $E16="局")</formula>
    </cfRule>
    <cfRule type="expression" dxfId="1384" priority="308">
      <formula>OR($E16="市", $E16="町", $E16="村")</formula>
    </cfRule>
  </conditionalFormatting>
  <conditionalFormatting sqref="A17:AA17">
    <cfRule type="expression" dxfId="1383" priority="301" stopIfTrue="1">
      <formula>OR($E17="国", $E17="道")</formula>
    </cfRule>
    <cfRule type="expression" dxfId="1382" priority="302" stopIfTrue="1">
      <formula>OR($C17="札幌市", $C17="小樽市", $C17="函館市", $C17="旭川市")</formula>
    </cfRule>
    <cfRule type="expression" dxfId="1381" priority="303" stopIfTrue="1">
      <formula>OR($E17="所", $E17="圏", $E17="局")</formula>
    </cfRule>
    <cfRule type="expression" dxfId="1380" priority="304">
      <formula>OR($E17="市", $E17="町", $E17="村")</formula>
    </cfRule>
  </conditionalFormatting>
  <conditionalFormatting sqref="A18:AA18">
    <cfRule type="expression" dxfId="1379" priority="297" stopIfTrue="1">
      <formula>OR($E18="国", $E18="道")</formula>
    </cfRule>
    <cfRule type="expression" dxfId="1378" priority="298" stopIfTrue="1">
      <formula>OR($C18="札幌市", $C18="小樽市", $C18="函館市", $C18="旭川市")</formula>
    </cfRule>
    <cfRule type="expression" dxfId="1377" priority="299" stopIfTrue="1">
      <formula>OR($E18="所", $E18="圏", $E18="局")</formula>
    </cfRule>
    <cfRule type="expression" dxfId="1376" priority="300">
      <formula>OR($E18="市", $E18="町", $E18="村")</formula>
    </cfRule>
  </conditionalFormatting>
  <conditionalFormatting sqref="A19:AA19">
    <cfRule type="expression" dxfId="1375" priority="293" stopIfTrue="1">
      <formula>OR($E19="国", $E19="道")</formula>
    </cfRule>
    <cfRule type="expression" dxfId="1374" priority="294" stopIfTrue="1">
      <formula>OR($C19="札幌市", $C19="小樽市", $C19="函館市", $C19="旭川市")</formula>
    </cfRule>
    <cfRule type="expression" dxfId="1373" priority="295" stopIfTrue="1">
      <formula>OR($E19="所", $E19="圏", $E19="局")</formula>
    </cfRule>
    <cfRule type="expression" dxfId="1372" priority="296">
      <formula>OR($E19="市", $E19="町", $E19="村")</formula>
    </cfRule>
  </conditionalFormatting>
  <conditionalFormatting sqref="A20:AA20">
    <cfRule type="expression" dxfId="1371" priority="289" stopIfTrue="1">
      <formula>OR($E20="国", $E20="道")</formula>
    </cfRule>
    <cfRule type="expression" dxfId="1370" priority="290" stopIfTrue="1">
      <formula>OR($C20="札幌市", $C20="小樽市", $C20="函館市", $C20="旭川市")</formula>
    </cfRule>
    <cfRule type="expression" dxfId="1369" priority="291" stopIfTrue="1">
      <formula>OR($E20="所", $E20="圏", $E20="局")</formula>
    </cfRule>
    <cfRule type="expression" dxfId="1368" priority="292">
      <formula>OR($E20="市", $E20="町", $E20="村")</formula>
    </cfRule>
  </conditionalFormatting>
  <conditionalFormatting sqref="A21:AA21">
    <cfRule type="expression" dxfId="1367" priority="285" stopIfTrue="1">
      <formula>OR($E21="国", $E21="道")</formula>
    </cfRule>
    <cfRule type="expression" dxfId="1366" priority="286" stopIfTrue="1">
      <formula>OR($C21="札幌市", $C21="小樽市", $C21="函館市", $C21="旭川市")</formula>
    </cfRule>
    <cfRule type="expression" dxfId="1365" priority="287" stopIfTrue="1">
      <formula>OR($E21="所", $E21="圏", $E21="局")</formula>
    </cfRule>
    <cfRule type="expression" dxfId="1364" priority="288">
      <formula>OR($E21="市", $E21="町", $E21="村")</formula>
    </cfRule>
  </conditionalFormatting>
  <conditionalFormatting sqref="A22:AA22">
    <cfRule type="expression" dxfId="1363" priority="281" stopIfTrue="1">
      <formula>OR($E22="国", $E22="道")</formula>
    </cfRule>
    <cfRule type="expression" dxfId="1362" priority="282" stopIfTrue="1">
      <formula>OR($C22="札幌市", $C22="小樽市", $C22="函館市", $C22="旭川市")</formula>
    </cfRule>
    <cfRule type="expression" dxfId="1361" priority="283" stopIfTrue="1">
      <formula>OR($E22="所", $E22="圏", $E22="局")</formula>
    </cfRule>
    <cfRule type="expression" dxfId="1360" priority="284">
      <formula>OR($E22="市", $E22="町", $E22="村")</formula>
    </cfRule>
  </conditionalFormatting>
  <conditionalFormatting sqref="A23:AA23">
    <cfRule type="expression" dxfId="1359" priority="277" stopIfTrue="1">
      <formula>OR($E23="国", $E23="道")</formula>
    </cfRule>
    <cfRule type="expression" dxfId="1358" priority="278" stopIfTrue="1">
      <formula>OR($C23="札幌市", $C23="小樽市", $C23="函館市", $C23="旭川市")</formula>
    </cfRule>
    <cfRule type="expression" dxfId="1357" priority="279" stopIfTrue="1">
      <formula>OR($E23="所", $E23="圏", $E23="局")</formula>
    </cfRule>
    <cfRule type="expression" dxfId="1356" priority="280">
      <formula>OR($E23="市", $E23="町", $E23="村")</formula>
    </cfRule>
  </conditionalFormatting>
  <conditionalFormatting sqref="A24:AA24">
    <cfRule type="expression" dxfId="1355" priority="273" stopIfTrue="1">
      <formula>OR($E24="国", $E24="道")</formula>
    </cfRule>
    <cfRule type="expression" dxfId="1354" priority="274" stopIfTrue="1">
      <formula>OR($C24="札幌市", $C24="小樽市", $C24="函館市", $C24="旭川市")</formula>
    </cfRule>
    <cfRule type="expression" dxfId="1353" priority="275" stopIfTrue="1">
      <formula>OR($E24="所", $E24="圏", $E24="局")</formula>
    </cfRule>
    <cfRule type="expression" dxfId="1352" priority="276">
      <formula>OR($E24="市", $E24="町", $E24="村")</formula>
    </cfRule>
  </conditionalFormatting>
  <conditionalFormatting sqref="A25:AA25">
    <cfRule type="expression" dxfId="1351" priority="269" stopIfTrue="1">
      <formula>OR($E25="国", $E25="道")</formula>
    </cfRule>
    <cfRule type="expression" dxfId="1350" priority="270" stopIfTrue="1">
      <formula>OR($C25="札幌市", $C25="小樽市", $C25="函館市", $C25="旭川市")</formula>
    </cfRule>
    <cfRule type="expression" dxfId="1349" priority="271" stopIfTrue="1">
      <formula>OR($E25="所", $E25="圏", $E25="局")</formula>
    </cfRule>
    <cfRule type="expression" dxfId="1348" priority="272">
      <formula>OR($E25="市", $E25="町", $E25="村")</formula>
    </cfRule>
  </conditionalFormatting>
  <conditionalFormatting sqref="A26:AA26">
    <cfRule type="expression" dxfId="1347" priority="265" stopIfTrue="1">
      <formula>OR($E26="国", $E26="道")</formula>
    </cfRule>
    <cfRule type="expression" dxfId="1346" priority="266" stopIfTrue="1">
      <formula>OR($C26="札幌市", $C26="小樽市", $C26="函館市", $C26="旭川市")</formula>
    </cfRule>
    <cfRule type="expression" dxfId="1345" priority="267" stopIfTrue="1">
      <formula>OR($E26="所", $E26="圏", $E26="局")</formula>
    </cfRule>
    <cfRule type="expression" dxfId="1344" priority="268">
      <formula>OR($E26="市", $E26="町", $E26="村")</formula>
    </cfRule>
  </conditionalFormatting>
  <conditionalFormatting sqref="A27:AA27">
    <cfRule type="expression" dxfId="1343" priority="261" stopIfTrue="1">
      <formula>OR($E27="国", $E27="道")</formula>
    </cfRule>
    <cfRule type="expression" dxfId="1342" priority="262" stopIfTrue="1">
      <formula>OR($C27="札幌市", $C27="小樽市", $C27="函館市", $C27="旭川市")</formula>
    </cfRule>
    <cfRule type="expression" dxfId="1341" priority="263" stopIfTrue="1">
      <formula>OR($E27="所", $E27="圏", $E27="局")</formula>
    </cfRule>
    <cfRule type="expression" dxfId="1340" priority="264">
      <formula>OR($E27="市", $E27="町", $E27="村")</formula>
    </cfRule>
  </conditionalFormatting>
  <conditionalFormatting sqref="A28:AA28">
    <cfRule type="expression" dxfId="1339" priority="257" stopIfTrue="1">
      <formula>OR($E28="国", $E28="道")</formula>
    </cfRule>
    <cfRule type="expression" dxfId="1338" priority="258" stopIfTrue="1">
      <formula>OR($C28="札幌市", $C28="小樽市", $C28="函館市", $C28="旭川市")</formula>
    </cfRule>
    <cfRule type="expression" dxfId="1337" priority="259" stopIfTrue="1">
      <formula>OR($E28="所", $E28="圏", $E28="局")</formula>
    </cfRule>
    <cfRule type="expression" dxfId="1336" priority="260">
      <formula>OR($E28="市", $E28="町", $E28="村")</formula>
    </cfRule>
  </conditionalFormatting>
  <conditionalFormatting sqref="A29:AA29">
    <cfRule type="expression" dxfId="1335" priority="253" stopIfTrue="1">
      <formula>OR($E29="国", $E29="道")</formula>
    </cfRule>
    <cfRule type="expression" dxfId="1334" priority="254" stopIfTrue="1">
      <formula>OR($C29="札幌市", $C29="小樽市", $C29="函館市", $C29="旭川市")</formula>
    </cfRule>
    <cfRule type="expression" dxfId="1333" priority="255" stopIfTrue="1">
      <formula>OR($E29="所", $E29="圏", $E29="局")</formula>
    </cfRule>
    <cfRule type="expression" dxfId="1332" priority="256">
      <formula>OR($E29="市", $E29="町", $E29="村")</formula>
    </cfRule>
  </conditionalFormatting>
  <conditionalFormatting sqref="A30:AA30">
    <cfRule type="expression" dxfId="1331" priority="249" stopIfTrue="1">
      <formula>OR($E30="国", $E30="道")</formula>
    </cfRule>
    <cfRule type="expression" dxfId="1330" priority="250" stopIfTrue="1">
      <formula>OR($C30="札幌市", $C30="小樽市", $C30="函館市", $C30="旭川市")</formula>
    </cfRule>
    <cfRule type="expression" dxfId="1329" priority="251" stopIfTrue="1">
      <formula>OR($E30="所", $E30="圏", $E30="局")</formula>
    </cfRule>
    <cfRule type="expression" dxfId="1328" priority="252">
      <formula>OR($E30="市", $E30="町", $E30="村")</formula>
    </cfRule>
  </conditionalFormatting>
  <conditionalFormatting sqref="A31:AA31">
    <cfRule type="expression" dxfId="1327" priority="245" stopIfTrue="1">
      <formula>OR($E31="国", $E31="道")</formula>
    </cfRule>
    <cfRule type="expression" dxfId="1326" priority="246" stopIfTrue="1">
      <formula>OR($C31="札幌市", $C31="小樽市", $C31="函館市", $C31="旭川市")</formula>
    </cfRule>
    <cfRule type="expression" dxfId="1325" priority="247" stopIfTrue="1">
      <formula>OR($E31="所", $E31="圏", $E31="局")</formula>
    </cfRule>
    <cfRule type="expression" dxfId="1324" priority="248">
      <formula>OR($E31="市", $E31="町", $E31="村")</formula>
    </cfRule>
  </conditionalFormatting>
  <conditionalFormatting sqref="A32:AA32">
    <cfRule type="expression" dxfId="1323" priority="241" stopIfTrue="1">
      <formula>OR($E32="国", $E32="道")</formula>
    </cfRule>
    <cfRule type="expression" dxfId="1322" priority="242" stopIfTrue="1">
      <formula>OR($C32="札幌市", $C32="小樽市", $C32="函館市", $C32="旭川市")</formula>
    </cfRule>
    <cfRule type="expression" dxfId="1321" priority="243" stopIfTrue="1">
      <formula>OR($E32="所", $E32="圏", $E32="局")</formula>
    </cfRule>
    <cfRule type="expression" dxfId="1320" priority="244">
      <formula>OR($E32="市", $E32="町", $E32="村")</formula>
    </cfRule>
  </conditionalFormatting>
  <conditionalFormatting sqref="A33:AA33">
    <cfRule type="expression" dxfId="1319" priority="237" stopIfTrue="1">
      <formula>OR($E33="国", $E33="道")</formula>
    </cfRule>
    <cfRule type="expression" dxfId="1318" priority="238" stopIfTrue="1">
      <formula>OR($C33="札幌市", $C33="小樽市", $C33="函館市", $C33="旭川市")</formula>
    </cfRule>
    <cfRule type="expression" dxfId="1317" priority="239" stopIfTrue="1">
      <formula>OR($E33="所", $E33="圏", $E33="局")</formula>
    </cfRule>
    <cfRule type="expression" dxfId="1316" priority="240">
      <formula>OR($E33="市", $E33="町", $E33="村")</formula>
    </cfRule>
  </conditionalFormatting>
  <conditionalFormatting sqref="A34:AA34">
    <cfRule type="expression" dxfId="1315" priority="233" stopIfTrue="1">
      <formula>OR($E34="国", $E34="道")</formula>
    </cfRule>
    <cfRule type="expression" dxfId="1314" priority="234" stopIfTrue="1">
      <formula>OR($C34="札幌市", $C34="小樽市", $C34="函館市", $C34="旭川市")</formula>
    </cfRule>
    <cfRule type="expression" dxfId="1313" priority="235" stopIfTrue="1">
      <formula>OR($E34="所", $E34="圏", $E34="局")</formula>
    </cfRule>
    <cfRule type="expression" dxfId="1312" priority="236">
      <formula>OR($E34="市", $E34="町", $E34="村")</formula>
    </cfRule>
  </conditionalFormatting>
  <conditionalFormatting sqref="A35:AA35">
    <cfRule type="expression" dxfId="1311" priority="229" stopIfTrue="1">
      <formula>OR($E35="国", $E35="道")</formula>
    </cfRule>
    <cfRule type="expression" dxfId="1310" priority="230" stopIfTrue="1">
      <formula>OR($C35="札幌市", $C35="小樽市", $C35="函館市", $C35="旭川市")</formula>
    </cfRule>
    <cfRule type="expression" dxfId="1309" priority="231" stopIfTrue="1">
      <formula>OR($E35="所", $E35="圏", $E35="局")</formula>
    </cfRule>
    <cfRule type="expression" dxfId="1308" priority="232">
      <formula>OR($E35="市", $E35="町", $E35="村")</formula>
    </cfRule>
  </conditionalFormatting>
  <conditionalFormatting sqref="A36:AA36">
    <cfRule type="expression" dxfId="1307" priority="225" stopIfTrue="1">
      <formula>OR($E36="国", $E36="道")</formula>
    </cfRule>
    <cfRule type="expression" dxfId="1306" priority="226" stopIfTrue="1">
      <formula>OR($C36="札幌市", $C36="小樽市", $C36="函館市", $C36="旭川市")</formula>
    </cfRule>
    <cfRule type="expression" dxfId="1305" priority="227" stopIfTrue="1">
      <formula>OR($E36="所", $E36="圏", $E36="局")</formula>
    </cfRule>
    <cfRule type="expression" dxfId="1304" priority="228">
      <formula>OR($E36="市", $E36="町", $E36="村")</formula>
    </cfRule>
  </conditionalFormatting>
  <conditionalFormatting sqref="A37:AA37">
    <cfRule type="expression" dxfId="1303" priority="221" stopIfTrue="1">
      <formula>OR($E37="国", $E37="道")</formula>
    </cfRule>
    <cfRule type="expression" dxfId="1302" priority="222" stopIfTrue="1">
      <formula>OR($C37="札幌市", $C37="小樽市", $C37="函館市", $C37="旭川市")</formula>
    </cfRule>
    <cfRule type="expression" dxfId="1301" priority="223" stopIfTrue="1">
      <formula>OR($E37="所", $E37="圏", $E37="局")</formula>
    </cfRule>
    <cfRule type="expression" dxfId="1300" priority="224">
      <formula>OR($E37="市", $E37="町", $E37="村")</formula>
    </cfRule>
  </conditionalFormatting>
  <conditionalFormatting sqref="A38:AA38">
    <cfRule type="expression" dxfId="1299" priority="217" stopIfTrue="1">
      <formula>OR($E38="国", $E38="道")</formula>
    </cfRule>
    <cfRule type="expression" dxfId="1298" priority="218" stopIfTrue="1">
      <formula>OR($C38="札幌市", $C38="小樽市", $C38="函館市", $C38="旭川市")</formula>
    </cfRule>
    <cfRule type="expression" dxfId="1297" priority="219" stopIfTrue="1">
      <formula>OR($E38="所", $E38="圏", $E38="局")</formula>
    </cfRule>
    <cfRule type="expression" dxfId="1296" priority="220">
      <formula>OR($E38="市", $E38="町", $E38="村")</formula>
    </cfRule>
  </conditionalFormatting>
  <conditionalFormatting sqref="A39:AA39">
    <cfRule type="expression" dxfId="1295" priority="213" stopIfTrue="1">
      <formula>OR($E39="国", $E39="道")</formula>
    </cfRule>
    <cfRule type="expression" dxfId="1294" priority="214" stopIfTrue="1">
      <formula>OR($C39="札幌市", $C39="小樽市", $C39="函館市", $C39="旭川市")</formula>
    </cfRule>
    <cfRule type="expression" dxfId="1293" priority="215" stopIfTrue="1">
      <formula>OR($E39="所", $E39="圏", $E39="局")</formula>
    </cfRule>
    <cfRule type="expression" dxfId="1292" priority="216">
      <formula>OR($E39="市", $E39="町", $E39="村")</formula>
    </cfRule>
  </conditionalFormatting>
  <conditionalFormatting sqref="A40:AA40">
    <cfRule type="expression" dxfId="1291" priority="209" stopIfTrue="1">
      <formula>OR($E40="国", $E40="道")</formula>
    </cfRule>
    <cfRule type="expression" dxfId="1290" priority="210" stopIfTrue="1">
      <formula>OR($C40="札幌市", $C40="小樽市", $C40="函館市", $C40="旭川市")</formula>
    </cfRule>
    <cfRule type="expression" dxfId="1289" priority="211" stopIfTrue="1">
      <formula>OR($E40="所", $E40="圏", $E40="局")</formula>
    </cfRule>
    <cfRule type="expression" dxfId="1288" priority="212">
      <formula>OR($E40="市", $E40="町", $E40="村")</formula>
    </cfRule>
  </conditionalFormatting>
  <conditionalFormatting sqref="A41:AA41">
    <cfRule type="expression" dxfId="1287" priority="205" stopIfTrue="1">
      <formula>OR($E41="国", $E41="道")</formula>
    </cfRule>
    <cfRule type="expression" dxfId="1286" priority="206" stopIfTrue="1">
      <formula>OR($C41="札幌市", $C41="小樽市", $C41="函館市", $C41="旭川市")</formula>
    </cfRule>
    <cfRule type="expression" dxfId="1285" priority="207" stopIfTrue="1">
      <formula>OR($E41="所", $E41="圏", $E41="局")</formula>
    </cfRule>
    <cfRule type="expression" dxfId="1284" priority="208">
      <formula>OR($E41="市", $E41="町", $E41="村")</formula>
    </cfRule>
  </conditionalFormatting>
  <conditionalFormatting sqref="A42:AA42">
    <cfRule type="expression" dxfId="1283" priority="201" stopIfTrue="1">
      <formula>OR($E42="国", $E42="道")</formula>
    </cfRule>
    <cfRule type="expression" dxfId="1282" priority="202" stopIfTrue="1">
      <formula>OR($C42="札幌市", $C42="小樽市", $C42="函館市", $C42="旭川市")</formula>
    </cfRule>
    <cfRule type="expression" dxfId="1281" priority="203" stopIfTrue="1">
      <formula>OR($E42="所", $E42="圏", $E42="局")</formula>
    </cfRule>
    <cfRule type="expression" dxfId="1280" priority="204">
      <formula>OR($E42="市", $E42="町", $E42="村")</formula>
    </cfRule>
  </conditionalFormatting>
  <conditionalFormatting sqref="A43:AA43">
    <cfRule type="expression" dxfId="1279" priority="117" stopIfTrue="1">
      <formula>OR($E43="国", $E43="道")</formula>
    </cfRule>
    <cfRule type="expression" dxfId="1278" priority="118" stopIfTrue="1">
      <formula>OR($C43="札幌市", $C43="小樽市", $C43="函館市", $C43="旭川市")</formula>
    </cfRule>
    <cfRule type="expression" dxfId="1277" priority="119" stopIfTrue="1">
      <formula>OR($E43="所", $E43="圏", $E43="局")</formula>
    </cfRule>
    <cfRule type="expression" dxfId="1276" priority="120">
      <formula>OR($E43="市", $E43="町", $E43="村")</formula>
    </cfRule>
  </conditionalFormatting>
  <conditionalFormatting sqref="A44:AA44">
    <cfRule type="expression" dxfId="1275" priority="113" stopIfTrue="1">
      <formula>OR($E44="国", $E44="道")</formula>
    </cfRule>
    <cfRule type="expression" dxfId="1274" priority="114" stopIfTrue="1">
      <formula>OR($C44="札幌市", $C44="小樽市", $C44="函館市", $C44="旭川市")</formula>
    </cfRule>
    <cfRule type="expression" dxfId="1273" priority="115" stopIfTrue="1">
      <formula>OR($E44="所", $E44="圏", $E44="局")</formula>
    </cfRule>
    <cfRule type="expression" dxfId="1272" priority="116">
      <formula>OR($E44="市", $E44="町", $E44="村")</formula>
    </cfRule>
  </conditionalFormatting>
  <conditionalFormatting sqref="A45:AA45">
    <cfRule type="expression" dxfId="1271" priority="109" stopIfTrue="1">
      <formula>OR($E45="国", $E45="道")</formula>
    </cfRule>
    <cfRule type="expression" dxfId="1270" priority="110" stopIfTrue="1">
      <formula>OR($C45="札幌市", $C45="小樽市", $C45="函館市", $C45="旭川市")</formula>
    </cfRule>
    <cfRule type="expression" dxfId="1269" priority="111" stopIfTrue="1">
      <formula>OR($E45="所", $E45="圏", $E45="局")</formula>
    </cfRule>
    <cfRule type="expression" dxfId="1268" priority="112">
      <formula>OR($E45="市", $E45="町", $E45="村")</formula>
    </cfRule>
  </conditionalFormatting>
  <conditionalFormatting sqref="A46:AA46">
    <cfRule type="expression" dxfId="1267" priority="105" stopIfTrue="1">
      <formula>OR($E46="国", $E46="道")</formula>
    </cfRule>
    <cfRule type="expression" dxfId="1266" priority="106" stopIfTrue="1">
      <formula>OR($C46="札幌市", $C46="小樽市", $C46="函館市", $C46="旭川市")</formula>
    </cfRule>
    <cfRule type="expression" dxfId="1265" priority="107" stopIfTrue="1">
      <formula>OR($E46="所", $E46="圏", $E46="局")</formula>
    </cfRule>
    <cfRule type="expression" dxfId="1264" priority="108">
      <formula>OR($E46="市", $E46="町", $E46="村")</formula>
    </cfRule>
  </conditionalFormatting>
  <conditionalFormatting sqref="A47:AA47">
    <cfRule type="expression" dxfId="1263" priority="101" stopIfTrue="1">
      <formula>OR($E47="国", $E47="道")</formula>
    </cfRule>
    <cfRule type="expression" dxfId="1262" priority="102" stopIfTrue="1">
      <formula>OR($C47="札幌市", $C47="小樽市", $C47="函館市", $C47="旭川市")</formula>
    </cfRule>
    <cfRule type="expression" dxfId="1261" priority="103" stopIfTrue="1">
      <formula>OR($E47="所", $E47="圏", $E47="局")</formula>
    </cfRule>
    <cfRule type="expression" dxfId="1260" priority="104">
      <formula>OR($E47="市", $E47="町", $E47="村")</formula>
    </cfRule>
  </conditionalFormatting>
  <conditionalFormatting sqref="A48:AA48">
    <cfRule type="expression" dxfId="1259" priority="97" stopIfTrue="1">
      <formula>OR($E48="国", $E48="道")</formula>
    </cfRule>
    <cfRule type="expression" dxfId="1258" priority="98" stopIfTrue="1">
      <formula>OR($C48="札幌市", $C48="小樽市", $C48="函館市", $C48="旭川市")</formula>
    </cfRule>
    <cfRule type="expression" dxfId="1257" priority="99" stopIfTrue="1">
      <formula>OR($E48="所", $E48="圏", $E48="局")</formula>
    </cfRule>
    <cfRule type="expression" dxfId="1256" priority="100">
      <formula>OR($E48="市", $E48="町", $E48="村")</formula>
    </cfRule>
  </conditionalFormatting>
  <conditionalFormatting sqref="A49:AA49">
    <cfRule type="expression" dxfId="1255" priority="93" stopIfTrue="1">
      <formula>OR($E49="国", $E49="道")</formula>
    </cfRule>
    <cfRule type="expression" dxfId="1254" priority="94" stopIfTrue="1">
      <formula>OR($C49="札幌市", $C49="小樽市", $C49="函館市", $C49="旭川市")</formula>
    </cfRule>
    <cfRule type="expression" dxfId="1253" priority="95" stopIfTrue="1">
      <formula>OR($E49="所", $E49="圏", $E49="局")</formula>
    </cfRule>
    <cfRule type="expression" dxfId="1252" priority="96">
      <formula>OR($E49="市", $E49="町", $E49="村")</formula>
    </cfRule>
  </conditionalFormatting>
  <conditionalFormatting sqref="A50:AA50">
    <cfRule type="expression" dxfId="1251" priority="89" stopIfTrue="1">
      <formula>OR($E50="国", $E50="道")</formula>
    </cfRule>
    <cfRule type="expression" dxfId="1250" priority="90" stopIfTrue="1">
      <formula>OR($C50="札幌市", $C50="小樽市", $C50="函館市", $C50="旭川市")</formula>
    </cfRule>
    <cfRule type="expression" dxfId="1249" priority="91" stopIfTrue="1">
      <formula>OR($E50="所", $E50="圏", $E50="局")</formula>
    </cfRule>
    <cfRule type="expression" dxfId="1248" priority="92">
      <formula>OR($E50="市", $E50="町", $E50="村")</formula>
    </cfRule>
  </conditionalFormatting>
  <conditionalFormatting sqref="A51:AA51">
    <cfRule type="expression" dxfId="1247" priority="85" stopIfTrue="1">
      <formula>OR($E51="国", $E51="道")</formula>
    </cfRule>
    <cfRule type="expression" dxfId="1246" priority="86" stopIfTrue="1">
      <formula>OR($C51="札幌市", $C51="小樽市", $C51="函館市", $C51="旭川市")</formula>
    </cfRule>
    <cfRule type="expression" dxfId="1245" priority="87" stopIfTrue="1">
      <formula>OR($E51="所", $E51="圏", $E51="局")</formula>
    </cfRule>
    <cfRule type="expression" dxfId="1244" priority="88">
      <formula>OR($E51="市", $E51="町", $E51="村")</formula>
    </cfRule>
  </conditionalFormatting>
  <conditionalFormatting sqref="A52:AA52">
    <cfRule type="expression" dxfId="1243" priority="81" stopIfTrue="1">
      <formula>OR($E52="国", $E52="道")</formula>
    </cfRule>
    <cfRule type="expression" dxfId="1242" priority="82" stopIfTrue="1">
      <formula>OR($C52="札幌市", $C52="小樽市", $C52="函館市", $C52="旭川市")</formula>
    </cfRule>
    <cfRule type="expression" dxfId="1241" priority="83" stopIfTrue="1">
      <formula>OR($E52="所", $E52="圏", $E52="局")</formula>
    </cfRule>
    <cfRule type="expression" dxfId="1240" priority="84">
      <formula>OR($E52="市", $E52="町", $E52="村")</formula>
    </cfRule>
  </conditionalFormatting>
  <conditionalFormatting sqref="A53:AA53">
    <cfRule type="expression" dxfId="1239" priority="77" stopIfTrue="1">
      <formula>OR($E53="国", $E53="道")</formula>
    </cfRule>
    <cfRule type="expression" dxfId="1238" priority="78" stopIfTrue="1">
      <formula>OR($C53="札幌市", $C53="小樽市", $C53="函館市", $C53="旭川市")</formula>
    </cfRule>
    <cfRule type="expression" dxfId="1237" priority="79" stopIfTrue="1">
      <formula>OR($E53="所", $E53="圏", $E53="局")</formula>
    </cfRule>
    <cfRule type="expression" dxfId="1236" priority="80">
      <formula>OR($E53="市", $E53="町", $E53="村")</formula>
    </cfRule>
  </conditionalFormatting>
  <conditionalFormatting sqref="A54:AA54">
    <cfRule type="expression" dxfId="1235" priority="73" stopIfTrue="1">
      <formula>OR($E54="国", $E54="道")</formula>
    </cfRule>
    <cfRule type="expression" dxfId="1234" priority="74" stopIfTrue="1">
      <formula>OR($C54="札幌市", $C54="小樽市", $C54="函館市", $C54="旭川市")</formula>
    </cfRule>
    <cfRule type="expression" dxfId="1233" priority="75" stopIfTrue="1">
      <formula>OR($E54="所", $E54="圏", $E54="局")</formula>
    </cfRule>
    <cfRule type="expression" dxfId="1232" priority="76">
      <formula>OR($E54="市", $E54="町", $E54="村")</formula>
    </cfRule>
  </conditionalFormatting>
  <conditionalFormatting sqref="A55:AA55">
    <cfRule type="expression" dxfId="1231" priority="69" stopIfTrue="1">
      <formula>OR($E55="国", $E55="道")</formula>
    </cfRule>
    <cfRule type="expression" dxfId="1230" priority="70" stopIfTrue="1">
      <formula>OR($C55="札幌市", $C55="小樽市", $C55="函館市", $C55="旭川市")</formula>
    </cfRule>
    <cfRule type="expression" dxfId="1229" priority="71" stopIfTrue="1">
      <formula>OR($E55="所", $E55="圏", $E55="局")</formula>
    </cfRule>
    <cfRule type="expression" dxfId="1228" priority="72">
      <formula>OR($E55="市", $E55="町", $E55="村")</formula>
    </cfRule>
  </conditionalFormatting>
  <conditionalFormatting sqref="A56:AA56">
    <cfRule type="expression" dxfId="1227" priority="65" stopIfTrue="1">
      <formula>OR($E56="国", $E56="道")</formula>
    </cfRule>
    <cfRule type="expression" dxfId="1226" priority="66" stopIfTrue="1">
      <formula>OR($C56="札幌市", $C56="小樽市", $C56="函館市", $C56="旭川市")</formula>
    </cfRule>
    <cfRule type="expression" dxfId="1225" priority="67" stopIfTrue="1">
      <formula>OR($E56="所", $E56="圏", $E56="局")</formula>
    </cfRule>
    <cfRule type="expression" dxfId="1224" priority="68">
      <formula>OR($E56="市", $E56="町", $E56="村")</formula>
    </cfRule>
  </conditionalFormatting>
  <conditionalFormatting sqref="A57:AA57">
    <cfRule type="expression" dxfId="1223" priority="61" stopIfTrue="1">
      <formula>OR($E57="国", $E57="道")</formula>
    </cfRule>
    <cfRule type="expression" dxfId="1222" priority="62" stopIfTrue="1">
      <formula>OR($C57="札幌市", $C57="小樽市", $C57="函館市", $C57="旭川市")</formula>
    </cfRule>
    <cfRule type="expression" dxfId="1221" priority="63" stopIfTrue="1">
      <formula>OR($E57="所", $E57="圏", $E57="局")</formula>
    </cfRule>
    <cfRule type="expression" dxfId="1220" priority="64">
      <formula>OR($E57="市", $E57="町", $E57="村")</formula>
    </cfRule>
  </conditionalFormatting>
  <conditionalFormatting sqref="A58:AA58">
    <cfRule type="expression" dxfId="1219" priority="57" stopIfTrue="1">
      <formula>OR($E58="国", $E58="道")</formula>
    </cfRule>
    <cfRule type="expression" dxfId="1218" priority="58" stopIfTrue="1">
      <formula>OR($C58="札幌市", $C58="小樽市", $C58="函館市", $C58="旭川市")</formula>
    </cfRule>
    <cfRule type="expression" dxfId="1217" priority="59" stopIfTrue="1">
      <formula>OR($E58="所", $E58="圏", $E58="局")</formula>
    </cfRule>
    <cfRule type="expression" dxfId="1216" priority="60">
      <formula>OR($E58="市", $E58="町", $E58="村")</formula>
    </cfRule>
  </conditionalFormatting>
  <conditionalFormatting sqref="A59:AA59">
    <cfRule type="expression" dxfId="1215" priority="53" stopIfTrue="1">
      <formula>OR($E59="国", $E59="道")</formula>
    </cfRule>
    <cfRule type="expression" dxfId="1214" priority="54" stopIfTrue="1">
      <formula>OR($C59="札幌市", $C59="小樽市", $C59="函館市", $C59="旭川市")</formula>
    </cfRule>
    <cfRule type="expression" dxfId="1213" priority="55" stopIfTrue="1">
      <formula>OR($E59="所", $E59="圏", $E59="局")</formula>
    </cfRule>
    <cfRule type="expression" dxfId="1212" priority="56">
      <formula>OR($E59="市", $E59="町", $E59="村")</formula>
    </cfRule>
  </conditionalFormatting>
  <conditionalFormatting sqref="A60:AA60">
    <cfRule type="expression" dxfId="1211" priority="49" stopIfTrue="1">
      <formula>OR($E60="国", $E60="道")</formula>
    </cfRule>
    <cfRule type="expression" dxfId="1210" priority="50" stopIfTrue="1">
      <formula>OR($C60="札幌市", $C60="小樽市", $C60="函館市", $C60="旭川市")</formula>
    </cfRule>
    <cfRule type="expression" dxfId="1209" priority="51" stopIfTrue="1">
      <formula>OR($E60="所", $E60="圏", $E60="局")</formula>
    </cfRule>
    <cfRule type="expression" dxfId="1208" priority="52">
      <formula>OR($E60="市", $E60="町", $E60="村")</formula>
    </cfRule>
  </conditionalFormatting>
  <conditionalFormatting sqref="A70:AA70">
    <cfRule type="expression" dxfId="1207" priority="45" stopIfTrue="1">
      <formula>OR($E70="国", $E70="道")</formula>
    </cfRule>
    <cfRule type="expression" dxfId="1206" priority="46" stopIfTrue="1">
      <formula>OR($C70="札幌市", $C70="小樽市", $C70="函館市", $C70="旭川市")</formula>
    </cfRule>
    <cfRule type="expression" dxfId="1205" priority="47" stopIfTrue="1">
      <formula>OR($E70="所", $E70="圏", $E70="局")</formula>
    </cfRule>
    <cfRule type="expression" dxfId="1204" priority="48">
      <formula>OR($E70="市", $E70="町", $E70="村")</formula>
    </cfRule>
  </conditionalFormatting>
  <conditionalFormatting sqref="A71:AA71">
    <cfRule type="expression" dxfId="1203" priority="41" stopIfTrue="1">
      <formula>OR($E71="国", $E71="道")</formula>
    </cfRule>
    <cfRule type="expression" dxfId="1202" priority="42" stopIfTrue="1">
      <formula>OR($C71="札幌市", $C71="小樽市", $C71="函館市", $C71="旭川市")</formula>
    </cfRule>
    <cfRule type="expression" dxfId="1201" priority="43" stopIfTrue="1">
      <formula>OR($E71="所", $E71="圏", $E71="局")</formula>
    </cfRule>
    <cfRule type="expression" dxfId="1200" priority="44">
      <formula>OR($E71="市", $E71="町", $E71="村")</formula>
    </cfRule>
  </conditionalFormatting>
  <conditionalFormatting sqref="A72:AA72">
    <cfRule type="expression" dxfId="1199" priority="37" stopIfTrue="1">
      <formula>OR($E72="国", $E72="道")</formula>
    </cfRule>
    <cfRule type="expression" dxfId="1198" priority="38" stopIfTrue="1">
      <formula>OR($C72="札幌市", $C72="小樽市", $C72="函館市", $C72="旭川市")</formula>
    </cfRule>
    <cfRule type="expression" dxfId="1197" priority="39" stopIfTrue="1">
      <formula>OR($E72="所", $E72="圏", $E72="局")</formula>
    </cfRule>
    <cfRule type="expression" dxfId="1196" priority="40">
      <formula>OR($E72="市", $E72="町", $E72="村")</formula>
    </cfRule>
  </conditionalFormatting>
  <conditionalFormatting sqref="A73:AA73">
    <cfRule type="expression" dxfId="1195" priority="33" stopIfTrue="1">
      <formula>OR($E73="国", $E73="道")</formula>
    </cfRule>
    <cfRule type="expression" dxfId="1194" priority="34" stopIfTrue="1">
      <formula>OR($C73="札幌市", $C73="小樽市", $C73="函館市", $C73="旭川市")</formula>
    </cfRule>
    <cfRule type="expression" dxfId="1193" priority="35" stopIfTrue="1">
      <formula>OR($E73="所", $E73="圏", $E73="局")</formula>
    </cfRule>
    <cfRule type="expression" dxfId="1192" priority="36">
      <formula>OR($E73="市", $E73="町", $E73="村")</formula>
    </cfRule>
  </conditionalFormatting>
  <conditionalFormatting sqref="A74:AA74">
    <cfRule type="expression" dxfId="1191" priority="29" stopIfTrue="1">
      <formula>OR($E74="国", $E74="道")</formula>
    </cfRule>
    <cfRule type="expression" dxfId="1190" priority="30" stopIfTrue="1">
      <formula>OR($C74="札幌市", $C74="小樽市", $C74="函館市", $C74="旭川市")</formula>
    </cfRule>
    <cfRule type="expression" dxfId="1189" priority="31" stopIfTrue="1">
      <formula>OR($E74="所", $E74="圏", $E74="局")</formula>
    </cfRule>
    <cfRule type="expression" dxfId="1188" priority="32">
      <formula>OR($E74="市", $E74="町", $E74="村")</formula>
    </cfRule>
  </conditionalFormatting>
  <conditionalFormatting sqref="A75:AA75">
    <cfRule type="expression" dxfId="1187" priority="25" stopIfTrue="1">
      <formula>OR($E75="国", $E75="道")</formula>
    </cfRule>
    <cfRule type="expression" dxfId="1186" priority="26" stopIfTrue="1">
      <formula>OR($C75="札幌市", $C75="小樽市", $C75="函館市", $C75="旭川市")</formula>
    </cfRule>
    <cfRule type="expression" dxfId="1185" priority="27" stopIfTrue="1">
      <formula>OR($E75="所", $E75="圏", $E75="局")</formula>
    </cfRule>
    <cfRule type="expression" dxfId="1184" priority="28">
      <formula>OR($E75="市", $E75="町", $E75="村")</formula>
    </cfRule>
  </conditionalFormatting>
  <conditionalFormatting sqref="A76:AA76">
    <cfRule type="expression" dxfId="1183" priority="21" stopIfTrue="1">
      <formula>OR($E76="国", $E76="道")</formula>
    </cfRule>
    <cfRule type="expression" dxfId="1182" priority="22" stopIfTrue="1">
      <formula>OR($C76="札幌市", $C76="小樽市", $C76="函館市", $C76="旭川市")</formula>
    </cfRule>
    <cfRule type="expression" dxfId="1181" priority="23" stopIfTrue="1">
      <formula>OR($E76="所", $E76="圏", $E76="局")</formula>
    </cfRule>
    <cfRule type="expression" dxfId="1180" priority="24">
      <formula>OR($E76="市", $E76="町", $E76="村")</formula>
    </cfRule>
  </conditionalFormatting>
  <conditionalFormatting sqref="A77:AA77">
    <cfRule type="expression" dxfId="1179" priority="17" stopIfTrue="1">
      <formula>OR($E77="国", $E77="道")</formula>
    </cfRule>
    <cfRule type="expression" dxfId="1178" priority="18" stopIfTrue="1">
      <formula>OR($C77="札幌市", $C77="小樽市", $C77="函館市", $C77="旭川市")</formula>
    </cfRule>
    <cfRule type="expression" dxfId="1177" priority="19" stopIfTrue="1">
      <formula>OR($E77="所", $E77="圏", $E77="局")</formula>
    </cfRule>
    <cfRule type="expression" dxfId="1176" priority="20">
      <formula>OR($E77="市", $E77="町", $E77="村")</formula>
    </cfRule>
  </conditionalFormatting>
  <conditionalFormatting sqref="A78:AA78">
    <cfRule type="expression" dxfId="1175" priority="13" stopIfTrue="1">
      <formula>OR($E78="国", $E78="道")</formula>
    </cfRule>
    <cfRule type="expression" dxfId="1174" priority="14" stopIfTrue="1">
      <formula>OR($C78="札幌市", $C78="小樽市", $C78="函館市", $C78="旭川市")</formula>
    </cfRule>
    <cfRule type="expression" dxfId="1173" priority="15" stopIfTrue="1">
      <formula>OR($E78="所", $E78="圏", $E78="局")</formula>
    </cfRule>
    <cfRule type="expression" dxfId="1172" priority="16">
      <formula>OR($E78="市", $E78="町", $E78="村")</formula>
    </cfRule>
  </conditionalFormatting>
  <conditionalFormatting sqref="A79:AA79">
    <cfRule type="expression" dxfId="1171" priority="9" stopIfTrue="1">
      <formula>OR($E79="国", $E79="道")</formula>
    </cfRule>
    <cfRule type="expression" dxfId="1170" priority="10" stopIfTrue="1">
      <formula>OR($C79="札幌市", $C79="小樽市", $C79="函館市", $C79="旭川市")</formula>
    </cfRule>
    <cfRule type="expression" dxfId="1169" priority="11" stopIfTrue="1">
      <formula>OR($E79="所", $E79="圏", $E79="局")</formula>
    </cfRule>
    <cfRule type="expression" dxfId="1168" priority="12">
      <formula>OR($E79="市", $E79="町", $E79="村")</formula>
    </cfRule>
  </conditionalFormatting>
  <conditionalFormatting sqref="A80:AA80">
    <cfRule type="expression" dxfId="1167" priority="5" stopIfTrue="1">
      <formula>OR($E80="国", $E80="道")</formula>
    </cfRule>
    <cfRule type="expression" dxfId="1166" priority="6" stopIfTrue="1">
      <formula>OR($C80="札幌市", $C80="小樽市", $C80="函館市", $C80="旭川市")</formula>
    </cfRule>
    <cfRule type="expression" dxfId="1165" priority="7" stopIfTrue="1">
      <formula>OR($E80="所", $E80="圏", $E80="局")</formula>
    </cfRule>
    <cfRule type="expression" dxfId="1164" priority="8">
      <formula>OR($E80="市", $E80="町", $E80="村")</formula>
    </cfRule>
  </conditionalFormatting>
  <conditionalFormatting sqref="A81:AA81">
    <cfRule type="expression" dxfId="1163" priority="1" stopIfTrue="1">
      <formula>OR($E81="国", $E81="道")</formula>
    </cfRule>
    <cfRule type="expression" dxfId="1162" priority="2" stopIfTrue="1">
      <formula>OR($C81="札幌市", $C81="小樽市", $C81="函館市", $C81="旭川市")</formula>
    </cfRule>
    <cfRule type="expression" dxfId="1161" priority="3" stopIfTrue="1">
      <formula>OR($E81="所", $E81="圏", $E81="局")</formula>
    </cfRule>
    <cfRule type="expression" dxfId="1160" priority="4">
      <formula>OR($E81="市", $E81="町", $E81="村")</formula>
    </cfRule>
  </conditionalFormatting>
  <printOptions horizontalCentered="1"/>
  <pageMargins left="0.29527559055118113" right="0.29527559055118113" top="0.78740157480314965" bottom="0.19685039370078741" header="0.31496062992125984" footer="0.31496062992125984"/>
  <colBreaks count="1" manualBreakCount="1">
    <brk id="2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27" width="8.625" style="112" customWidth="1"/>
    <col min="28" max="16384" width="9" style="112"/>
  </cols>
  <sheetData>
    <row r="1" spans="1:27" s="114" customFormat="1" ht="18.75">
      <c r="A1" s="31" t="s">
        <v>378</v>
      </c>
      <c r="B1" s="32"/>
      <c r="C1" s="32"/>
      <c r="D1" s="32"/>
      <c r="E1" s="32"/>
      <c r="F1" s="31"/>
      <c r="G1" s="31"/>
      <c r="H1" s="31"/>
      <c r="I1" s="31"/>
      <c r="J1" s="31"/>
      <c r="K1" s="33"/>
      <c r="L1" s="31"/>
      <c r="M1" s="31"/>
      <c r="N1" s="31"/>
      <c r="O1" s="31"/>
      <c r="P1" s="31"/>
      <c r="Q1" s="31"/>
      <c r="R1" s="31"/>
      <c r="S1" s="31"/>
      <c r="T1" s="31"/>
      <c r="U1" s="31"/>
      <c r="V1" s="31"/>
      <c r="W1" s="31"/>
      <c r="X1" s="31"/>
      <c r="Y1" s="31"/>
      <c r="Z1" s="31"/>
      <c r="AA1" s="33" t="s">
        <v>38</v>
      </c>
    </row>
    <row r="2" spans="1:27" ht="15">
      <c r="A2" s="27"/>
      <c r="B2" s="28"/>
      <c r="C2" s="28"/>
      <c r="D2" s="28"/>
      <c r="E2" s="28"/>
      <c r="F2" s="27"/>
      <c r="G2" s="27"/>
      <c r="H2" s="27"/>
      <c r="I2" s="27"/>
      <c r="J2" s="27"/>
      <c r="K2" s="27"/>
      <c r="L2" s="27"/>
      <c r="M2" s="27"/>
      <c r="N2" s="27"/>
      <c r="O2" s="27"/>
      <c r="P2" s="27"/>
      <c r="Q2" s="27"/>
      <c r="R2" s="27"/>
      <c r="S2" s="27"/>
      <c r="T2" s="27"/>
      <c r="U2" s="27"/>
      <c r="V2" s="27"/>
      <c r="W2" s="27"/>
      <c r="X2" s="27"/>
      <c r="Y2" s="27"/>
      <c r="Z2" s="27"/>
      <c r="AA2" s="27"/>
    </row>
    <row r="3" spans="1:27" ht="33" customHeight="1">
      <c r="A3" s="115"/>
      <c r="B3" s="58"/>
      <c r="C3" s="58"/>
      <c r="D3" s="58"/>
      <c r="E3" s="58"/>
      <c r="F3" s="116" t="s">
        <v>8</v>
      </c>
      <c r="G3" s="58" t="s">
        <v>338</v>
      </c>
      <c r="H3" s="58" t="s">
        <v>339</v>
      </c>
      <c r="I3" s="58" t="s">
        <v>340</v>
      </c>
      <c r="J3" s="58" t="s">
        <v>341</v>
      </c>
      <c r="K3" s="58" t="s">
        <v>342</v>
      </c>
      <c r="L3" s="59" t="s">
        <v>343</v>
      </c>
      <c r="M3" s="59" t="s">
        <v>344</v>
      </c>
      <c r="N3" s="59" t="s">
        <v>345</v>
      </c>
      <c r="O3" s="59" t="s">
        <v>346</v>
      </c>
      <c r="P3" s="59" t="s">
        <v>347</v>
      </c>
      <c r="Q3" s="59" t="s">
        <v>348</v>
      </c>
      <c r="R3" s="59" t="s">
        <v>349</v>
      </c>
      <c r="S3" s="59" t="s">
        <v>350</v>
      </c>
      <c r="T3" s="59" t="s">
        <v>351</v>
      </c>
      <c r="U3" s="59" t="s">
        <v>352</v>
      </c>
      <c r="V3" s="59" t="s">
        <v>353</v>
      </c>
      <c r="W3" s="59" t="s">
        <v>354</v>
      </c>
      <c r="X3" s="59" t="s">
        <v>355</v>
      </c>
      <c r="Y3" s="59" t="s">
        <v>356</v>
      </c>
      <c r="Z3" s="59" t="s">
        <v>357</v>
      </c>
      <c r="AA3" s="60" t="s">
        <v>358</v>
      </c>
    </row>
    <row r="4" spans="1:27" ht="15">
      <c r="A4" s="107" t="s">
        <v>50</v>
      </c>
      <c r="B4" s="41" t="s">
        <v>52</v>
      </c>
      <c r="C4" s="41" t="s">
        <v>14</v>
      </c>
      <c r="D4" s="41" t="s">
        <v>92</v>
      </c>
      <c r="E4" s="41" t="s">
        <v>39</v>
      </c>
      <c r="F4" s="42">
        <v>71962</v>
      </c>
      <c r="G4" s="43">
        <v>2</v>
      </c>
      <c r="H4" s="43" t="s">
        <v>44</v>
      </c>
      <c r="I4" s="43">
        <v>1</v>
      </c>
      <c r="J4" s="43" t="s">
        <v>44</v>
      </c>
      <c r="K4" s="43">
        <v>2</v>
      </c>
      <c r="L4" s="43">
        <v>5</v>
      </c>
      <c r="M4" s="43">
        <v>7</v>
      </c>
      <c r="N4" s="43">
        <v>29</v>
      </c>
      <c r="O4" s="43">
        <v>60</v>
      </c>
      <c r="P4" s="43">
        <v>104</v>
      </c>
      <c r="Q4" s="43">
        <v>166</v>
      </c>
      <c r="R4" s="43">
        <v>393</v>
      </c>
      <c r="S4" s="43">
        <v>1194</v>
      </c>
      <c r="T4" s="43">
        <v>2160</v>
      </c>
      <c r="U4" s="43">
        <v>4186</v>
      </c>
      <c r="V4" s="43">
        <v>8396</v>
      </c>
      <c r="W4" s="43">
        <v>13911</v>
      </c>
      <c r="X4" s="43">
        <v>18000</v>
      </c>
      <c r="Y4" s="43">
        <v>14645</v>
      </c>
      <c r="Z4" s="43">
        <v>7159</v>
      </c>
      <c r="AA4" s="44">
        <v>1538</v>
      </c>
    </row>
    <row r="5" spans="1:27" ht="15">
      <c r="A5" s="61"/>
      <c r="B5" s="62" t="s">
        <v>53</v>
      </c>
      <c r="C5" s="62" t="s">
        <v>14</v>
      </c>
      <c r="D5" s="62" t="s">
        <v>93</v>
      </c>
      <c r="E5" s="62" t="s">
        <v>39</v>
      </c>
      <c r="F5" s="79">
        <v>33822</v>
      </c>
      <c r="G5" s="66">
        <v>1</v>
      </c>
      <c r="H5" s="66" t="s">
        <v>44</v>
      </c>
      <c r="I5" s="66" t="s">
        <v>44</v>
      </c>
      <c r="J5" s="66" t="s">
        <v>44</v>
      </c>
      <c r="K5" s="66" t="s">
        <v>44</v>
      </c>
      <c r="L5" s="66">
        <v>2</v>
      </c>
      <c r="M5" s="66">
        <v>3</v>
      </c>
      <c r="N5" s="66">
        <v>17</v>
      </c>
      <c r="O5" s="66">
        <v>41</v>
      </c>
      <c r="P5" s="66">
        <v>74</v>
      </c>
      <c r="Q5" s="66">
        <v>122</v>
      </c>
      <c r="R5" s="66">
        <v>317</v>
      </c>
      <c r="S5" s="66">
        <v>935</v>
      </c>
      <c r="T5" s="66">
        <v>1658</v>
      </c>
      <c r="U5" s="66">
        <v>3113</v>
      </c>
      <c r="V5" s="66">
        <v>5842</v>
      </c>
      <c r="W5" s="66">
        <v>8208</v>
      </c>
      <c r="X5" s="66">
        <v>7826</v>
      </c>
      <c r="Y5" s="66">
        <v>4027</v>
      </c>
      <c r="Z5" s="66">
        <v>1442</v>
      </c>
      <c r="AA5" s="67">
        <v>191</v>
      </c>
    </row>
    <row r="6" spans="1:27" ht="15">
      <c r="A6" s="69"/>
      <c r="B6" s="70" t="s">
        <v>54</v>
      </c>
      <c r="C6" s="70" t="s">
        <v>14</v>
      </c>
      <c r="D6" s="70" t="s">
        <v>94</v>
      </c>
      <c r="E6" s="70" t="s">
        <v>39</v>
      </c>
      <c r="F6" s="80">
        <v>38140</v>
      </c>
      <c r="G6" s="75">
        <v>1</v>
      </c>
      <c r="H6" s="75" t="s">
        <v>44</v>
      </c>
      <c r="I6" s="75">
        <v>1</v>
      </c>
      <c r="J6" s="75" t="s">
        <v>44</v>
      </c>
      <c r="K6" s="75">
        <v>2</v>
      </c>
      <c r="L6" s="75">
        <v>3</v>
      </c>
      <c r="M6" s="75">
        <v>4</v>
      </c>
      <c r="N6" s="75">
        <v>12</v>
      </c>
      <c r="O6" s="75">
        <v>19</v>
      </c>
      <c r="P6" s="75">
        <v>30</v>
      </c>
      <c r="Q6" s="75">
        <v>44</v>
      </c>
      <c r="R6" s="75">
        <v>76</v>
      </c>
      <c r="S6" s="75">
        <v>259</v>
      </c>
      <c r="T6" s="75">
        <v>502</v>
      </c>
      <c r="U6" s="75">
        <v>1073</v>
      </c>
      <c r="V6" s="75">
        <v>2554</v>
      </c>
      <c r="W6" s="75">
        <v>5703</v>
      </c>
      <c r="X6" s="75">
        <v>10174</v>
      </c>
      <c r="Y6" s="75">
        <v>10618</v>
      </c>
      <c r="Z6" s="75">
        <v>5717</v>
      </c>
      <c r="AA6" s="76">
        <v>1347</v>
      </c>
    </row>
    <row r="7" spans="1:27" ht="15">
      <c r="A7" s="107" t="s">
        <v>55</v>
      </c>
      <c r="B7" s="41" t="s">
        <v>52</v>
      </c>
      <c r="C7" s="41" t="s">
        <v>15</v>
      </c>
      <c r="D7" s="41" t="s">
        <v>95</v>
      </c>
      <c r="E7" s="41" t="s">
        <v>40</v>
      </c>
      <c r="F7" s="42">
        <v>3003</v>
      </c>
      <c r="G7" s="43" t="s">
        <v>44</v>
      </c>
      <c r="H7" s="43" t="s">
        <v>44</v>
      </c>
      <c r="I7" s="43" t="s">
        <v>44</v>
      </c>
      <c r="J7" s="43" t="s">
        <v>44</v>
      </c>
      <c r="K7" s="43" t="s">
        <v>44</v>
      </c>
      <c r="L7" s="43" t="s">
        <v>44</v>
      </c>
      <c r="M7" s="43" t="s">
        <v>44</v>
      </c>
      <c r="N7" s="43" t="s">
        <v>44</v>
      </c>
      <c r="O7" s="43">
        <v>2</v>
      </c>
      <c r="P7" s="43">
        <v>3</v>
      </c>
      <c r="Q7" s="43">
        <v>11</v>
      </c>
      <c r="R7" s="43">
        <v>20</v>
      </c>
      <c r="S7" s="43">
        <v>51</v>
      </c>
      <c r="T7" s="43">
        <v>97</v>
      </c>
      <c r="U7" s="43">
        <v>163</v>
      </c>
      <c r="V7" s="43">
        <v>352</v>
      </c>
      <c r="W7" s="43">
        <v>582</v>
      </c>
      <c r="X7" s="43">
        <v>753</v>
      </c>
      <c r="Y7" s="43">
        <v>609</v>
      </c>
      <c r="Z7" s="43">
        <v>296</v>
      </c>
      <c r="AA7" s="44">
        <v>64</v>
      </c>
    </row>
    <row r="8" spans="1:27" ht="15">
      <c r="A8" s="61"/>
      <c r="B8" s="62" t="s">
        <v>53</v>
      </c>
      <c r="C8" s="62" t="s">
        <v>15</v>
      </c>
      <c r="D8" s="62" t="s">
        <v>96</v>
      </c>
      <c r="E8" s="62" t="s">
        <v>40</v>
      </c>
      <c r="F8" s="79">
        <v>1437</v>
      </c>
      <c r="G8" s="66" t="s">
        <v>44</v>
      </c>
      <c r="H8" s="66" t="s">
        <v>44</v>
      </c>
      <c r="I8" s="66" t="s">
        <v>44</v>
      </c>
      <c r="J8" s="66" t="s">
        <v>44</v>
      </c>
      <c r="K8" s="66" t="s">
        <v>44</v>
      </c>
      <c r="L8" s="66" t="s">
        <v>44</v>
      </c>
      <c r="M8" s="66" t="s">
        <v>44</v>
      </c>
      <c r="N8" s="66" t="s">
        <v>44</v>
      </c>
      <c r="O8" s="66">
        <v>1</v>
      </c>
      <c r="P8" s="66">
        <v>3</v>
      </c>
      <c r="Q8" s="66">
        <v>10</v>
      </c>
      <c r="R8" s="66">
        <v>12</v>
      </c>
      <c r="S8" s="66">
        <v>39</v>
      </c>
      <c r="T8" s="66">
        <v>78</v>
      </c>
      <c r="U8" s="66">
        <v>118</v>
      </c>
      <c r="V8" s="66">
        <v>229</v>
      </c>
      <c r="W8" s="66">
        <v>354</v>
      </c>
      <c r="X8" s="66">
        <v>355</v>
      </c>
      <c r="Y8" s="66">
        <v>175</v>
      </c>
      <c r="Z8" s="66">
        <v>50</v>
      </c>
      <c r="AA8" s="67">
        <v>13</v>
      </c>
    </row>
    <row r="9" spans="1:27" ht="15">
      <c r="A9" s="69"/>
      <c r="B9" s="70" t="s">
        <v>54</v>
      </c>
      <c r="C9" s="70" t="s">
        <v>15</v>
      </c>
      <c r="D9" s="70" t="s">
        <v>97</v>
      </c>
      <c r="E9" s="70" t="s">
        <v>40</v>
      </c>
      <c r="F9" s="80">
        <v>1566</v>
      </c>
      <c r="G9" s="75" t="s">
        <v>44</v>
      </c>
      <c r="H9" s="75" t="s">
        <v>44</v>
      </c>
      <c r="I9" s="75" t="s">
        <v>44</v>
      </c>
      <c r="J9" s="75" t="s">
        <v>44</v>
      </c>
      <c r="K9" s="75" t="s">
        <v>44</v>
      </c>
      <c r="L9" s="75" t="s">
        <v>44</v>
      </c>
      <c r="M9" s="75" t="s">
        <v>44</v>
      </c>
      <c r="N9" s="75" t="s">
        <v>44</v>
      </c>
      <c r="O9" s="75">
        <v>1</v>
      </c>
      <c r="P9" s="75" t="s">
        <v>44</v>
      </c>
      <c r="Q9" s="75">
        <v>1</v>
      </c>
      <c r="R9" s="75">
        <v>8</v>
      </c>
      <c r="S9" s="75">
        <v>12</v>
      </c>
      <c r="T9" s="75">
        <v>19</v>
      </c>
      <c r="U9" s="75">
        <v>45</v>
      </c>
      <c r="V9" s="75">
        <v>123</v>
      </c>
      <c r="W9" s="75">
        <v>228</v>
      </c>
      <c r="X9" s="75">
        <v>398</v>
      </c>
      <c r="Y9" s="75">
        <v>434</v>
      </c>
      <c r="Z9" s="75">
        <v>246</v>
      </c>
      <c r="AA9" s="76">
        <v>51</v>
      </c>
    </row>
    <row r="10" spans="1:27" ht="15">
      <c r="A10" s="107" t="s">
        <v>387</v>
      </c>
      <c r="B10" s="41" t="s">
        <v>52</v>
      </c>
      <c r="C10" s="41" t="s">
        <v>99</v>
      </c>
      <c r="D10" s="41" t="s">
        <v>98</v>
      </c>
      <c r="E10" s="41" t="s">
        <v>41</v>
      </c>
      <c r="F10" s="42">
        <v>239</v>
      </c>
      <c r="G10" s="43" t="s">
        <v>44</v>
      </c>
      <c r="H10" s="43" t="s">
        <v>44</v>
      </c>
      <c r="I10" s="43" t="s">
        <v>44</v>
      </c>
      <c r="J10" s="43" t="s">
        <v>44</v>
      </c>
      <c r="K10" s="43" t="s">
        <v>44</v>
      </c>
      <c r="L10" s="43" t="s">
        <v>44</v>
      </c>
      <c r="M10" s="43" t="s">
        <v>44</v>
      </c>
      <c r="N10" s="43" t="s">
        <v>44</v>
      </c>
      <c r="O10" s="43" t="s">
        <v>44</v>
      </c>
      <c r="P10" s="43" t="s">
        <v>44</v>
      </c>
      <c r="Q10" s="43">
        <v>2</v>
      </c>
      <c r="R10" s="43">
        <v>2</v>
      </c>
      <c r="S10" s="43">
        <v>7</v>
      </c>
      <c r="T10" s="43">
        <v>5</v>
      </c>
      <c r="U10" s="43">
        <v>21</v>
      </c>
      <c r="V10" s="43">
        <v>28</v>
      </c>
      <c r="W10" s="43">
        <v>45</v>
      </c>
      <c r="X10" s="43">
        <v>68</v>
      </c>
      <c r="Y10" s="43">
        <v>46</v>
      </c>
      <c r="Z10" s="43">
        <v>14</v>
      </c>
      <c r="AA10" s="44">
        <v>1</v>
      </c>
    </row>
    <row r="11" spans="1:27" ht="15">
      <c r="A11" s="61"/>
      <c r="B11" s="62" t="s">
        <v>53</v>
      </c>
      <c r="C11" s="62" t="s">
        <v>99</v>
      </c>
      <c r="D11" s="62" t="s">
        <v>100</v>
      </c>
      <c r="E11" s="62" t="s">
        <v>41</v>
      </c>
      <c r="F11" s="79">
        <v>132</v>
      </c>
      <c r="G11" s="66" t="s">
        <v>44</v>
      </c>
      <c r="H11" s="66" t="s">
        <v>44</v>
      </c>
      <c r="I11" s="66" t="s">
        <v>44</v>
      </c>
      <c r="J11" s="66" t="s">
        <v>44</v>
      </c>
      <c r="K11" s="66" t="s">
        <v>44</v>
      </c>
      <c r="L11" s="66" t="s">
        <v>44</v>
      </c>
      <c r="M11" s="66" t="s">
        <v>44</v>
      </c>
      <c r="N11" s="66" t="s">
        <v>44</v>
      </c>
      <c r="O11" s="66" t="s">
        <v>44</v>
      </c>
      <c r="P11" s="66" t="s">
        <v>44</v>
      </c>
      <c r="Q11" s="66">
        <v>2</v>
      </c>
      <c r="R11" s="66">
        <v>1</v>
      </c>
      <c r="S11" s="66">
        <v>7</v>
      </c>
      <c r="T11" s="66">
        <v>5</v>
      </c>
      <c r="U11" s="66">
        <v>20</v>
      </c>
      <c r="V11" s="66">
        <v>12</v>
      </c>
      <c r="W11" s="66">
        <v>30</v>
      </c>
      <c r="X11" s="66">
        <v>32</v>
      </c>
      <c r="Y11" s="66">
        <v>16</v>
      </c>
      <c r="Z11" s="66">
        <v>6</v>
      </c>
      <c r="AA11" s="67">
        <v>1</v>
      </c>
    </row>
    <row r="12" spans="1:27" ht="15">
      <c r="A12" s="69"/>
      <c r="B12" s="70" t="s">
        <v>54</v>
      </c>
      <c r="C12" s="70" t="s">
        <v>99</v>
      </c>
      <c r="D12" s="70" t="s">
        <v>101</v>
      </c>
      <c r="E12" s="70" t="s">
        <v>41</v>
      </c>
      <c r="F12" s="80">
        <v>107</v>
      </c>
      <c r="G12" s="75" t="s">
        <v>44</v>
      </c>
      <c r="H12" s="75" t="s">
        <v>44</v>
      </c>
      <c r="I12" s="75" t="s">
        <v>44</v>
      </c>
      <c r="J12" s="75" t="s">
        <v>44</v>
      </c>
      <c r="K12" s="75" t="s">
        <v>44</v>
      </c>
      <c r="L12" s="75" t="s">
        <v>44</v>
      </c>
      <c r="M12" s="75" t="s">
        <v>44</v>
      </c>
      <c r="N12" s="75" t="s">
        <v>44</v>
      </c>
      <c r="O12" s="75" t="s">
        <v>44</v>
      </c>
      <c r="P12" s="75" t="s">
        <v>44</v>
      </c>
      <c r="Q12" s="75" t="s">
        <v>44</v>
      </c>
      <c r="R12" s="75">
        <v>1</v>
      </c>
      <c r="S12" s="75" t="s">
        <v>44</v>
      </c>
      <c r="T12" s="75" t="s">
        <v>44</v>
      </c>
      <c r="U12" s="75">
        <v>1</v>
      </c>
      <c r="V12" s="75">
        <v>16</v>
      </c>
      <c r="W12" s="75">
        <v>15</v>
      </c>
      <c r="X12" s="75">
        <v>36</v>
      </c>
      <c r="Y12" s="75">
        <v>30</v>
      </c>
      <c r="Z12" s="75">
        <v>8</v>
      </c>
      <c r="AA12" s="76" t="s">
        <v>44</v>
      </c>
    </row>
    <row r="13" spans="1:27" ht="15">
      <c r="A13" s="107" t="s">
        <v>57</v>
      </c>
      <c r="B13" s="41" t="s">
        <v>52</v>
      </c>
      <c r="C13" s="41" t="s">
        <v>103</v>
      </c>
      <c r="D13" s="41" t="s">
        <v>102</v>
      </c>
      <c r="E13" s="41" t="s">
        <v>42</v>
      </c>
      <c r="F13" s="42">
        <v>78</v>
      </c>
      <c r="G13" s="43" t="s">
        <v>44</v>
      </c>
      <c r="H13" s="43" t="s">
        <v>44</v>
      </c>
      <c r="I13" s="43" t="s">
        <v>44</v>
      </c>
      <c r="J13" s="43" t="s">
        <v>44</v>
      </c>
      <c r="K13" s="43" t="s">
        <v>44</v>
      </c>
      <c r="L13" s="43" t="s">
        <v>44</v>
      </c>
      <c r="M13" s="43" t="s">
        <v>44</v>
      </c>
      <c r="N13" s="43" t="s">
        <v>44</v>
      </c>
      <c r="O13" s="43" t="s">
        <v>44</v>
      </c>
      <c r="P13" s="43" t="s">
        <v>44</v>
      </c>
      <c r="Q13" s="43">
        <v>1</v>
      </c>
      <c r="R13" s="43">
        <v>1</v>
      </c>
      <c r="S13" s="43">
        <v>3</v>
      </c>
      <c r="T13" s="43" t="s">
        <v>44</v>
      </c>
      <c r="U13" s="43">
        <v>6</v>
      </c>
      <c r="V13" s="43">
        <v>5</v>
      </c>
      <c r="W13" s="43">
        <v>18</v>
      </c>
      <c r="X13" s="43">
        <v>25</v>
      </c>
      <c r="Y13" s="43">
        <v>15</v>
      </c>
      <c r="Z13" s="43">
        <v>4</v>
      </c>
      <c r="AA13" s="44" t="s">
        <v>44</v>
      </c>
    </row>
    <row r="14" spans="1:27" ht="15">
      <c r="A14" s="61"/>
      <c r="B14" s="62" t="s">
        <v>53</v>
      </c>
      <c r="C14" s="62" t="s">
        <v>103</v>
      </c>
      <c r="D14" s="62" t="s">
        <v>104</v>
      </c>
      <c r="E14" s="62" t="s">
        <v>42</v>
      </c>
      <c r="F14" s="79">
        <v>43</v>
      </c>
      <c r="G14" s="66" t="s">
        <v>44</v>
      </c>
      <c r="H14" s="66" t="s">
        <v>44</v>
      </c>
      <c r="I14" s="66" t="s">
        <v>44</v>
      </c>
      <c r="J14" s="66" t="s">
        <v>44</v>
      </c>
      <c r="K14" s="66" t="s">
        <v>44</v>
      </c>
      <c r="L14" s="66" t="s">
        <v>44</v>
      </c>
      <c r="M14" s="66" t="s">
        <v>44</v>
      </c>
      <c r="N14" s="66" t="s">
        <v>44</v>
      </c>
      <c r="O14" s="66" t="s">
        <v>44</v>
      </c>
      <c r="P14" s="66" t="s">
        <v>44</v>
      </c>
      <c r="Q14" s="66">
        <v>1</v>
      </c>
      <c r="R14" s="66" t="s">
        <v>44</v>
      </c>
      <c r="S14" s="66">
        <v>3</v>
      </c>
      <c r="T14" s="66" t="s">
        <v>44</v>
      </c>
      <c r="U14" s="66">
        <v>6</v>
      </c>
      <c r="V14" s="66">
        <v>2</v>
      </c>
      <c r="W14" s="66">
        <v>12</v>
      </c>
      <c r="X14" s="66">
        <v>12</v>
      </c>
      <c r="Y14" s="66">
        <v>5</v>
      </c>
      <c r="Z14" s="66">
        <v>2</v>
      </c>
      <c r="AA14" s="67" t="s">
        <v>44</v>
      </c>
    </row>
    <row r="15" spans="1:27" ht="15">
      <c r="A15" s="69"/>
      <c r="B15" s="70" t="s">
        <v>54</v>
      </c>
      <c r="C15" s="70" t="s">
        <v>103</v>
      </c>
      <c r="D15" s="70" t="s">
        <v>105</v>
      </c>
      <c r="E15" s="70" t="s">
        <v>42</v>
      </c>
      <c r="F15" s="80">
        <v>35</v>
      </c>
      <c r="G15" s="75" t="s">
        <v>44</v>
      </c>
      <c r="H15" s="75" t="s">
        <v>44</v>
      </c>
      <c r="I15" s="75" t="s">
        <v>44</v>
      </c>
      <c r="J15" s="75" t="s">
        <v>44</v>
      </c>
      <c r="K15" s="75" t="s">
        <v>44</v>
      </c>
      <c r="L15" s="75" t="s">
        <v>44</v>
      </c>
      <c r="M15" s="75" t="s">
        <v>44</v>
      </c>
      <c r="N15" s="75" t="s">
        <v>44</v>
      </c>
      <c r="O15" s="75" t="s">
        <v>44</v>
      </c>
      <c r="P15" s="75" t="s">
        <v>44</v>
      </c>
      <c r="Q15" s="75" t="s">
        <v>44</v>
      </c>
      <c r="R15" s="75">
        <v>1</v>
      </c>
      <c r="S15" s="75" t="s">
        <v>44</v>
      </c>
      <c r="T15" s="75" t="s">
        <v>44</v>
      </c>
      <c r="U15" s="75" t="s">
        <v>44</v>
      </c>
      <c r="V15" s="75">
        <v>3</v>
      </c>
      <c r="W15" s="75">
        <v>6</v>
      </c>
      <c r="X15" s="75">
        <v>13</v>
      </c>
      <c r="Y15" s="75">
        <v>10</v>
      </c>
      <c r="Z15" s="75">
        <v>2</v>
      </c>
      <c r="AA15" s="76" t="s">
        <v>44</v>
      </c>
    </row>
    <row r="16" spans="1:27" ht="15">
      <c r="A16" s="107" t="s">
        <v>59</v>
      </c>
      <c r="B16" s="41" t="s">
        <v>52</v>
      </c>
      <c r="C16" s="41" t="s">
        <v>107</v>
      </c>
      <c r="D16" s="41" t="s">
        <v>106</v>
      </c>
      <c r="E16" s="41" t="s">
        <v>43</v>
      </c>
      <c r="F16" s="42">
        <v>16</v>
      </c>
      <c r="G16" s="43" t="s">
        <v>44</v>
      </c>
      <c r="H16" s="43" t="s">
        <v>44</v>
      </c>
      <c r="I16" s="43" t="s">
        <v>44</v>
      </c>
      <c r="J16" s="43" t="s">
        <v>44</v>
      </c>
      <c r="K16" s="43" t="s">
        <v>44</v>
      </c>
      <c r="L16" s="43" t="s">
        <v>44</v>
      </c>
      <c r="M16" s="43" t="s">
        <v>44</v>
      </c>
      <c r="N16" s="43" t="s">
        <v>44</v>
      </c>
      <c r="O16" s="43" t="s">
        <v>44</v>
      </c>
      <c r="P16" s="43" t="s">
        <v>44</v>
      </c>
      <c r="Q16" s="43">
        <v>1</v>
      </c>
      <c r="R16" s="43" t="s">
        <v>44</v>
      </c>
      <c r="S16" s="43">
        <v>1</v>
      </c>
      <c r="T16" s="43" t="s">
        <v>44</v>
      </c>
      <c r="U16" s="43">
        <v>2</v>
      </c>
      <c r="V16" s="43">
        <v>1</v>
      </c>
      <c r="W16" s="43">
        <v>5</v>
      </c>
      <c r="X16" s="43">
        <v>2</v>
      </c>
      <c r="Y16" s="43">
        <v>3</v>
      </c>
      <c r="Z16" s="43">
        <v>1</v>
      </c>
      <c r="AA16" s="44" t="s">
        <v>44</v>
      </c>
    </row>
    <row r="17" spans="1:27" ht="15">
      <c r="A17" s="61"/>
      <c r="B17" s="62" t="s">
        <v>53</v>
      </c>
      <c r="C17" s="62" t="s">
        <v>107</v>
      </c>
      <c r="D17" s="62" t="s">
        <v>108</v>
      </c>
      <c r="E17" s="62" t="s">
        <v>43</v>
      </c>
      <c r="F17" s="79">
        <v>10</v>
      </c>
      <c r="G17" s="66" t="s">
        <v>44</v>
      </c>
      <c r="H17" s="66" t="s">
        <v>44</v>
      </c>
      <c r="I17" s="66" t="s">
        <v>44</v>
      </c>
      <c r="J17" s="66" t="s">
        <v>44</v>
      </c>
      <c r="K17" s="66" t="s">
        <v>44</v>
      </c>
      <c r="L17" s="66" t="s">
        <v>44</v>
      </c>
      <c r="M17" s="66" t="s">
        <v>44</v>
      </c>
      <c r="N17" s="66" t="s">
        <v>44</v>
      </c>
      <c r="O17" s="66" t="s">
        <v>44</v>
      </c>
      <c r="P17" s="66" t="s">
        <v>44</v>
      </c>
      <c r="Q17" s="66">
        <v>1</v>
      </c>
      <c r="R17" s="66" t="s">
        <v>44</v>
      </c>
      <c r="S17" s="66">
        <v>1</v>
      </c>
      <c r="T17" s="66" t="s">
        <v>44</v>
      </c>
      <c r="U17" s="66">
        <v>2</v>
      </c>
      <c r="V17" s="66">
        <v>1</v>
      </c>
      <c r="W17" s="66">
        <v>2</v>
      </c>
      <c r="X17" s="66" t="s">
        <v>44</v>
      </c>
      <c r="Y17" s="66">
        <v>2</v>
      </c>
      <c r="Z17" s="66">
        <v>1</v>
      </c>
      <c r="AA17" s="67" t="s">
        <v>44</v>
      </c>
    </row>
    <row r="18" spans="1:27" ht="15">
      <c r="A18" s="69"/>
      <c r="B18" s="70" t="s">
        <v>54</v>
      </c>
      <c r="C18" s="70" t="s">
        <v>107</v>
      </c>
      <c r="D18" s="70" t="s">
        <v>109</v>
      </c>
      <c r="E18" s="70" t="s">
        <v>43</v>
      </c>
      <c r="F18" s="80">
        <v>6</v>
      </c>
      <c r="G18" s="75" t="s">
        <v>44</v>
      </c>
      <c r="H18" s="75" t="s">
        <v>44</v>
      </c>
      <c r="I18" s="75" t="s">
        <v>44</v>
      </c>
      <c r="J18" s="75" t="s">
        <v>44</v>
      </c>
      <c r="K18" s="75" t="s">
        <v>44</v>
      </c>
      <c r="L18" s="75" t="s">
        <v>44</v>
      </c>
      <c r="M18" s="75" t="s">
        <v>44</v>
      </c>
      <c r="N18" s="75" t="s">
        <v>44</v>
      </c>
      <c r="O18" s="75" t="s">
        <v>44</v>
      </c>
      <c r="P18" s="75" t="s">
        <v>44</v>
      </c>
      <c r="Q18" s="75" t="s">
        <v>44</v>
      </c>
      <c r="R18" s="75" t="s">
        <v>44</v>
      </c>
      <c r="S18" s="75" t="s">
        <v>44</v>
      </c>
      <c r="T18" s="75" t="s">
        <v>44</v>
      </c>
      <c r="U18" s="75" t="s">
        <v>44</v>
      </c>
      <c r="V18" s="75" t="s">
        <v>44</v>
      </c>
      <c r="W18" s="75">
        <v>3</v>
      </c>
      <c r="X18" s="75">
        <v>2</v>
      </c>
      <c r="Y18" s="75">
        <v>1</v>
      </c>
      <c r="Z18" s="75" t="s">
        <v>44</v>
      </c>
      <c r="AA18" s="76" t="s">
        <v>44</v>
      </c>
    </row>
    <row r="19" spans="1:27" ht="15">
      <c r="A19" s="107" t="s">
        <v>60</v>
      </c>
      <c r="B19" s="41" t="s">
        <v>52</v>
      </c>
      <c r="C19" s="41" t="s">
        <v>111</v>
      </c>
      <c r="D19" s="41" t="s">
        <v>110</v>
      </c>
      <c r="E19" s="41" t="s">
        <v>45</v>
      </c>
      <c r="F19" s="42">
        <v>3</v>
      </c>
      <c r="G19" s="43" t="s">
        <v>44</v>
      </c>
      <c r="H19" s="43" t="s">
        <v>44</v>
      </c>
      <c r="I19" s="43" t="s">
        <v>44</v>
      </c>
      <c r="J19" s="43" t="s">
        <v>44</v>
      </c>
      <c r="K19" s="43" t="s">
        <v>44</v>
      </c>
      <c r="L19" s="43" t="s">
        <v>44</v>
      </c>
      <c r="M19" s="43" t="s">
        <v>44</v>
      </c>
      <c r="N19" s="43" t="s">
        <v>44</v>
      </c>
      <c r="O19" s="43" t="s">
        <v>44</v>
      </c>
      <c r="P19" s="43" t="s">
        <v>44</v>
      </c>
      <c r="Q19" s="43" t="s">
        <v>44</v>
      </c>
      <c r="R19" s="43" t="s">
        <v>44</v>
      </c>
      <c r="S19" s="43" t="s">
        <v>44</v>
      </c>
      <c r="T19" s="43" t="s">
        <v>44</v>
      </c>
      <c r="U19" s="43" t="s">
        <v>44</v>
      </c>
      <c r="V19" s="43" t="s">
        <v>44</v>
      </c>
      <c r="W19" s="43">
        <v>1</v>
      </c>
      <c r="X19" s="43">
        <v>1</v>
      </c>
      <c r="Y19" s="43">
        <v>1</v>
      </c>
      <c r="Z19" s="43" t="s">
        <v>44</v>
      </c>
      <c r="AA19" s="44" t="s">
        <v>44</v>
      </c>
    </row>
    <row r="20" spans="1:27" ht="15">
      <c r="A20" s="61"/>
      <c r="B20" s="62" t="s">
        <v>53</v>
      </c>
      <c r="C20" s="62" t="s">
        <v>111</v>
      </c>
      <c r="D20" s="62" t="s">
        <v>112</v>
      </c>
      <c r="E20" s="62" t="s">
        <v>45</v>
      </c>
      <c r="F20" s="79">
        <v>3</v>
      </c>
      <c r="G20" s="66" t="s">
        <v>44</v>
      </c>
      <c r="H20" s="66" t="s">
        <v>44</v>
      </c>
      <c r="I20" s="66" t="s">
        <v>44</v>
      </c>
      <c r="J20" s="66" t="s">
        <v>44</v>
      </c>
      <c r="K20" s="66" t="s">
        <v>44</v>
      </c>
      <c r="L20" s="66" t="s">
        <v>44</v>
      </c>
      <c r="M20" s="66" t="s">
        <v>44</v>
      </c>
      <c r="N20" s="66" t="s">
        <v>44</v>
      </c>
      <c r="O20" s="66" t="s">
        <v>44</v>
      </c>
      <c r="P20" s="66" t="s">
        <v>44</v>
      </c>
      <c r="Q20" s="66" t="s">
        <v>44</v>
      </c>
      <c r="R20" s="66" t="s">
        <v>44</v>
      </c>
      <c r="S20" s="66" t="s">
        <v>44</v>
      </c>
      <c r="T20" s="66" t="s">
        <v>44</v>
      </c>
      <c r="U20" s="66" t="s">
        <v>44</v>
      </c>
      <c r="V20" s="66" t="s">
        <v>44</v>
      </c>
      <c r="W20" s="66">
        <v>1</v>
      </c>
      <c r="X20" s="66">
        <v>1</v>
      </c>
      <c r="Y20" s="66">
        <v>1</v>
      </c>
      <c r="Z20" s="66" t="s">
        <v>44</v>
      </c>
      <c r="AA20" s="67" t="s">
        <v>44</v>
      </c>
    </row>
    <row r="21" spans="1:27" ht="15">
      <c r="A21" s="69"/>
      <c r="B21" s="70" t="s">
        <v>54</v>
      </c>
      <c r="C21" s="70" t="s">
        <v>111</v>
      </c>
      <c r="D21" s="70" t="s">
        <v>113</v>
      </c>
      <c r="E21" s="70" t="s">
        <v>45</v>
      </c>
      <c r="F21" s="80" t="s">
        <v>44</v>
      </c>
      <c r="G21" s="75" t="s">
        <v>44</v>
      </c>
      <c r="H21" s="75" t="s">
        <v>44</v>
      </c>
      <c r="I21" s="75" t="s">
        <v>44</v>
      </c>
      <c r="J21" s="75" t="s">
        <v>44</v>
      </c>
      <c r="K21" s="75" t="s">
        <v>44</v>
      </c>
      <c r="L21" s="75" t="s">
        <v>44</v>
      </c>
      <c r="M21" s="75" t="s">
        <v>44</v>
      </c>
      <c r="N21" s="75" t="s">
        <v>44</v>
      </c>
      <c r="O21" s="75" t="s">
        <v>44</v>
      </c>
      <c r="P21" s="75" t="s">
        <v>44</v>
      </c>
      <c r="Q21" s="75" t="s">
        <v>44</v>
      </c>
      <c r="R21" s="75" t="s">
        <v>44</v>
      </c>
      <c r="S21" s="75" t="s">
        <v>44</v>
      </c>
      <c r="T21" s="75" t="s">
        <v>44</v>
      </c>
      <c r="U21" s="75" t="s">
        <v>44</v>
      </c>
      <c r="V21" s="75" t="s">
        <v>44</v>
      </c>
      <c r="W21" s="75" t="s">
        <v>44</v>
      </c>
      <c r="X21" s="75" t="s">
        <v>44</v>
      </c>
      <c r="Y21" s="75" t="s">
        <v>44</v>
      </c>
      <c r="Z21" s="75" t="s">
        <v>44</v>
      </c>
      <c r="AA21" s="76" t="s">
        <v>44</v>
      </c>
    </row>
    <row r="22" spans="1:27" ht="15">
      <c r="A22" s="107" t="s">
        <v>61</v>
      </c>
      <c r="B22" s="41" t="s">
        <v>52</v>
      </c>
      <c r="C22" s="41" t="s">
        <v>115</v>
      </c>
      <c r="D22" s="41" t="s">
        <v>114</v>
      </c>
      <c r="E22" s="41" t="s">
        <v>45</v>
      </c>
      <c r="F22" s="42">
        <v>7</v>
      </c>
      <c r="G22" s="43" t="s">
        <v>44</v>
      </c>
      <c r="H22" s="43" t="s">
        <v>44</v>
      </c>
      <c r="I22" s="43" t="s">
        <v>44</v>
      </c>
      <c r="J22" s="43" t="s">
        <v>44</v>
      </c>
      <c r="K22" s="43" t="s">
        <v>44</v>
      </c>
      <c r="L22" s="43" t="s">
        <v>44</v>
      </c>
      <c r="M22" s="43" t="s">
        <v>44</v>
      </c>
      <c r="N22" s="43" t="s">
        <v>44</v>
      </c>
      <c r="O22" s="43" t="s">
        <v>44</v>
      </c>
      <c r="P22" s="43" t="s">
        <v>44</v>
      </c>
      <c r="Q22" s="43" t="s">
        <v>44</v>
      </c>
      <c r="R22" s="43" t="s">
        <v>44</v>
      </c>
      <c r="S22" s="43" t="s">
        <v>44</v>
      </c>
      <c r="T22" s="43" t="s">
        <v>44</v>
      </c>
      <c r="U22" s="43">
        <v>1</v>
      </c>
      <c r="V22" s="43">
        <v>2</v>
      </c>
      <c r="W22" s="43">
        <v>1</v>
      </c>
      <c r="X22" s="43">
        <v>3</v>
      </c>
      <c r="Y22" s="43" t="s">
        <v>44</v>
      </c>
      <c r="Z22" s="43" t="s">
        <v>44</v>
      </c>
      <c r="AA22" s="44" t="s">
        <v>44</v>
      </c>
    </row>
    <row r="23" spans="1:27" ht="15">
      <c r="A23" s="61"/>
      <c r="B23" s="62" t="s">
        <v>53</v>
      </c>
      <c r="C23" s="62" t="s">
        <v>115</v>
      </c>
      <c r="D23" s="62" t="s">
        <v>116</v>
      </c>
      <c r="E23" s="62" t="s">
        <v>45</v>
      </c>
      <c r="F23" s="79">
        <v>3</v>
      </c>
      <c r="G23" s="66" t="s">
        <v>44</v>
      </c>
      <c r="H23" s="66" t="s">
        <v>44</v>
      </c>
      <c r="I23" s="66" t="s">
        <v>44</v>
      </c>
      <c r="J23" s="66" t="s">
        <v>44</v>
      </c>
      <c r="K23" s="66" t="s">
        <v>44</v>
      </c>
      <c r="L23" s="66" t="s">
        <v>44</v>
      </c>
      <c r="M23" s="66" t="s">
        <v>44</v>
      </c>
      <c r="N23" s="66" t="s">
        <v>44</v>
      </c>
      <c r="O23" s="66" t="s">
        <v>44</v>
      </c>
      <c r="P23" s="66" t="s">
        <v>44</v>
      </c>
      <c r="Q23" s="66" t="s">
        <v>44</v>
      </c>
      <c r="R23" s="66" t="s">
        <v>44</v>
      </c>
      <c r="S23" s="66" t="s">
        <v>44</v>
      </c>
      <c r="T23" s="66" t="s">
        <v>44</v>
      </c>
      <c r="U23" s="66">
        <v>1</v>
      </c>
      <c r="V23" s="66" t="s">
        <v>44</v>
      </c>
      <c r="W23" s="66">
        <v>1</v>
      </c>
      <c r="X23" s="66">
        <v>1</v>
      </c>
      <c r="Y23" s="66" t="s">
        <v>44</v>
      </c>
      <c r="Z23" s="66" t="s">
        <v>44</v>
      </c>
      <c r="AA23" s="67" t="s">
        <v>44</v>
      </c>
    </row>
    <row r="24" spans="1:27" ht="15">
      <c r="A24" s="69"/>
      <c r="B24" s="70" t="s">
        <v>54</v>
      </c>
      <c r="C24" s="70" t="s">
        <v>115</v>
      </c>
      <c r="D24" s="70" t="s">
        <v>117</v>
      </c>
      <c r="E24" s="70" t="s">
        <v>45</v>
      </c>
      <c r="F24" s="80">
        <v>4</v>
      </c>
      <c r="G24" s="75" t="s">
        <v>44</v>
      </c>
      <c r="H24" s="75" t="s">
        <v>44</v>
      </c>
      <c r="I24" s="75" t="s">
        <v>44</v>
      </c>
      <c r="J24" s="75" t="s">
        <v>44</v>
      </c>
      <c r="K24" s="75" t="s">
        <v>44</v>
      </c>
      <c r="L24" s="75" t="s">
        <v>44</v>
      </c>
      <c r="M24" s="75" t="s">
        <v>44</v>
      </c>
      <c r="N24" s="75" t="s">
        <v>44</v>
      </c>
      <c r="O24" s="75" t="s">
        <v>44</v>
      </c>
      <c r="P24" s="75" t="s">
        <v>44</v>
      </c>
      <c r="Q24" s="75" t="s">
        <v>44</v>
      </c>
      <c r="R24" s="75" t="s">
        <v>44</v>
      </c>
      <c r="S24" s="75" t="s">
        <v>44</v>
      </c>
      <c r="T24" s="75" t="s">
        <v>44</v>
      </c>
      <c r="U24" s="75" t="s">
        <v>44</v>
      </c>
      <c r="V24" s="75">
        <v>2</v>
      </c>
      <c r="W24" s="75" t="s">
        <v>44</v>
      </c>
      <c r="X24" s="75">
        <v>2</v>
      </c>
      <c r="Y24" s="75" t="s">
        <v>44</v>
      </c>
      <c r="Z24" s="75" t="s">
        <v>44</v>
      </c>
      <c r="AA24" s="76" t="s">
        <v>44</v>
      </c>
    </row>
    <row r="25" spans="1:27" ht="15">
      <c r="A25" s="107" t="s">
        <v>62</v>
      </c>
      <c r="B25" s="41" t="s">
        <v>52</v>
      </c>
      <c r="C25" s="41" t="s">
        <v>119</v>
      </c>
      <c r="D25" s="41" t="s">
        <v>118</v>
      </c>
      <c r="E25" s="41" t="s">
        <v>45</v>
      </c>
      <c r="F25" s="42">
        <v>5</v>
      </c>
      <c r="G25" s="43" t="s">
        <v>44</v>
      </c>
      <c r="H25" s="43" t="s">
        <v>44</v>
      </c>
      <c r="I25" s="43" t="s">
        <v>44</v>
      </c>
      <c r="J25" s="43" t="s">
        <v>44</v>
      </c>
      <c r="K25" s="43" t="s">
        <v>44</v>
      </c>
      <c r="L25" s="43" t="s">
        <v>44</v>
      </c>
      <c r="M25" s="43" t="s">
        <v>44</v>
      </c>
      <c r="N25" s="43" t="s">
        <v>44</v>
      </c>
      <c r="O25" s="43" t="s">
        <v>44</v>
      </c>
      <c r="P25" s="43" t="s">
        <v>44</v>
      </c>
      <c r="Q25" s="43" t="s">
        <v>44</v>
      </c>
      <c r="R25" s="43" t="s">
        <v>44</v>
      </c>
      <c r="S25" s="43" t="s">
        <v>44</v>
      </c>
      <c r="T25" s="43" t="s">
        <v>44</v>
      </c>
      <c r="U25" s="43" t="s">
        <v>44</v>
      </c>
      <c r="V25" s="43" t="s">
        <v>44</v>
      </c>
      <c r="W25" s="43">
        <v>1</v>
      </c>
      <c r="X25" s="43">
        <v>2</v>
      </c>
      <c r="Y25" s="43" t="s">
        <v>44</v>
      </c>
      <c r="Z25" s="43">
        <v>2</v>
      </c>
      <c r="AA25" s="44" t="s">
        <v>44</v>
      </c>
    </row>
    <row r="26" spans="1:27" ht="15">
      <c r="A26" s="61"/>
      <c r="B26" s="62" t="s">
        <v>53</v>
      </c>
      <c r="C26" s="62" t="s">
        <v>119</v>
      </c>
      <c r="D26" s="62" t="s">
        <v>120</v>
      </c>
      <c r="E26" s="62" t="s">
        <v>45</v>
      </c>
      <c r="F26" s="79">
        <v>3</v>
      </c>
      <c r="G26" s="66" t="s">
        <v>44</v>
      </c>
      <c r="H26" s="66" t="s">
        <v>44</v>
      </c>
      <c r="I26" s="66" t="s">
        <v>44</v>
      </c>
      <c r="J26" s="66" t="s">
        <v>44</v>
      </c>
      <c r="K26" s="66" t="s">
        <v>44</v>
      </c>
      <c r="L26" s="66" t="s">
        <v>44</v>
      </c>
      <c r="M26" s="66" t="s">
        <v>44</v>
      </c>
      <c r="N26" s="66" t="s">
        <v>44</v>
      </c>
      <c r="O26" s="66" t="s">
        <v>44</v>
      </c>
      <c r="P26" s="66" t="s">
        <v>44</v>
      </c>
      <c r="Q26" s="66" t="s">
        <v>44</v>
      </c>
      <c r="R26" s="66" t="s">
        <v>44</v>
      </c>
      <c r="S26" s="66" t="s">
        <v>44</v>
      </c>
      <c r="T26" s="66" t="s">
        <v>44</v>
      </c>
      <c r="U26" s="66" t="s">
        <v>44</v>
      </c>
      <c r="V26" s="66" t="s">
        <v>44</v>
      </c>
      <c r="W26" s="66">
        <v>1</v>
      </c>
      <c r="X26" s="66">
        <v>1</v>
      </c>
      <c r="Y26" s="66" t="s">
        <v>44</v>
      </c>
      <c r="Z26" s="66">
        <v>1</v>
      </c>
      <c r="AA26" s="67" t="s">
        <v>44</v>
      </c>
    </row>
    <row r="27" spans="1:27" ht="15">
      <c r="A27" s="69"/>
      <c r="B27" s="70" t="s">
        <v>54</v>
      </c>
      <c r="C27" s="70" t="s">
        <v>119</v>
      </c>
      <c r="D27" s="70" t="s">
        <v>121</v>
      </c>
      <c r="E27" s="70" t="s">
        <v>45</v>
      </c>
      <c r="F27" s="80">
        <v>2</v>
      </c>
      <c r="G27" s="75" t="s">
        <v>44</v>
      </c>
      <c r="H27" s="75" t="s">
        <v>44</v>
      </c>
      <c r="I27" s="75" t="s">
        <v>44</v>
      </c>
      <c r="J27" s="75" t="s">
        <v>44</v>
      </c>
      <c r="K27" s="75" t="s">
        <v>44</v>
      </c>
      <c r="L27" s="75" t="s">
        <v>44</v>
      </c>
      <c r="M27" s="75" t="s">
        <v>44</v>
      </c>
      <c r="N27" s="75" t="s">
        <v>44</v>
      </c>
      <c r="O27" s="75" t="s">
        <v>44</v>
      </c>
      <c r="P27" s="75" t="s">
        <v>44</v>
      </c>
      <c r="Q27" s="75" t="s">
        <v>44</v>
      </c>
      <c r="R27" s="75" t="s">
        <v>44</v>
      </c>
      <c r="S27" s="75" t="s">
        <v>44</v>
      </c>
      <c r="T27" s="75" t="s">
        <v>44</v>
      </c>
      <c r="U27" s="75" t="s">
        <v>44</v>
      </c>
      <c r="V27" s="75" t="s">
        <v>44</v>
      </c>
      <c r="W27" s="75" t="s">
        <v>44</v>
      </c>
      <c r="X27" s="75">
        <v>1</v>
      </c>
      <c r="Y27" s="75" t="s">
        <v>44</v>
      </c>
      <c r="Z27" s="75">
        <v>1</v>
      </c>
      <c r="AA27" s="76" t="s">
        <v>44</v>
      </c>
    </row>
    <row r="28" spans="1:27" ht="15">
      <c r="A28" s="107" t="s">
        <v>64</v>
      </c>
      <c r="B28" s="41" t="s">
        <v>52</v>
      </c>
      <c r="C28" s="41" t="s">
        <v>123</v>
      </c>
      <c r="D28" s="41" t="s">
        <v>122</v>
      </c>
      <c r="E28" s="41" t="s">
        <v>45</v>
      </c>
      <c r="F28" s="42">
        <v>8</v>
      </c>
      <c r="G28" s="43" t="s">
        <v>44</v>
      </c>
      <c r="H28" s="43" t="s">
        <v>44</v>
      </c>
      <c r="I28" s="43" t="s">
        <v>44</v>
      </c>
      <c r="J28" s="43" t="s">
        <v>44</v>
      </c>
      <c r="K28" s="43" t="s">
        <v>44</v>
      </c>
      <c r="L28" s="43" t="s">
        <v>44</v>
      </c>
      <c r="M28" s="43" t="s">
        <v>44</v>
      </c>
      <c r="N28" s="43" t="s">
        <v>44</v>
      </c>
      <c r="O28" s="43" t="s">
        <v>44</v>
      </c>
      <c r="P28" s="43" t="s">
        <v>44</v>
      </c>
      <c r="Q28" s="43" t="s">
        <v>44</v>
      </c>
      <c r="R28" s="43" t="s">
        <v>44</v>
      </c>
      <c r="S28" s="43" t="s">
        <v>44</v>
      </c>
      <c r="T28" s="43" t="s">
        <v>44</v>
      </c>
      <c r="U28" s="43">
        <v>1</v>
      </c>
      <c r="V28" s="43" t="s">
        <v>44</v>
      </c>
      <c r="W28" s="43">
        <v>2</v>
      </c>
      <c r="X28" s="43">
        <v>4</v>
      </c>
      <c r="Y28" s="43">
        <v>1</v>
      </c>
      <c r="Z28" s="43" t="s">
        <v>44</v>
      </c>
      <c r="AA28" s="44" t="s">
        <v>44</v>
      </c>
    </row>
    <row r="29" spans="1:27" ht="15">
      <c r="A29" s="61"/>
      <c r="B29" s="62" t="s">
        <v>53</v>
      </c>
      <c r="C29" s="62" t="s">
        <v>123</v>
      </c>
      <c r="D29" s="62" t="s">
        <v>124</v>
      </c>
      <c r="E29" s="62" t="s">
        <v>45</v>
      </c>
      <c r="F29" s="79">
        <v>5</v>
      </c>
      <c r="G29" s="66" t="s">
        <v>44</v>
      </c>
      <c r="H29" s="66" t="s">
        <v>44</v>
      </c>
      <c r="I29" s="66" t="s">
        <v>44</v>
      </c>
      <c r="J29" s="66" t="s">
        <v>44</v>
      </c>
      <c r="K29" s="66" t="s">
        <v>44</v>
      </c>
      <c r="L29" s="66" t="s">
        <v>44</v>
      </c>
      <c r="M29" s="66" t="s">
        <v>44</v>
      </c>
      <c r="N29" s="66" t="s">
        <v>44</v>
      </c>
      <c r="O29" s="66" t="s">
        <v>44</v>
      </c>
      <c r="P29" s="66" t="s">
        <v>44</v>
      </c>
      <c r="Q29" s="66" t="s">
        <v>44</v>
      </c>
      <c r="R29" s="66" t="s">
        <v>44</v>
      </c>
      <c r="S29" s="66" t="s">
        <v>44</v>
      </c>
      <c r="T29" s="66" t="s">
        <v>44</v>
      </c>
      <c r="U29" s="66">
        <v>1</v>
      </c>
      <c r="V29" s="66" t="s">
        <v>44</v>
      </c>
      <c r="W29" s="66">
        <v>2</v>
      </c>
      <c r="X29" s="66">
        <v>1</v>
      </c>
      <c r="Y29" s="66">
        <v>1</v>
      </c>
      <c r="Z29" s="66" t="s">
        <v>44</v>
      </c>
      <c r="AA29" s="67" t="s">
        <v>44</v>
      </c>
    </row>
    <row r="30" spans="1:27" ht="15">
      <c r="A30" s="69"/>
      <c r="B30" s="70" t="s">
        <v>54</v>
      </c>
      <c r="C30" s="70" t="s">
        <v>123</v>
      </c>
      <c r="D30" s="70" t="s">
        <v>125</v>
      </c>
      <c r="E30" s="70" t="s">
        <v>45</v>
      </c>
      <c r="F30" s="80">
        <v>3</v>
      </c>
      <c r="G30" s="75" t="s">
        <v>44</v>
      </c>
      <c r="H30" s="75" t="s">
        <v>44</v>
      </c>
      <c r="I30" s="75" t="s">
        <v>44</v>
      </c>
      <c r="J30" s="75" t="s">
        <v>44</v>
      </c>
      <c r="K30" s="75" t="s">
        <v>44</v>
      </c>
      <c r="L30" s="75" t="s">
        <v>44</v>
      </c>
      <c r="M30" s="75" t="s">
        <v>44</v>
      </c>
      <c r="N30" s="75" t="s">
        <v>44</v>
      </c>
      <c r="O30" s="75" t="s">
        <v>44</v>
      </c>
      <c r="P30" s="75" t="s">
        <v>44</v>
      </c>
      <c r="Q30" s="75" t="s">
        <v>44</v>
      </c>
      <c r="R30" s="75" t="s">
        <v>44</v>
      </c>
      <c r="S30" s="75" t="s">
        <v>44</v>
      </c>
      <c r="T30" s="75" t="s">
        <v>44</v>
      </c>
      <c r="U30" s="75" t="s">
        <v>44</v>
      </c>
      <c r="V30" s="75" t="s">
        <v>44</v>
      </c>
      <c r="W30" s="75" t="s">
        <v>44</v>
      </c>
      <c r="X30" s="75">
        <v>3</v>
      </c>
      <c r="Y30" s="75" t="s">
        <v>44</v>
      </c>
      <c r="Z30" s="75" t="s">
        <v>44</v>
      </c>
      <c r="AA30" s="76" t="s">
        <v>44</v>
      </c>
    </row>
    <row r="31" spans="1:27" ht="15">
      <c r="A31" s="107" t="s">
        <v>65</v>
      </c>
      <c r="B31" s="41" t="s">
        <v>52</v>
      </c>
      <c r="C31" s="41" t="s">
        <v>127</v>
      </c>
      <c r="D31" s="41" t="s">
        <v>126</v>
      </c>
      <c r="E31" s="41" t="s">
        <v>45</v>
      </c>
      <c r="F31" s="42">
        <v>20</v>
      </c>
      <c r="G31" s="43" t="s">
        <v>44</v>
      </c>
      <c r="H31" s="43" t="s">
        <v>44</v>
      </c>
      <c r="I31" s="43" t="s">
        <v>44</v>
      </c>
      <c r="J31" s="43" t="s">
        <v>44</v>
      </c>
      <c r="K31" s="43" t="s">
        <v>44</v>
      </c>
      <c r="L31" s="43" t="s">
        <v>44</v>
      </c>
      <c r="M31" s="43" t="s">
        <v>44</v>
      </c>
      <c r="N31" s="43" t="s">
        <v>44</v>
      </c>
      <c r="O31" s="43" t="s">
        <v>44</v>
      </c>
      <c r="P31" s="43" t="s">
        <v>44</v>
      </c>
      <c r="Q31" s="43" t="s">
        <v>44</v>
      </c>
      <c r="R31" s="43">
        <v>1</v>
      </c>
      <c r="S31" s="43">
        <v>1</v>
      </c>
      <c r="T31" s="43" t="s">
        <v>44</v>
      </c>
      <c r="U31" s="43">
        <v>1</v>
      </c>
      <c r="V31" s="43">
        <v>1</v>
      </c>
      <c r="W31" s="43">
        <v>6</v>
      </c>
      <c r="X31" s="43">
        <v>4</v>
      </c>
      <c r="Y31" s="43">
        <v>6</v>
      </c>
      <c r="Z31" s="43" t="s">
        <v>44</v>
      </c>
      <c r="AA31" s="44" t="s">
        <v>44</v>
      </c>
    </row>
    <row r="32" spans="1:27" ht="15">
      <c r="A32" s="61"/>
      <c r="B32" s="62" t="s">
        <v>53</v>
      </c>
      <c r="C32" s="62" t="s">
        <v>127</v>
      </c>
      <c r="D32" s="62" t="s">
        <v>128</v>
      </c>
      <c r="E32" s="62" t="s">
        <v>45</v>
      </c>
      <c r="F32" s="79">
        <v>7</v>
      </c>
      <c r="G32" s="66" t="s">
        <v>44</v>
      </c>
      <c r="H32" s="66" t="s">
        <v>44</v>
      </c>
      <c r="I32" s="66" t="s">
        <v>44</v>
      </c>
      <c r="J32" s="66" t="s">
        <v>44</v>
      </c>
      <c r="K32" s="66" t="s">
        <v>44</v>
      </c>
      <c r="L32" s="66" t="s">
        <v>44</v>
      </c>
      <c r="M32" s="66" t="s">
        <v>44</v>
      </c>
      <c r="N32" s="66" t="s">
        <v>44</v>
      </c>
      <c r="O32" s="66" t="s">
        <v>44</v>
      </c>
      <c r="P32" s="66" t="s">
        <v>44</v>
      </c>
      <c r="Q32" s="66" t="s">
        <v>44</v>
      </c>
      <c r="R32" s="66" t="s">
        <v>44</v>
      </c>
      <c r="S32" s="66">
        <v>1</v>
      </c>
      <c r="T32" s="66" t="s">
        <v>44</v>
      </c>
      <c r="U32" s="66">
        <v>1</v>
      </c>
      <c r="V32" s="66">
        <v>1</v>
      </c>
      <c r="W32" s="66">
        <v>3</v>
      </c>
      <c r="X32" s="66">
        <v>1</v>
      </c>
      <c r="Y32" s="66" t="s">
        <v>44</v>
      </c>
      <c r="Z32" s="66" t="s">
        <v>44</v>
      </c>
      <c r="AA32" s="67" t="s">
        <v>44</v>
      </c>
    </row>
    <row r="33" spans="1:27" ht="15">
      <c r="A33" s="69"/>
      <c r="B33" s="70" t="s">
        <v>54</v>
      </c>
      <c r="C33" s="70" t="s">
        <v>127</v>
      </c>
      <c r="D33" s="70" t="s">
        <v>129</v>
      </c>
      <c r="E33" s="70" t="s">
        <v>45</v>
      </c>
      <c r="F33" s="80">
        <v>13</v>
      </c>
      <c r="G33" s="75" t="s">
        <v>44</v>
      </c>
      <c r="H33" s="75" t="s">
        <v>44</v>
      </c>
      <c r="I33" s="75" t="s">
        <v>44</v>
      </c>
      <c r="J33" s="75" t="s">
        <v>44</v>
      </c>
      <c r="K33" s="75" t="s">
        <v>44</v>
      </c>
      <c r="L33" s="75" t="s">
        <v>44</v>
      </c>
      <c r="M33" s="75" t="s">
        <v>44</v>
      </c>
      <c r="N33" s="75" t="s">
        <v>44</v>
      </c>
      <c r="O33" s="75" t="s">
        <v>44</v>
      </c>
      <c r="P33" s="75" t="s">
        <v>44</v>
      </c>
      <c r="Q33" s="75" t="s">
        <v>44</v>
      </c>
      <c r="R33" s="75">
        <v>1</v>
      </c>
      <c r="S33" s="75" t="s">
        <v>44</v>
      </c>
      <c r="T33" s="75" t="s">
        <v>44</v>
      </c>
      <c r="U33" s="75" t="s">
        <v>44</v>
      </c>
      <c r="V33" s="75" t="s">
        <v>44</v>
      </c>
      <c r="W33" s="75">
        <v>3</v>
      </c>
      <c r="X33" s="75">
        <v>3</v>
      </c>
      <c r="Y33" s="75">
        <v>6</v>
      </c>
      <c r="Z33" s="75" t="s">
        <v>44</v>
      </c>
      <c r="AA33" s="76" t="s">
        <v>44</v>
      </c>
    </row>
    <row r="34" spans="1:27" ht="15">
      <c r="A34" s="107" t="s">
        <v>66</v>
      </c>
      <c r="B34" s="41" t="s">
        <v>52</v>
      </c>
      <c r="C34" s="41" t="s">
        <v>131</v>
      </c>
      <c r="D34" s="41" t="s">
        <v>130</v>
      </c>
      <c r="E34" s="41" t="s">
        <v>45</v>
      </c>
      <c r="F34" s="42">
        <v>1</v>
      </c>
      <c r="G34" s="43" t="s">
        <v>44</v>
      </c>
      <c r="H34" s="43" t="s">
        <v>44</v>
      </c>
      <c r="I34" s="43" t="s">
        <v>44</v>
      </c>
      <c r="J34" s="43" t="s">
        <v>44</v>
      </c>
      <c r="K34" s="43" t="s">
        <v>44</v>
      </c>
      <c r="L34" s="43" t="s">
        <v>44</v>
      </c>
      <c r="M34" s="43" t="s">
        <v>44</v>
      </c>
      <c r="N34" s="43" t="s">
        <v>44</v>
      </c>
      <c r="O34" s="43" t="s">
        <v>44</v>
      </c>
      <c r="P34" s="43" t="s">
        <v>44</v>
      </c>
      <c r="Q34" s="43" t="s">
        <v>44</v>
      </c>
      <c r="R34" s="43" t="s">
        <v>44</v>
      </c>
      <c r="S34" s="43" t="s">
        <v>44</v>
      </c>
      <c r="T34" s="43" t="s">
        <v>44</v>
      </c>
      <c r="U34" s="43" t="s">
        <v>44</v>
      </c>
      <c r="V34" s="43" t="s">
        <v>44</v>
      </c>
      <c r="W34" s="43" t="s">
        <v>44</v>
      </c>
      <c r="X34" s="43" t="s">
        <v>44</v>
      </c>
      <c r="Y34" s="43">
        <v>1</v>
      </c>
      <c r="Z34" s="43" t="s">
        <v>44</v>
      </c>
      <c r="AA34" s="44" t="s">
        <v>44</v>
      </c>
    </row>
    <row r="35" spans="1:27" ht="15">
      <c r="A35" s="61"/>
      <c r="B35" s="62" t="s">
        <v>53</v>
      </c>
      <c r="C35" s="62" t="s">
        <v>131</v>
      </c>
      <c r="D35" s="62" t="s">
        <v>132</v>
      </c>
      <c r="E35" s="62" t="s">
        <v>45</v>
      </c>
      <c r="F35" s="79" t="s">
        <v>44</v>
      </c>
      <c r="G35" s="66" t="s">
        <v>44</v>
      </c>
      <c r="H35" s="66" t="s">
        <v>44</v>
      </c>
      <c r="I35" s="66" t="s">
        <v>44</v>
      </c>
      <c r="J35" s="66" t="s">
        <v>44</v>
      </c>
      <c r="K35" s="66" t="s">
        <v>44</v>
      </c>
      <c r="L35" s="66" t="s">
        <v>44</v>
      </c>
      <c r="M35" s="66" t="s">
        <v>44</v>
      </c>
      <c r="N35" s="66" t="s">
        <v>44</v>
      </c>
      <c r="O35" s="66" t="s">
        <v>44</v>
      </c>
      <c r="P35" s="66" t="s">
        <v>44</v>
      </c>
      <c r="Q35" s="66" t="s">
        <v>44</v>
      </c>
      <c r="R35" s="66" t="s">
        <v>44</v>
      </c>
      <c r="S35" s="66" t="s">
        <v>44</v>
      </c>
      <c r="T35" s="66" t="s">
        <v>44</v>
      </c>
      <c r="U35" s="66" t="s">
        <v>44</v>
      </c>
      <c r="V35" s="66" t="s">
        <v>44</v>
      </c>
      <c r="W35" s="66" t="s">
        <v>44</v>
      </c>
      <c r="X35" s="66" t="s">
        <v>44</v>
      </c>
      <c r="Y35" s="66" t="s">
        <v>44</v>
      </c>
      <c r="Z35" s="66" t="s">
        <v>44</v>
      </c>
      <c r="AA35" s="67" t="s">
        <v>44</v>
      </c>
    </row>
    <row r="36" spans="1:27" ht="15">
      <c r="A36" s="69"/>
      <c r="B36" s="70" t="s">
        <v>54</v>
      </c>
      <c r="C36" s="70" t="s">
        <v>131</v>
      </c>
      <c r="D36" s="70" t="s">
        <v>133</v>
      </c>
      <c r="E36" s="70" t="s">
        <v>45</v>
      </c>
      <c r="F36" s="80">
        <v>1</v>
      </c>
      <c r="G36" s="75" t="s">
        <v>44</v>
      </c>
      <c r="H36" s="75" t="s">
        <v>44</v>
      </c>
      <c r="I36" s="75" t="s">
        <v>44</v>
      </c>
      <c r="J36" s="75" t="s">
        <v>44</v>
      </c>
      <c r="K36" s="75" t="s">
        <v>44</v>
      </c>
      <c r="L36" s="75" t="s">
        <v>44</v>
      </c>
      <c r="M36" s="75" t="s">
        <v>44</v>
      </c>
      <c r="N36" s="75" t="s">
        <v>44</v>
      </c>
      <c r="O36" s="75" t="s">
        <v>44</v>
      </c>
      <c r="P36" s="75" t="s">
        <v>44</v>
      </c>
      <c r="Q36" s="75" t="s">
        <v>44</v>
      </c>
      <c r="R36" s="75" t="s">
        <v>44</v>
      </c>
      <c r="S36" s="75" t="s">
        <v>44</v>
      </c>
      <c r="T36" s="75" t="s">
        <v>44</v>
      </c>
      <c r="U36" s="75" t="s">
        <v>44</v>
      </c>
      <c r="V36" s="75" t="s">
        <v>44</v>
      </c>
      <c r="W36" s="75" t="s">
        <v>44</v>
      </c>
      <c r="X36" s="75" t="s">
        <v>44</v>
      </c>
      <c r="Y36" s="75">
        <v>1</v>
      </c>
      <c r="Z36" s="75" t="s">
        <v>44</v>
      </c>
      <c r="AA36" s="76" t="s">
        <v>44</v>
      </c>
    </row>
    <row r="37" spans="1:27" ht="15">
      <c r="A37" s="107" t="s">
        <v>67</v>
      </c>
      <c r="B37" s="41" t="s">
        <v>52</v>
      </c>
      <c r="C37" s="41" t="s">
        <v>135</v>
      </c>
      <c r="D37" s="41" t="s">
        <v>134</v>
      </c>
      <c r="E37" s="41" t="s">
        <v>45</v>
      </c>
      <c r="F37" s="42">
        <v>18</v>
      </c>
      <c r="G37" s="43" t="s">
        <v>44</v>
      </c>
      <c r="H37" s="43" t="s">
        <v>44</v>
      </c>
      <c r="I37" s="43" t="s">
        <v>44</v>
      </c>
      <c r="J37" s="43" t="s">
        <v>44</v>
      </c>
      <c r="K37" s="43" t="s">
        <v>44</v>
      </c>
      <c r="L37" s="43" t="s">
        <v>44</v>
      </c>
      <c r="M37" s="43" t="s">
        <v>44</v>
      </c>
      <c r="N37" s="43" t="s">
        <v>44</v>
      </c>
      <c r="O37" s="43" t="s">
        <v>44</v>
      </c>
      <c r="P37" s="43" t="s">
        <v>44</v>
      </c>
      <c r="Q37" s="43" t="s">
        <v>44</v>
      </c>
      <c r="R37" s="43" t="s">
        <v>44</v>
      </c>
      <c r="S37" s="43">
        <v>1</v>
      </c>
      <c r="T37" s="43" t="s">
        <v>44</v>
      </c>
      <c r="U37" s="43">
        <v>1</v>
      </c>
      <c r="V37" s="43">
        <v>1</v>
      </c>
      <c r="W37" s="43">
        <v>2</v>
      </c>
      <c r="X37" s="43">
        <v>9</v>
      </c>
      <c r="Y37" s="43">
        <v>3</v>
      </c>
      <c r="Z37" s="43">
        <v>1</v>
      </c>
      <c r="AA37" s="44" t="s">
        <v>44</v>
      </c>
    </row>
    <row r="38" spans="1:27" ht="15">
      <c r="A38" s="61"/>
      <c r="B38" s="62" t="s">
        <v>53</v>
      </c>
      <c r="C38" s="62" t="s">
        <v>135</v>
      </c>
      <c r="D38" s="62" t="s">
        <v>136</v>
      </c>
      <c r="E38" s="62" t="s">
        <v>45</v>
      </c>
      <c r="F38" s="79">
        <v>12</v>
      </c>
      <c r="G38" s="66" t="s">
        <v>44</v>
      </c>
      <c r="H38" s="66" t="s">
        <v>44</v>
      </c>
      <c r="I38" s="66" t="s">
        <v>44</v>
      </c>
      <c r="J38" s="66" t="s">
        <v>44</v>
      </c>
      <c r="K38" s="66" t="s">
        <v>44</v>
      </c>
      <c r="L38" s="66" t="s">
        <v>44</v>
      </c>
      <c r="M38" s="66" t="s">
        <v>44</v>
      </c>
      <c r="N38" s="66" t="s">
        <v>44</v>
      </c>
      <c r="O38" s="66" t="s">
        <v>44</v>
      </c>
      <c r="P38" s="66" t="s">
        <v>44</v>
      </c>
      <c r="Q38" s="66" t="s">
        <v>44</v>
      </c>
      <c r="R38" s="66" t="s">
        <v>44</v>
      </c>
      <c r="S38" s="66">
        <v>1</v>
      </c>
      <c r="T38" s="66" t="s">
        <v>44</v>
      </c>
      <c r="U38" s="66">
        <v>1</v>
      </c>
      <c r="V38" s="66" t="s">
        <v>44</v>
      </c>
      <c r="W38" s="66">
        <v>2</v>
      </c>
      <c r="X38" s="66">
        <v>7</v>
      </c>
      <c r="Y38" s="66">
        <v>1</v>
      </c>
      <c r="Z38" s="66" t="s">
        <v>44</v>
      </c>
      <c r="AA38" s="67" t="s">
        <v>44</v>
      </c>
    </row>
    <row r="39" spans="1:27" ht="15">
      <c r="A39" s="61"/>
      <c r="B39" s="62" t="s">
        <v>54</v>
      </c>
      <c r="C39" s="62" t="s">
        <v>135</v>
      </c>
      <c r="D39" s="62" t="s">
        <v>137</v>
      </c>
      <c r="E39" s="62" t="s">
        <v>45</v>
      </c>
      <c r="F39" s="79">
        <v>6</v>
      </c>
      <c r="G39" s="66" t="s">
        <v>44</v>
      </c>
      <c r="H39" s="66" t="s">
        <v>44</v>
      </c>
      <c r="I39" s="66" t="s">
        <v>44</v>
      </c>
      <c r="J39" s="66" t="s">
        <v>44</v>
      </c>
      <c r="K39" s="66" t="s">
        <v>44</v>
      </c>
      <c r="L39" s="66" t="s">
        <v>44</v>
      </c>
      <c r="M39" s="66" t="s">
        <v>44</v>
      </c>
      <c r="N39" s="66" t="s">
        <v>44</v>
      </c>
      <c r="O39" s="66" t="s">
        <v>44</v>
      </c>
      <c r="P39" s="66" t="s">
        <v>44</v>
      </c>
      <c r="Q39" s="66" t="s">
        <v>44</v>
      </c>
      <c r="R39" s="66" t="s">
        <v>44</v>
      </c>
      <c r="S39" s="66" t="s">
        <v>44</v>
      </c>
      <c r="T39" s="66" t="s">
        <v>44</v>
      </c>
      <c r="U39" s="66" t="s">
        <v>44</v>
      </c>
      <c r="V39" s="66">
        <v>1</v>
      </c>
      <c r="W39" s="66" t="s">
        <v>44</v>
      </c>
      <c r="X39" s="66">
        <v>2</v>
      </c>
      <c r="Y39" s="66">
        <v>2</v>
      </c>
      <c r="Z39" s="66">
        <v>1</v>
      </c>
      <c r="AA39" s="67" t="s">
        <v>44</v>
      </c>
    </row>
    <row r="40" spans="1:27" ht="15">
      <c r="A40" s="107" t="s">
        <v>68</v>
      </c>
      <c r="B40" s="41" t="s">
        <v>52</v>
      </c>
      <c r="C40" s="41" t="s">
        <v>139</v>
      </c>
      <c r="D40" s="41" t="s">
        <v>138</v>
      </c>
      <c r="E40" s="41" t="s">
        <v>43</v>
      </c>
      <c r="F40" s="42">
        <v>161</v>
      </c>
      <c r="G40" s="43" t="s">
        <v>44</v>
      </c>
      <c r="H40" s="43" t="s">
        <v>44</v>
      </c>
      <c r="I40" s="43" t="s">
        <v>44</v>
      </c>
      <c r="J40" s="43" t="s">
        <v>44</v>
      </c>
      <c r="K40" s="43" t="s">
        <v>44</v>
      </c>
      <c r="L40" s="43" t="s">
        <v>44</v>
      </c>
      <c r="M40" s="43" t="s">
        <v>44</v>
      </c>
      <c r="N40" s="43" t="s">
        <v>44</v>
      </c>
      <c r="O40" s="43" t="s">
        <v>44</v>
      </c>
      <c r="P40" s="43" t="s">
        <v>44</v>
      </c>
      <c r="Q40" s="43">
        <v>1</v>
      </c>
      <c r="R40" s="43">
        <v>1</v>
      </c>
      <c r="S40" s="43">
        <v>4</v>
      </c>
      <c r="T40" s="43">
        <v>5</v>
      </c>
      <c r="U40" s="43">
        <v>15</v>
      </c>
      <c r="V40" s="43">
        <v>23</v>
      </c>
      <c r="W40" s="43">
        <v>27</v>
      </c>
      <c r="X40" s="43">
        <v>43</v>
      </c>
      <c r="Y40" s="43">
        <v>31</v>
      </c>
      <c r="Z40" s="43">
        <v>10</v>
      </c>
      <c r="AA40" s="44">
        <v>1</v>
      </c>
    </row>
    <row r="41" spans="1:27" ht="15">
      <c r="A41" s="61"/>
      <c r="B41" s="62" t="s">
        <v>53</v>
      </c>
      <c r="C41" s="62" t="s">
        <v>139</v>
      </c>
      <c r="D41" s="62" t="s">
        <v>140</v>
      </c>
      <c r="E41" s="62" t="s">
        <v>43</v>
      </c>
      <c r="F41" s="79">
        <v>89</v>
      </c>
      <c r="G41" s="66" t="s">
        <v>44</v>
      </c>
      <c r="H41" s="66" t="s">
        <v>44</v>
      </c>
      <c r="I41" s="66" t="s">
        <v>44</v>
      </c>
      <c r="J41" s="66" t="s">
        <v>44</v>
      </c>
      <c r="K41" s="66" t="s">
        <v>44</v>
      </c>
      <c r="L41" s="66" t="s">
        <v>44</v>
      </c>
      <c r="M41" s="66" t="s">
        <v>44</v>
      </c>
      <c r="N41" s="66" t="s">
        <v>44</v>
      </c>
      <c r="O41" s="66" t="s">
        <v>44</v>
      </c>
      <c r="P41" s="66" t="s">
        <v>44</v>
      </c>
      <c r="Q41" s="66">
        <v>1</v>
      </c>
      <c r="R41" s="66">
        <v>1</v>
      </c>
      <c r="S41" s="66">
        <v>4</v>
      </c>
      <c r="T41" s="66">
        <v>5</v>
      </c>
      <c r="U41" s="66">
        <v>14</v>
      </c>
      <c r="V41" s="66">
        <v>10</v>
      </c>
      <c r="W41" s="66">
        <v>18</v>
      </c>
      <c r="X41" s="66">
        <v>20</v>
      </c>
      <c r="Y41" s="66">
        <v>11</v>
      </c>
      <c r="Z41" s="66">
        <v>4</v>
      </c>
      <c r="AA41" s="67">
        <v>1</v>
      </c>
    </row>
    <row r="42" spans="1:27" ht="15">
      <c r="A42" s="69"/>
      <c r="B42" s="70" t="s">
        <v>54</v>
      </c>
      <c r="C42" s="70" t="s">
        <v>139</v>
      </c>
      <c r="D42" s="70" t="s">
        <v>141</v>
      </c>
      <c r="E42" s="70" t="s">
        <v>43</v>
      </c>
      <c r="F42" s="80">
        <v>72</v>
      </c>
      <c r="G42" s="75" t="s">
        <v>44</v>
      </c>
      <c r="H42" s="75" t="s">
        <v>44</v>
      </c>
      <c r="I42" s="75" t="s">
        <v>44</v>
      </c>
      <c r="J42" s="75" t="s">
        <v>44</v>
      </c>
      <c r="K42" s="75" t="s">
        <v>44</v>
      </c>
      <c r="L42" s="75" t="s">
        <v>44</v>
      </c>
      <c r="M42" s="75" t="s">
        <v>44</v>
      </c>
      <c r="N42" s="75" t="s">
        <v>44</v>
      </c>
      <c r="O42" s="75" t="s">
        <v>44</v>
      </c>
      <c r="P42" s="75" t="s">
        <v>44</v>
      </c>
      <c r="Q42" s="75" t="s">
        <v>44</v>
      </c>
      <c r="R42" s="75" t="s">
        <v>44</v>
      </c>
      <c r="S42" s="75" t="s">
        <v>44</v>
      </c>
      <c r="T42" s="75" t="s">
        <v>44</v>
      </c>
      <c r="U42" s="75">
        <v>1</v>
      </c>
      <c r="V42" s="75">
        <v>13</v>
      </c>
      <c r="W42" s="75">
        <v>9</v>
      </c>
      <c r="X42" s="75">
        <v>23</v>
      </c>
      <c r="Y42" s="75">
        <v>20</v>
      </c>
      <c r="Z42" s="75">
        <v>6</v>
      </c>
      <c r="AA42" s="76" t="s">
        <v>44</v>
      </c>
    </row>
    <row r="43" spans="1:27" ht="15">
      <c r="A43" s="107" t="s">
        <v>391</v>
      </c>
      <c r="B43" s="41" t="s">
        <v>52</v>
      </c>
      <c r="C43" s="41" t="s">
        <v>166</v>
      </c>
      <c r="D43" s="41" t="s">
        <v>165</v>
      </c>
      <c r="E43" s="41" t="s">
        <v>41</v>
      </c>
      <c r="F43" s="42">
        <v>36</v>
      </c>
      <c r="G43" s="43" t="s">
        <v>44</v>
      </c>
      <c r="H43" s="43" t="s">
        <v>44</v>
      </c>
      <c r="I43" s="43" t="s">
        <v>44</v>
      </c>
      <c r="J43" s="43" t="s">
        <v>44</v>
      </c>
      <c r="K43" s="43" t="s">
        <v>44</v>
      </c>
      <c r="L43" s="43" t="s">
        <v>44</v>
      </c>
      <c r="M43" s="43" t="s">
        <v>44</v>
      </c>
      <c r="N43" s="43" t="s">
        <v>44</v>
      </c>
      <c r="O43" s="43" t="s">
        <v>44</v>
      </c>
      <c r="P43" s="43" t="s">
        <v>44</v>
      </c>
      <c r="Q43" s="43" t="s">
        <v>44</v>
      </c>
      <c r="R43" s="43" t="s">
        <v>44</v>
      </c>
      <c r="S43" s="43" t="s">
        <v>44</v>
      </c>
      <c r="T43" s="43">
        <v>2</v>
      </c>
      <c r="U43" s="43" t="s">
        <v>44</v>
      </c>
      <c r="V43" s="43">
        <v>4</v>
      </c>
      <c r="W43" s="43">
        <v>8</v>
      </c>
      <c r="X43" s="43">
        <v>9</v>
      </c>
      <c r="Y43" s="43">
        <v>8</v>
      </c>
      <c r="Z43" s="43">
        <v>2</v>
      </c>
      <c r="AA43" s="44">
        <v>3</v>
      </c>
    </row>
    <row r="44" spans="1:27" ht="15">
      <c r="A44" s="61"/>
      <c r="B44" s="62" t="s">
        <v>53</v>
      </c>
      <c r="C44" s="62" t="s">
        <v>166</v>
      </c>
      <c r="D44" s="62" t="s">
        <v>167</v>
      </c>
      <c r="E44" s="62" t="s">
        <v>41</v>
      </c>
      <c r="F44" s="79">
        <v>13</v>
      </c>
      <c r="G44" s="66" t="s">
        <v>44</v>
      </c>
      <c r="H44" s="66" t="s">
        <v>44</v>
      </c>
      <c r="I44" s="66" t="s">
        <v>44</v>
      </c>
      <c r="J44" s="66" t="s">
        <v>44</v>
      </c>
      <c r="K44" s="66" t="s">
        <v>44</v>
      </c>
      <c r="L44" s="66" t="s">
        <v>44</v>
      </c>
      <c r="M44" s="66" t="s">
        <v>44</v>
      </c>
      <c r="N44" s="66" t="s">
        <v>44</v>
      </c>
      <c r="O44" s="66" t="s">
        <v>44</v>
      </c>
      <c r="P44" s="66" t="s">
        <v>44</v>
      </c>
      <c r="Q44" s="66" t="s">
        <v>44</v>
      </c>
      <c r="R44" s="66" t="s">
        <v>44</v>
      </c>
      <c r="S44" s="66" t="s">
        <v>44</v>
      </c>
      <c r="T44" s="66">
        <v>2</v>
      </c>
      <c r="U44" s="66" t="s">
        <v>44</v>
      </c>
      <c r="V44" s="66">
        <v>1</v>
      </c>
      <c r="W44" s="66">
        <v>4</v>
      </c>
      <c r="X44" s="66">
        <v>2</v>
      </c>
      <c r="Y44" s="66">
        <v>4</v>
      </c>
      <c r="Z44" s="66" t="s">
        <v>44</v>
      </c>
      <c r="AA44" s="67" t="s">
        <v>44</v>
      </c>
    </row>
    <row r="45" spans="1:27" ht="15">
      <c r="A45" s="69"/>
      <c r="B45" s="70" t="s">
        <v>54</v>
      </c>
      <c r="C45" s="70" t="s">
        <v>166</v>
      </c>
      <c r="D45" s="70" t="s">
        <v>168</v>
      </c>
      <c r="E45" s="70" t="s">
        <v>41</v>
      </c>
      <c r="F45" s="80">
        <v>23</v>
      </c>
      <c r="G45" s="75" t="s">
        <v>44</v>
      </c>
      <c r="H45" s="75" t="s">
        <v>44</v>
      </c>
      <c r="I45" s="75" t="s">
        <v>44</v>
      </c>
      <c r="J45" s="75" t="s">
        <v>44</v>
      </c>
      <c r="K45" s="75" t="s">
        <v>44</v>
      </c>
      <c r="L45" s="75" t="s">
        <v>44</v>
      </c>
      <c r="M45" s="75" t="s">
        <v>44</v>
      </c>
      <c r="N45" s="75" t="s">
        <v>44</v>
      </c>
      <c r="O45" s="75" t="s">
        <v>44</v>
      </c>
      <c r="P45" s="75" t="s">
        <v>44</v>
      </c>
      <c r="Q45" s="75" t="s">
        <v>44</v>
      </c>
      <c r="R45" s="75" t="s">
        <v>44</v>
      </c>
      <c r="S45" s="75" t="s">
        <v>44</v>
      </c>
      <c r="T45" s="75" t="s">
        <v>44</v>
      </c>
      <c r="U45" s="75" t="s">
        <v>44</v>
      </c>
      <c r="V45" s="75">
        <v>3</v>
      </c>
      <c r="W45" s="75">
        <v>4</v>
      </c>
      <c r="X45" s="75">
        <v>7</v>
      </c>
      <c r="Y45" s="75">
        <v>4</v>
      </c>
      <c r="Z45" s="75">
        <v>2</v>
      </c>
      <c r="AA45" s="76">
        <v>3</v>
      </c>
    </row>
    <row r="46" spans="1:27" ht="15">
      <c r="A46" s="107" t="s">
        <v>81</v>
      </c>
      <c r="B46" s="41" t="s">
        <v>52</v>
      </c>
      <c r="C46" s="41" t="s">
        <v>170</v>
      </c>
      <c r="D46" s="41" t="s">
        <v>169</v>
      </c>
      <c r="E46" s="41" t="s">
        <v>42</v>
      </c>
      <c r="F46" s="42">
        <v>36</v>
      </c>
      <c r="G46" s="43" t="s">
        <v>44</v>
      </c>
      <c r="H46" s="43" t="s">
        <v>44</v>
      </c>
      <c r="I46" s="43" t="s">
        <v>44</v>
      </c>
      <c r="J46" s="43" t="s">
        <v>44</v>
      </c>
      <c r="K46" s="43" t="s">
        <v>44</v>
      </c>
      <c r="L46" s="43" t="s">
        <v>44</v>
      </c>
      <c r="M46" s="43" t="s">
        <v>44</v>
      </c>
      <c r="N46" s="43" t="s">
        <v>44</v>
      </c>
      <c r="O46" s="43" t="s">
        <v>44</v>
      </c>
      <c r="P46" s="43" t="s">
        <v>44</v>
      </c>
      <c r="Q46" s="43" t="s">
        <v>44</v>
      </c>
      <c r="R46" s="43" t="s">
        <v>44</v>
      </c>
      <c r="S46" s="43" t="s">
        <v>44</v>
      </c>
      <c r="T46" s="43">
        <v>2</v>
      </c>
      <c r="U46" s="43" t="s">
        <v>44</v>
      </c>
      <c r="V46" s="43">
        <v>4</v>
      </c>
      <c r="W46" s="43">
        <v>8</v>
      </c>
      <c r="X46" s="43">
        <v>9</v>
      </c>
      <c r="Y46" s="43">
        <v>8</v>
      </c>
      <c r="Z46" s="43">
        <v>2</v>
      </c>
      <c r="AA46" s="44">
        <v>3</v>
      </c>
    </row>
    <row r="47" spans="1:27" ht="15">
      <c r="A47" s="61"/>
      <c r="B47" s="62" t="s">
        <v>53</v>
      </c>
      <c r="C47" s="62" t="s">
        <v>170</v>
      </c>
      <c r="D47" s="62" t="s">
        <v>171</v>
      </c>
      <c r="E47" s="62" t="s">
        <v>42</v>
      </c>
      <c r="F47" s="79">
        <v>13</v>
      </c>
      <c r="G47" s="66" t="s">
        <v>44</v>
      </c>
      <c r="H47" s="66" t="s">
        <v>44</v>
      </c>
      <c r="I47" s="66" t="s">
        <v>44</v>
      </c>
      <c r="J47" s="66" t="s">
        <v>44</v>
      </c>
      <c r="K47" s="66" t="s">
        <v>44</v>
      </c>
      <c r="L47" s="66" t="s">
        <v>44</v>
      </c>
      <c r="M47" s="66" t="s">
        <v>44</v>
      </c>
      <c r="N47" s="66" t="s">
        <v>44</v>
      </c>
      <c r="O47" s="66" t="s">
        <v>44</v>
      </c>
      <c r="P47" s="66" t="s">
        <v>44</v>
      </c>
      <c r="Q47" s="66" t="s">
        <v>44</v>
      </c>
      <c r="R47" s="66" t="s">
        <v>44</v>
      </c>
      <c r="S47" s="66" t="s">
        <v>44</v>
      </c>
      <c r="T47" s="66">
        <v>2</v>
      </c>
      <c r="U47" s="66" t="s">
        <v>44</v>
      </c>
      <c r="V47" s="66">
        <v>1</v>
      </c>
      <c r="W47" s="66">
        <v>4</v>
      </c>
      <c r="X47" s="66">
        <v>2</v>
      </c>
      <c r="Y47" s="66">
        <v>4</v>
      </c>
      <c r="Z47" s="66" t="s">
        <v>44</v>
      </c>
      <c r="AA47" s="67" t="s">
        <v>44</v>
      </c>
    </row>
    <row r="48" spans="1:27" ht="15">
      <c r="A48" s="69"/>
      <c r="B48" s="70" t="s">
        <v>54</v>
      </c>
      <c r="C48" s="70" t="s">
        <v>170</v>
      </c>
      <c r="D48" s="70" t="s">
        <v>172</v>
      </c>
      <c r="E48" s="70" t="s">
        <v>42</v>
      </c>
      <c r="F48" s="80">
        <v>23</v>
      </c>
      <c r="G48" s="75" t="s">
        <v>44</v>
      </c>
      <c r="H48" s="75" t="s">
        <v>44</v>
      </c>
      <c r="I48" s="75" t="s">
        <v>44</v>
      </c>
      <c r="J48" s="75" t="s">
        <v>44</v>
      </c>
      <c r="K48" s="75" t="s">
        <v>44</v>
      </c>
      <c r="L48" s="75" t="s">
        <v>44</v>
      </c>
      <c r="M48" s="75" t="s">
        <v>44</v>
      </c>
      <c r="N48" s="75" t="s">
        <v>44</v>
      </c>
      <c r="O48" s="75" t="s">
        <v>44</v>
      </c>
      <c r="P48" s="75" t="s">
        <v>44</v>
      </c>
      <c r="Q48" s="75" t="s">
        <v>44</v>
      </c>
      <c r="R48" s="75" t="s">
        <v>44</v>
      </c>
      <c r="S48" s="75" t="s">
        <v>44</v>
      </c>
      <c r="T48" s="75" t="s">
        <v>44</v>
      </c>
      <c r="U48" s="75" t="s">
        <v>44</v>
      </c>
      <c r="V48" s="75">
        <v>3</v>
      </c>
      <c r="W48" s="75">
        <v>4</v>
      </c>
      <c r="X48" s="75">
        <v>7</v>
      </c>
      <c r="Y48" s="75">
        <v>4</v>
      </c>
      <c r="Z48" s="75">
        <v>2</v>
      </c>
      <c r="AA48" s="76">
        <v>3</v>
      </c>
    </row>
    <row r="49" spans="1:27" ht="15">
      <c r="A49" s="107" t="s">
        <v>83</v>
      </c>
      <c r="B49" s="41" t="s">
        <v>52</v>
      </c>
      <c r="C49" s="41" t="s">
        <v>174</v>
      </c>
      <c r="D49" s="41" t="s">
        <v>173</v>
      </c>
      <c r="E49" s="41" t="s">
        <v>45</v>
      </c>
      <c r="F49" s="42">
        <v>11</v>
      </c>
      <c r="G49" s="43" t="s">
        <v>44</v>
      </c>
      <c r="H49" s="43" t="s">
        <v>44</v>
      </c>
      <c r="I49" s="43" t="s">
        <v>44</v>
      </c>
      <c r="J49" s="43" t="s">
        <v>44</v>
      </c>
      <c r="K49" s="43" t="s">
        <v>44</v>
      </c>
      <c r="L49" s="43" t="s">
        <v>44</v>
      </c>
      <c r="M49" s="43" t="s">
        <v>44</v>
      </c>
      <c r="N49" s="43" t="s">
        <v>44</v>
      </c>
      <c r="O49" s="43" t="s">
        <v>44</v>
      </c>
      <c r="P49" s="43" t="s">
        <v>44</v>
      </c>
      <c r="Q49" s="43" t="s">
        <v>44</v>
      </c>
      <c r="R49" s="43" t="s">
        <v>44</v>
      </c>
      <c r="S49" s="43" t="s">
        <v>44</v>
      </c>
      <c r="T49" s="43" t="s">
        <v>44</v>
      </c>
      <c r="U49" s="43" t="s">
        <v>44</v>
      </c>
      <c r="V49" s="43">
        <v>1</v>
      </c>
      <c r="W49" s="43">
        <v>2</v>
      </c>
      <c r="X49" s="43">
        <v>5</v>
      </c>
      <c r="Y49" s="43">
        <v>2</v>
      </c>
      <c r="Z49" s="43" t="s">
        <v>44</v>
      </c>
      <c r="AA49" s="44">
        <v>1</v>
      </c>
    </row>
    <row r="50" spans="1:27" ht="15">
      <c r="A50" s="61"/>
      <c r="B50" s="62" t="s">
        <v>53</v>
      </c>
      <c r="C50" s="62" t="s">
        <v>174</v>
      </c>
      <c r="D50" s="62" t="s">
        <v>175</v>
      </c>
      <c r="E50" s="62" t="s">
        <v>45</v>
      </c>
      <c r="F50" s="79">
        <v>1</v>
      </c>
      <c r="G50" s="66" t="s">
        <v>44</v>
      </c>
      <c r="H50" s="66" t="s">
        <v>44</v>
      </c>
      <c r="I50" s="66" t="s">
        <v>44</v>
      </c>
      <c r="J50" s="66" t="s">
        <v>44</v>
      </c>
      <c r="K50" s="66" t="s">
        <v>44</v>
      </c>
      <c r="L50" s="66" t="s">
        <v>44</v>
      </c>
      <c r="M50" s="66" t="s">
        <v>44</v>
      </c>
      <c r="N50" s="66" t="s">
        <v>44</v>
      </c>
      <c r="O50" s="66" t="s">
        <v>44</v>
      </c>
      <c r="P50" s="66" t="s">
        <v>44</v>
      </c>
      <c r="Q50" s="66" t="s">
        <v>44</v>
      </c>
      <c r="R50" s="66" t="s">
        <v>44</v>
      </c>
      <c r="S50" s="66" t="s">
        <v>44</v>
      </c>
      <c r="T50" s="66" t="s">
        <v>44</v>
      </c>
      <c r="U50" s="66" t="s">
        <v>44</v>
      </c>
      <c r="V50" s="66" t="s">
        <v>44</v>
      </c>
      <c r="W50" s="66">
        <v>1</v>
      </c>
      <c r="X50" s="66" t="s">
        <v>44</v>
      </c>
      <c r="Y50" s="66" t="s">
        <v>44</v>
      </c>
      <c r="Z50" s="66" t="s">
        <v>44</v>
      </c>
      <c r="AA50" s="67" t="s">
        <v>44</v>
      </c>
    </row>
    <row r="51" spans="1:27" ht="15">
      <c r="A51" s="69"/>
      <c r="B51" s="70" t="s">
        <v>54</v>
      </c>
      <c r="C51" s="70" t="s">
        <v>174</v>
      </c>
      <c r="D51" s="70" t="s">
        <v>176</v>
      </c>
      <c r="E51" s="70" t="s">
        <v>45</v>
      </c>
      <c r="F51" s="80">
        <v>10</v>
      </c>
      <c r="G51" s="75" t="s">
        <v>44</v>
      </c>
      <c r="H51" s="75" t="s">
        <v>44</v>
      </c>
      <c r="I51" s="75" t="s">
        <v>44</v>
      </c>
      <c r="J51" s="75" t="s">
        <v>44</v>
      </c>
      <c r="K51" s="75" t="s">
        <v>44</v>
      </c>
      <c r="L51" s="75" t="s">
        <v>44</v>
      </c>
      <c r="M51" s="75" t="s">
        <v>44</v>
      </c>
      <c r="N51" s="75" t="s">
        <v>44</v>
      </c>
      <c r="O51" s="75" t="s">
        <v>44</v>
      </c>
      <c r="P51" s="75" t="s">
        <v>44</v>
      </c>
      <c r="Q51" s="75" t="s">
        <v>44</v>
      </c>
      <c r="R51" s="75" t="s">
        <v>44</v>
      </c>
      <c r="S51" s="75" t="s">
        <v>44</v>
      </c>
      <c r="T51" s="75" t="s">
        <v>44</v>
      </c>
      <c r="U51" s="75" t="s">
        <v>44</v>
      </c>
      <c r="V51" s="75">
        <v>1</v>
      </c>
      <c r="W51" s="75">
        <v>1</v>
      </c>
      <c r="X51" s="75">
        <v>5</v>
      </c>
      <c r="Y51" s="75">
        <v>2</v>
      </c>
      <c r="Z51" s="75" t="s">
        <v>44</v>
      </c>
      <c r="AA51" s="76">
        <v>1</v>
      </c>
    </row>
    <row r="52" spans="1:27" ht="15">
      <c r="A52" s="107" t="s">
        <v>84</v>
      </c>
      <c r="B52" s="41" t="s">
        <v>52</v>
      </c>
      <c r="C52" s="41" t="s">
        <v>178</v>
      </c>
      <c r="D52" s="41" t="s">
        <v>177</v>
      </c>
      <c r="E52" s="41" t="s">
        <v>45</v>
      </c>
      <c r="F52" s="42">
        <v>3</v>
      </c>
      <c r="G52" s="43" t="s">
        <v>44</v>
      </c>
      <c r="H52" s="43" t="s">
        <v>44</v>
      </c>
      <c r="I52" s="43" t="s">
        <v>44</v>
      </c>
      <c r="J52" s="43" t="s">
        <v>44</v>
      </c>
      <c r="K52" s="43" t="s">
        <v>44</v>
      </c>
      <c r="L52" s="43" t="s">
        <v>44</v>
      </c>
      <c r="M52" s="43" t="s">
        <v>44</v>
      </c>
      <c r="N52" s="43" t="s">
        <v>44</v>
      </c>
      <c r="O52" s="43" t="s">
        <v>44</v>
      </c>
      <c r="P52" s="43" t="s">
        <v>44</v>
      </c>
      <c r="Q52" s="43" t="s">
        <v>44</v>
      </c>
      <c r="R52" s="43" t="s">
        <v>44</v>
      </c>
      <c r="S52" s="43" t="s">
        <v>44</v>
      </c>
      <c r="T52" s="43" t="s">
        <v>44</v>
      </c>
      <c r="U52" s="43" t="s">
        <v>44</v>
      </c>
      <c r="V52" s="43">
        <v>2</v>
      </c>
      <c r="W52" s="43" t="s">
        <v>44</v>
      </c>
      <c r="X52" s="43">
        <v>1</v>
      </c>
      <c r="Y52" s="43" t="s">
        <v>44</v>
      </c>
      <c r="Z52" s="43" t="s">
        <v>44</v>
      </c>
      <c r="AA52" s="44" t="s">
        <v>44</v>
      </c>
    </row>
    <row r="53" spans="1:27" ht="15">
      <c r="A53" s="61"/>
      <c r="B53" s="62" t="s">
        <v>53</v>
      </c>
      <c r="C53" s="62" t="s">
        <v>178</v>
      </c>
      <c r="D53" s="62" t="s">
        <v>179</v>
      </c>
      <c r="E53" s="62" t="s">
        <v>45</v>
      </c>
      <c r="F53" s="79">
        <v>1</v>
      </c>
      <c r="G53" s="66" t="s">
        <v>44</v>
      </c>
      <c r="H53" s="66" t="s">
        <v>44</v>
      </c>
      <c r="I53" s="66" t="s">
        <v>44</v>
      </c>
      <c r="J53" s="66" t="s">
        <v>44</v>
      </c>
      <c r="K53" s="66" t="s">
        <v>44</v>
      </c>
      <c r="L53" s="66" t="s">
        <v>44</v>
      </c>
      <c r="M53" s="66" t="s">
        <v>44</v>
      </c>
      <c r="N53" s="66" t="s">
        <v>44</v>
      </c>
      <c r="O53" s="66" t="s">
        <v>44</v>
      </c>
      <c r="P53" s="66" t="s">
        <v>44</v>
      </c>
      <c r="Q53" s="66" t="s">
        <v>44</v>
      </c>
      <c r="R53" s="66" t="s">
        <v>44</v>
      </c>
      <c r="S53" s="66" t="s">
        <v>44</v>
      </c>
      <c r="T53" s="66" t="s">
        <v>44</v>
      </c>
      <c r="U53" s="66" t="s">
        <v>44</v>
      </c>
      <c r="V53" s="66">
        <v>1</v>
      </c>
      <c r="W53" s="66" t="s">
        <v>44</v>
      </c>
      <c r="X53" s="66" t="s">
        <v>44</v>
      </c>
      <c r="Y53" s="66" t="s">
        <v>44</v>
      </c>
      <c r="Z53" s="66" t="s">
        <v>44</v>
      </c>
      <c r="AA53" s="67" t="s">
        <v>44</v>
      </c>
    </row>
    <row r="54" spans="1:27" ht="15">
      <c r="A54" s="69"/>
      <c r="B54" s="70" t="s">
        <v>54</v>
      </c>
      <c r="C54" s="70" t="s">
        <v>178</v>
      </c>
      <c r="D54" s="70" t="s">
        <v>180</v>
      </c>
      <c r="E54" s="70" t="s">
        <v>45</v>
      </c>
      <c r="F54" s="80">
        <v>2</v>
      </c>
      <c r="G54" s="75" t="s">
        <v>44</v>
      </c>
      <c r="H54" s="75" t="s">
        <v>44</v>
      </c>
      <c r="I54" s="75" t="s">
        <v>44</v>
      </c>
      <c r="J54" s="75" t="s">
        <v>44</v>
      </c>
      <c r="K54" s="75" t="s">
        <v>44</v>
      </c>
      <c r="L54" s="75" t="s">
        <v>44</v>
      </c>
      <c r="M54" s="75" t="s">
        <v>44</v>
      </c>
      <c r="N54" s="75" t="s">
        <v>44</v>
      </c>
      <c r="O54" s="75" t="s">
        <v>44</v>
      </c>
      <c r="P54" s="75" t="s">
        <v>44</v>
      </c>
      <c r="Q54" s="75" t="s">
        <v>44</v>
      </c>
      <c r="R54" s="75" t="s">
        <v>44</v>
      </c>
      <c r="S54" s="75" t="s">
        <v>44</v>
      </c>
      <c r="T54" s="75" t="s">
        <v>44</v>
      </c>
      <c r="U54" s="75" t="s">
        <v>44</v>
      </c>
      <c r="V54" s="75">
        <v>1</v>
      </c>
      <c r="W54" s="75" t="s">
        <v>44</v>
      </c>
      <c r="X54" s="75">
        <v>1</v>
      </c>
      <c r="Y54" s="75" t="s">
        <v>44</v>
      </c>
      <c r="Z54" s="75" t="s">
        <v>44</v>
      </c>
      <c r="AA54" s="76" t="s">
        <v>44</v>
      </c>
    </row>
    <row r="55" spans="1:27" ht="15">
      <c r="A55" s="107" t="s">
        <v>86</v>
      </c>
      <c r="B55" s="41" t="s">
        <v>52</v>
      </c>
      <c r="C55" s="41" t="s">
        <v>182</v>
      </c>
      <c r="D55" s="41" t="s">
        <v>181</v>
      </c>
      <c r="E55" s="41" t="s">
        <v>45</v>
      </c>
      <c r="F55" s="42">
        <v>8</v>
      </c>
      <c r="G55" s="43" t="s">
        <v>44</v>
      </c>
      <c r="H55" s="43" t="s">
        <v>44</v>
      </c>
      <c r="I55" s="43" t="s">
        <v>44</v>
      </c>
      <c r="J55" s="43" t="s">
        <v>44</v>
      </c>
      <c r="K55" s="43" t="s">
        <v>44</v>
      </c>
      <c r="L55" s="43" t="s">
        <v>44</v>
      </c>
      <c r="M55" s="43" t="s">
        <v>44</v>
      </c>
      <c r="N55" s="43" t="s">
        <v>44</v>
      </c>
      <c r="O55" s="43" t="s">
        <v>44</v>
      </c>
      <c r="P55" s="43" t="s">
        <v>44</v>
      </c>
      <c r="Q55" s="43" t="s">
        <v>44</v>
      </c>
      <c r="R55" s="43" t="s">
        <v>44</v>
      </c>
      <c r="S55" s="43" t="s">
        <v>44</v>
      </c>
      <c r="T55" s="43" t="s">
        <v>44</v>
      </c>
      <c r="U55" s="43" t="s">
        <v>44</v>
      </c>
      <c r="V55" s="43" t="s">
        <v>44</v>
      </c>
      <c r="W55" s="43">
        <v>1</v>
      </c>
      <c r="X55" s="43" t="s">
        <v>44</v>
      </c>
      <c r="Y55" s="43">
        <v>4</v>
      </c>
      <c r="Z55" s="43">
        <v>1</v>
      </c>
      <c r="AA55" s="44">
        <v>2</v>
      </c>
    </row>
    <row r="56" spans="1:27" ht="15">
      <c r="A56" s="61"/>
      <c r="B56" s="62" t="s">
        <v>53</v>
      </c>
      <c r="C56" s="62" t="s">
        <v>182</v>
      </c>
      <c r="D56" s="62" t="s">
        <v>183</v>
      </c>
      <c r="E56" s="62" t="s">
        <v>45</v>
      </c>
      <c r="F56" s="79">
        <v>4</v>
      </c>
      <c r="G56" s="66" t="s">
        <v>44</v>
      </c>
      <c r="H56" s="66" t="s">
        <v>44</v>
      </c>
      <c r="I56" s="66" t="s">
        <v>44</v>
      </c>
      <c r="J56" s="66" t="s">
        <v>44</v>
      </c>
      <c r="K56" s="66" t="s">
        <v>44</v>
      </c>
      <c r="L56" s="66" t="s">
        <v>44</v>
      </c>
      <c r="M56" s="66" t="s">
        <v>44</v>
      </c>
      <c r="N56" s="66" t="s">
        <v>44</v>
      </c>
      <c r="O56" s="66" t="s">
        <v>44</v>
      </c>
      <c r="P56" s="66" t="s">
        <v>44</v>
      </c>
      <c r="Q56" s="66" t="s">
        <v>44</v>
      </c>
      <c r="R56" s="66" t="s">
        <v>44</v>
      </c>
      <c r="S56" s="66" t="s">
        <v>44</v>
      </c>
      <c r="T56" s="66" t="s">
        <v>44</v>
      </c>
      <c r="U56" s="66" t="s">
        <v>44</v>
      </c>
      <c r="V56" s="66" t="s">
        <v>44</v>
      </c>
      <c r="W56" s="66">
        <v>1</v>
      </c>
      <c r="X56" s="66" t="s">
        <v>44</v>
      </c>
      <c r="Y56" s="66">
        <v>3</v>
      </c>
      <c r="Z56" s="66" t="s">
        <v>44</v>
      </c>
      <c r="AA56" s="67" t="s">
        <v>44</v>
      </c>
    </row>
    <row r="57" spans="1:27" ht="15">
      <c r="A57" s="69"/>
      <c r="B57" s="70" t="s">
        <v>54</v>
      </c>
      <c r="C57" s="70" t="s">
        <v>182</v>
      </c>
      <c r="D57" s="70" t="s">
        <v>184</v>
      </c>
      <c r="E57" s="70" t="s">
        <v>45</v>
      </c>
      <c r="F57" s="80">
        <v>4</v>
      </c>
      <c r="G57" s="75" t="s">
        <v>44</v>
      </c>
      <c r="H57" s="75" t="s">
        <v>44</v>
      </c>
      <c r="I57" s="75" t="s">
        <v>44</v>
      </c>
      <c r="J57" s="75" t="s">
        <v>44</v>
      </c>
      <c r="K57" s="75" t="s">
        <v>44</v>
      </c>
      <c r="L57" s="75" t="s">
        <v>44</v>
      </c>
      <c r="M57" s="75" t="s">
        <v>44</v>
      </c>
      <c r="N57" s="75" t="s">
        <v>44</v>
      </c>
      <c r="O57" s="75" t="s">
        <v>44</v>
      </c>
      <c r="P57" s="75" t="s">
        <v>44</v>
      </c>
      <c r="Q57" s="75" t="s">
        <v>44</v>
      </c>
      <c r="R57" s="75" t="s">
        <v>44</v>
      </c>
      <c r="S57" s="75" t="s">
        <v>44</v>
      </c>
      <c r="T57" s="75" t="s">
        <v>44</v>
      </c>
      <c r="U57" s="75" t="s">
        <v>44</v>
      </c>
      <c r="V57" s="75" t="s">
        <v>44</v>
      </c>
      <c r="W57" s="75" t="s">
        <v>44</v>
      </c>
      <c r="X57" s="75" t="s">
        <v>44</v>
      </c>
      <c r="Y57" s="75">
        <v>1</v>
      </c>
      <c r="Z57" s="75">
        <v>1</v>
      </c>
      <c r="AA57" s="76">
        <v>2</v>
      </c>
    </row>
    <row r="58" spans="1:27" ht="15">
      <c r="A58" s="107" t="s">
        <v>88</v>
      </c>
      <c r="B58" s="41" t="s">
        <v>52</v>
      </c>
      <c r="C58" s="41" t="s">
        <v>186</v>
      </c>
      <c r="D58" s="41" t="s">
        <v>185</v>
      </c>
      <c r="E58" s="41" t="s">
        <v>45</v>
      </c>
      <c r="F58" s="42">
        <v>14</v>
      </c>
      <c r="G58" s="43" t="s">
        <v>44</v>
      </c>
      <c r="H58" s="43" t="s">
        <v>44</v>
      </c>
      <c r="I58" s="43" t="s">
        <v>44</v>
      </c>
      <c r="J58" s="43" t="s">
        <v>44</v>
      </c>
      <c r="K58" s="43" t="s">
        <v>44</v>
      </c>
      <c r="L58" s="43" t="s">
        <v>44</v>
      </c>
      <c r="M58" s="43" t="s">
        <v>44</v>
      </c>
      <c r="N58" s="43" t="s">
        <v>44</v>
      </c>
      <c r="O58" s="43" t="s">
        <v>44</v>
      </c>
      <c r="P58" s="43" t="s">
        <v>44</v>
      </c>
      <c r="Q58" s="43" t="s">
        <v>44</v>
      </c>
      <c r="R58" s="43" t="s">
        <v>44</v>
      </c>
      <c r="S58" s="43" t="s">
        <v>44</v>
      </c>
      <c r="T58" s="43">
        <v>2</v>
      </c>
      <c r="U58" s="43" t="s">
        <v>44</v>
      </c>
      <c r="V58" s="43">
        <v>1</v>
      </c>
      <c r="W58" s="43">
        <v>5</v>
      </c>
      <c r="X58" s="43">
        <v>3</v>
      </c>
      <c r="Y58" s="43">
        <v>2</v>
      </c>
      <c r="Z58" s="43">
        <v>1</v>
      </c>
      <c r="AA58" s="44" t="s">
        <v>44</v>
      </c>
    </row>
    <row r="59" spans="1:27" ht="15">
      <c r="A59" s="61"/>
      <c r="B59" s="62" t="s">
        <v>53</v>
      </c>
      <c r="C59" s="62" t="s">
        <v>186</v>
      </c>
      <c r="D59" s="62" t="s">
        <v>187</v>
      </c>
      <c r="E59" s="62" t="s">
        <v>45</v>
      </c>
      <c r="F59" s="79">
        <v>7</v>
      </c>
      <c r="G59" s="66" t="s">
        <v>44</v>
      </c>
      <c r="H59" s="66" t="s">
        <v>44</v>
      </c>
      <c r="I59" s="66" t="s">
        <v>44</v>
      </c>
      <c r="J59" s="66" t="s">
        <v>44</v>
      </c>
      <c r="K59" s="66" t="s">
        <v>44</v>
      </c>
      <c r="L59" s="66" t="s">
        <v>44</v>
      </c>
      <c r="M59" s="66" t="s">
        <v>44</v>
      </c>
      <c r="N59" s="66" t="s">
        <v>44</v>
      </c>
      <c r="O59" s="66" t="s">
        <v>44</v>
      </c>
      <c r="P59" s="66" t="s">
        <v>44</v>
      </c>
      <c r="Q59" s="66" t="s">
        <v>44</v>
      </c>
      <c r="R59" s="66" t="s">
        <v>44</v>
      </c>
      <c r="S59" s="66" t="s">
        <v>44</v>
      </c>
      <c r="T59" s="66">
        <v>2</v>
      </c>
      <c r="U59" s="66" t="s">
        <v>44</v>
      </c>
      <c r="V59" s="66" t="s">
        <v>44</v>
      </c>
      <c r="W59" s="66">
        <v>2</v>
      </c>
      <c r="X59" s="66">
        <v>2</v>
      </c>
      <c r="Y59" s="66">
        <v>1</v>
      </c>
      <c r="Z59" s="66" t="s">
        <v>44</v>
      </c>
      <c r="AA59" s="67" t="s">
        <v>44</v>
      </c>
    </row>
    <row r="60" spans="1:27" ht="15">
      <c r="A60" s="69"/>
      <c r="B60" s="70" t="s">
        <v>54</v>
      </c>
      <c r="C60" s="70" t="s">
        <v>186</v>
      </c>
      <c r="D60" s="70" t="s">
        <v>188</v>
      </c>
      <c r="E60" s="70" t="s">
        <v>45</v>
      </c>
      <c r="F60" s="80">
        <v>7</v>
      </c>
      <c r="G60" s="75" t="s">
        <v>44</v>
      </c>
      <c r="H60" s="75" t="s">
        <v>44</v>
      </c>
      <c r="I60" s="75" t="s">
        <v>44</v>
      </c>
      <c r="J60" s="75" t="s">
        <v>44</v>
      </c>
      <c r="K60" s="75" t="s">
        <v>44</v>
      </c>
      <c r="L60" s="75" t="s">
        <v>44</v>
      </c>
      <c r="M60" s="75" t="s">
        <v>44</v>
      </c>
      <c r="N60" s="75" t="s">
        <v>44</v>
      </c>
      <c r="O60" s="75" t="s">
        <v>44</v>
      </c>
      <c r="P60" s="75" t="s">
        <v>44</v>
      </c>
      <c r="Q60" s="75" t="s">
        <v>44</v>
      </c>
      <c r="R60" s="75" t="s">
        <v>44</v>
      </c>
      <c r="S60" s="75" t="s">
        <v>44</v>
      </c>
      <c r="T60" s="75" t="s">
        <v>44</v>
      </c>
      <c r="U60" s="75" t="s">
        <v>44</v>
      </c>
      <c r="V60" s="75">
        <v>1</v>
      </c>
      <c r="W60" s="75">
        <v>3</v>
      </c>
      <c r="X60" s="75">
        <v>1</v>
      </c>
      <c r="Y60" s="75">
        <v>1</v>
      </c>
      <c r="Z60" s="75">
        <v>1</v>
      </c>
      <c r="AA60" s="76" t="s">
        <v>44</v>
      </c>
    </row>
    <row r="61" spans="1:27" ht="15">
      <c r="A61" s="107" t="s">
        <v>388</v>
      </c>
      <c r="B61" s="41" t="s">
        <v>52</v>
      </c>
      <c r="C61" s="41" t="s">
        <v>143</v>
      </c>
      <c r="D61" s="41" t="s">
        <v>142</v>
      </c>
      <c r="E61" s="41" t="s">
        <v>41</v>
      </c>
      <c r="F61" s="42">
        <v>20</v>
      </c>
      <c r="G61" s="43" t="s">
        <v>44</v>
      </c>
      <c r="H61" s="43" t="s">
        <v>44</v>
      </c>
      <c r="I61" s="43" t="s">
        <v>44</v>
      </c>
      <c r="J61" s="43" t="s">
        <v>44</v>
      </c>
      <c r="K61" s="43" t="s">
        <v>44</v>
      </c>
      <c r="L61" s="43" t="s">
        <v>44</v>
      </c>
      <c r="M61" s="43" t="s">
        <v>44</v>
      </c>
      <c r="N61" s="43" t="s">
        <v>44</v>
      </c>
      <c r="O61" s="43" t="s">
        <v>44</v>
      </c>
      <c r="P61" s="43" t="s">
        <v>44</v>
      </c>
      <c r="Q61" s="43" t="s">
        <v>44</v>
      </c>
      <c r="R61" s="43" t="s">
        <v>44</v>
      </c>
      <c r="S61" s="43" t="s">
        <v>44</v>
      </c>
      <c r="T61" s="43" t="s">
        <v>44</v>
      </c>
      <c r="U61" s="43" t="s">
        <v>44</v>
      </c>
      <c r="V61" s="43">
        <v>1</v>
      </c>
      <c r="W61" s="43">
        <v>7</v>
      </c>
      <c r="X61" s="43">
        <v>6</v>
      </c>
      <c r="Y61" s="43">
        <v>4</v>
      </c>
      <c r="Z61" s="43">
        <v>2</v>
      </c>
      <c r="AA61" s="44" t="s">
        <v>44</v>
      </c>
    </row>
    <row r="62" spans="1:27" ht="15">
      <c r="A62" s="61"/>
      <c r="B62" s="62" t="s">
        <v>53</v>
      </c>
      <c r="C62" s="62" t="s">
        <v>143</v>
      </c>
      <c r="D62" s="62" t="s">
        <v>144</v>
      </c>
      <c r="E62" s="62" t="s">
        <v>41</v>
      </c>
      <c r="F62" s="79">
        <v>7</v>
      </c>
      <c r="G62" s="66" t="s">
        <v>44</v>
      </c>
      <c r="H62" s="66" t="s">
        <v>44</v>
      </c>
      <c r="I62" s="66" t="s">
        <v>44</v>
      </c>
      <c r="J62" s="66" t="s">
        <v>44</v>
      </c>
      <c r="K62" s="66" t="s">
        <v>44</v>
      </c>
      <c r="L62" s="66" t="s">
        <v>44</v>
      </c>
      <c r="M62" s="66" t="s">
        <v>44</v>
      </c>
      <c r="N62" s="66" t="s">
        <v>44</v>
      </c>
      <c r="O62" s="66" t="s">
        <v>44</v>
      </c>
      <c r="P62" s="66" t="s">
        <v>44</v>
      </c>
      <c r="Q62" s="66" t="s">
        <v>44</v>
      </c>
      <c r="R62" s="66" t="s">
        <v>44</v>
      </c>
      <c r="S62" s="66" t="s">
        <v>44</v>
      </c>
      <c r="T62" s="66" t="s">
        <v>44</v>
      </c>
      <c r="U62" s="66" t="s">
        <v>44</v>
      </c>
      <c r="V62" s="66" t="s">
        <v>44</v>
      </c>
      <c r="W62" s="66">
        <v>5</v>
      </c>
      <c r="X62" s="66">
        <v>1</v>
      </c>
      <c r="Y62" s="66" t="s">
        <v>44</v>
      </c>
      <c r="Z62" s="66">
        <v>1</v>
      </c>
      <c r="AA62" s="67" t="s">
        <v>44</v>
      </c>
    </row>
    <row r="63" spans="1:27" ht="15">
      <c r="A63" s="69"/>
      <c r="B63" s="70" t="s">
        <v>54</v>
      </c>
      <c r="C63" s="70" t="s">
        <v>143</v>
      </c>
      <c r="D63" s="70" t="s">
        <v>145</v>
      </c>
      <c r="E63" s="70" t="s">
        <v>41</v>
      </c>
      <c r="F63" s="80">
        <v>13</v>
      </c>
      <c r="G63" s="75" t="s">
        <v>44</v>
      </c>
      <c r="H63" s="75" t="s">
        <v>44</v>
      </c>
      <c r="I63" s="75" t="s">
        <v>44</v>
      </c>
      <c r="J63" s="75" t="s">
        <v>44</v>
      </c>
      <c r="K63" s="75" t="s">
        <v>44</v>
      </c>
      <c r="L63" s="75" t="s">
        <v>44</v>
      </c>
      <c r="M63" s="75" t="s">
        <v>44</v>
      </c>
      <c r="N63" s="75" t="s">
        <v>44</v>
      </c>
      <c r="O63" s="75" t="s">
        <v>44</v>
      </c>
      <c r="P63" s="75" t="s">
        <v>44</v>
      </c>
      <c r="Q63" s="75" t="s">
        <v>44</v>
      </c>
      <c r="R63" s="75" t="s">
        <v>44</v>
      </c>
      <c r="S63" s="75" t="s">
        <v>44</v>
      </c>
      <c r="T63" s="75" t="s">
        <v>44</v>
      </c>
      <c r="U63" s="75" t="s">
        <v>44</v>
      </c>
      <c r="V63" s="75">
        <v>1</v>
      </c>
      <c r="W63" s="75">
        <v>2</v>
      </c>
      <c r="X63" s="75">
        <v>5</v>
      </c>
      <c r="Y63" s="75">
        <v>4</v>
      </c>
      <c r="Z63" s="75">
        <v>1</v>
      </c>
      <c r="AA63" s="76" t="s">
        <v>44</v>
      </c>
    </row>
    <row r="64" spans="1:27" ht="15">
      <c r="A64" s="107" t="s">
        <v>69</v>
      </c>
      <c r="B64" s="41" t="s">
        <v>52</v>
      </c>
      <c r="C64" s="41" t="s">
        <v>147</v>
      </c>
      <c r="D64" s="41" t="s">
        <v>146</v>
      </c>
      <c r="E64" s="41" t="s">
        <v>42</v>
      </c>
      <c r="F64" s="42">
        <v>20</v>
      </c>
      <c r="G64" s="43" t="s">
        <v>44</v>
      </c>
      <c r="H64" s="43" t="s">
        <v>44</v>
      </c>
      <c r="I64" s="43" t="s">
        <v>44</v>
      </c>
      <c r="J64" s="43" t="s">
        <v>44</v>
      </c>
      <c r="K64" s="43" t="s">
        <v>44</v>
      </c>
      <c r="L64" s="43" t="s">
        <v>44</v>
      </c>
      <c r="M64" s="43" t="s">
        <v>44</v>
      </c>
      <c r="N64" s="43" t="s">
        <v>44</v>
      </c>
      <c r="O64" s="43" t="s">
        <v>44</v>
      </c>
      <c r="P64" s="43" t="s">
        <v>44</v>
      </c>
      <c r="Q64" s="43" t="s">
        <v>44</v>
      </c>
      <c r="R64" s="43" t="s">
        <v>44</v>
      </c>
      <c r="S64" s="43" t="s">
        <v>44</v>
      </c>
      <c r="T64" s="43" t="s">
        <v>44</v>
      </c>
      <c r="U64" s="43" t="s">
        <v>44</v>
      </c>
      <c r="V64" s="43">
        <v>1</v>
      </c>
      <c r="W64" s="43">
        <v>7</v>
      </c>
      <c r="X64" s="43">
        <v>6</v>
      </c>
      <c r="Y64" s="43">
        <v>4</v>
      </c>
      <c r="Z64" s="43">
        <v>2</v>
      </c>
      <c r="AA64" s="44" t="s">
        <v>44</v>
      </c>
    </row>
    <row r="65" spans="1:27" ht="15">
      <c r="A65" s="61"/>
      <c r="B65" s="62" t="s">
        <v>53</v>
      </c>
      <c r="C65" s="62" t="s">
        <v>147</v>
      </c>
      <c r="D65" s="62" t="s">
        <v>148</v>
      </c>
      <c r="E65" s="62" t="s">
        <v>42</v>
      </c>
      <c r="F65" s="79">
        <v>7</v>
      </c>
      <c r="G65" s="66" t="s">
        <v>44</v>
      </c>
      <c r="H65" s="66" t="s">
        <v>44</v>
      </c>
      <c r="I65" s="66" t="s">
        <v>44</v>
      </c>
      <c r="J65" s="66" t="s">
        <v>44</v>
      </c>
      <c r="K65" s="66" t="s">
        <v>44</v>
      </c>
      <c r="L65" s="66" t="s">
        <v>44</v>
      </c>
      <c r="M65" s="66" t="s">
        <v>44</v>
      </c>
      <c r="N65" s="66" t="s">
        <v>44</v>
      </c>
      <c r="O65" s="66" t="s">
        <v>44</v>
      </c>
      <c r="P65" s="66" t="s">
        <v>44</v>
      </c>
      <c r="Q65" s="66" t="s">
        <v>44</v>
      </c>
      <c r="R65" s="66" t="s">
        <v>44</v>
      </c>
      <c r="S65" s="66" t="s">
        <v>44</v>
      </c>
      <c r="T65" s="66" t="s">
        <v>44</v>
      </c>
      <c r="U65" s="66" t="s">
        <v>44</v>
      </c>
      <c r="V65" s="66" t="s">
        <v>44</v>
      </c>
      <c r="W65" s="66">
        <v>5</v>
      </c>
      <c r="X65" s="66">
        <v>1</v>
      </c>
      <c r="Y65" s="66" t="s">
        <v>44</v>
      </c>
      <c r="Z65" s="66">
        <v>1</v>
      </c>
      <c r="AA65" s="67" t="s">
        <v>44</v>
      </c>
    </row>
    <row r="66" spans="1:27" ht="15">
      <c r="A66" s="69"/>
      <c r="B66" s="70" t="s">
        <v>54</v>
      </c>
      <c r="C66" s="70" t="s">
        <v>147</v>
      </c>
      <c r="D66" s="70" t="s">
        <v>149</v>
      </c>
      <c r="E66" s="70" t="s">
        <v>42</v>
      </c>
      <c r="F66" s="80">
        <v>13</v>
      </c>
      <c r="G66" s="75" t="s">
        <v>44</v>
      </c>
      <c r="H66" s="75" t="s">
        <v>44</v>
      </c>
      <c r="I66" s="75" t="s">
        <v>44</v>
      </c>
      <c r="J66" s="75" t="s">
        <v>44</v>
      </c>
      <c r="K66" s="75" t="s">
        <v>44</v>
      </c>
      <c r="L66" s="75" t="s">
        <v>44</v>
      </c>
      <c r="M66" s="75" t="s">
        <v>44</v>
      </c>
      <c r="N66" s="75" t="s">
        <v>44</v>
      </c>
      <c r="O66" s="75" t="s">
        <v>44</v>
      </c>
      <c r="P66" s="75" t="s">
        <v>44</v>
      </c>
      <c r="Q66" s="75" t="s">
        <v>44</v>
      </c>
      <c r="R66" s="75" t="s">
        <v>44</v>
      </c>
      <c r="S66" s="75" t="s">
        <v>44</v>
      </c>
      <c r="T66" s="75" t="s">
        <v>44</v>
      </c>
      <c r="U66" s="75" t="s">
        <v>44</v>
      </c>
      <c r="V66" s="75">
        <v>1</v>
      </c>
      <c r="W66" s="75">
        <v>2</v>
      </c>
      <c r="X66" s="75">
        <v>5</v>
      </c>
      <c r="Y66" s="75">
        <v>4</v>
      </c>
      <c r="Z66" s="75">
        <v>1</v>
      </c>
      <c r="AA66" s="76" t="s">
        <v>44</v>
      </c>
    </row>
    <row r="67" spans="1:27" ht="15">
      <c r="A67" s="107" t="s">
        <v>71</v>
      </c>
      <c r="B67" s="41" t="s">
        <v>52</v>
      </c>
      <c r="C67" s="41" t="s">
        <v>27</v>
      </c>
      <c r="D67" s="41" t="s">
        <v>150</v>
      </c>
      <c r="E67" s="41" t="s">
        <v>45</v>
      </c>
      <c r="F67" s="42">
        <v>7</v>
      </c>
      <c r="G67" s="43" t="s">
        <v>44</v>
      </c>
      <c r="H67" s="43" t="s">
        <v>44</v>
      </c>
      <c r="I67" s="43" t="s">
        <v>44</v>
      </c>
      <c r="J67" s="43" t="s">
        <v>44</v>
      </c>
      <c r="K67" s="43" t="s">
        <v>44</v>
      </c>
      <c r="L67" s="43" t="s">
        <v>44</v>
      </c>
      <c r="M67" s="43" t="s">
        <v>44</v>
      </c>
      <c r="N67" s="43" t="s">
        <v>44</v>
      </c>
      <c r="O67" s="43" t="s">
        <v>44</v>
      </c>
      <c r="P67" s="43" t="s">
        <v>44</v>
      </c>
      <c r="Q67" s="43" t="s">
        <v>44</v>
      </c>
      <c r="R67" s="43" t="s">
        <v>44</v>
      </c>
      <c r="S67" s="43" t="s">
        <v>44</v>
      </c>
      <c r="T67" s="43" t="s">
        <v>44</v>
      </c>
      <c r="U67" s="43" t="s">
        <v>44</v>
      </c>
      <c r="V67" s="43" t="s">
        <v>44</v>
      </c>
      <c r="W67" s="43">
        <v>3</v>
      </c>
      <c r="X67" s="43">
        <v>2</v>
      </c>
      <c r="Y67" s="43">
        <v>2</v>
      </c>
      <c r="Z67" s="43" t="s">
        <v>44</v>
      </c>
      <c r="AA67" s="44" t="s">
        <v>44</v>
      </c>
    </row>
    <row r="68" spans="1:27" ht="15">
      <c r="A68" s="61"/>
      <c r="B68" s="62" t="s">
        <v>53</v>
      </c>
      <c r="C68" s="62" t="s">
        <v>27</v>
      </c>
      <c r="D68" s="62" t="s">
        <v>151</v>
      </c>
      <c r="E68" s="62" t="s">
        <v>45</v>
      </c>
      <c r="F68" s="79">
        <v>3</v>
      </c>
      <c r="G68" s="66" t="s">
        <v>44</v>
      </c>
      <c r="H68" s="66" t="s">
        <v>44</v>
      </c>
      <c r="I68" s="66" t="s">
        <v>44</v>
      </c>
      <c r="J68" s="66" t="s">
        <v>44</v>
      </c>
      <c r="K68" s="66" t="s">
        <v>44</v>
      </c>
      <c r="L68" s="66" t="s">
        <v>44</v>
      </c>
      <c r="M68" s="66" t="s">
        <v>44</v>
      </c>
      <c r="N68" s="66" t="s">
        <v>44</v>
      </c>
      <c r="O68" s="66" t="s">
        <v>44</v>
      </c>
      <c r="P68" s="66" t="s">
        <v>44</v>
      </c>
      <c r="Q68" s="66" t="s">
        <v>44</v>
      </c>
      <c r="R68" s="66" t="s">
        <v>44</v>
      </c>
      <c r="S68" s="66" t="s">
        <v>44</v>
      </c>
      <c r="T68" s="66" t="s">
        <v>44</v>
      </c>
      <c r="U68" s="66" t="s">
        <v>44</v>
      </c>
      <c r="V68" s="66" t="s">
        <v>44</v>
      </c>
      <c r="W68" s="66">
        <v>2</v>
      </c>
      <c r="X68" s="66">
        <v>1</v>
      </c>
      <c r="Y68" s="66" t="s">
        <v>44</v>
      </c>
      <c r="Z68" s="66" t="s">
        <v>44</v>
      </c>
      <c r="AA68" s="67" t="s">
        <v>44</v>
      </c>
    </row>
    <row r="69" spans="1:27" ht="15">
      <c r="A69" s="69"/>
      <c r="B69" s="70" t="s">
        <v>54</v>
      </c>
      <c r="C69" s="70" t="s">
        <v>27</v>
      </c>
      <c r="D69" s="70" t="s">
        <v>152</v>
      </c>
      <c r="E69" s="70" t="s">
        <v>45</v>
      </c>
      <c r="F69" s="80">
        <v>4</v>
      </c>
      <c r="G69" s="75" t="s">
        <v>44</v>
      </c>
      <c r="H69" s="75" t="s">
        <v>44</v>
      </c>
      <c r="I69" s="75" t="s">
        <v>44</v>
      </c>
      <c r="J69" s="75" t="s">
        <v>44</v>
      </c>
      <c r="K69" s="75" t="s">
        <v>44</v>
      </c>
      <c r="L69" s="75" t="s">
        <v>44</v>
      </c>
      <c r="M69" s="75" t="s">
        <v>44</v>
      </c>
      <c r="N69" s="75" t="s">
        <v>44</v>
      </c>
      <c r="O69" s="75" t="s">
        <v>44</v>
      </c>
      <c r="P69" s="75" t="s">
        <v>44</v>
      </c>
      <c r="Q69" s="75" t="s">
        <v>44</v>
      </c>
      <c r="R69" s="75" t="s">
        <v>44</v>
      </c>
      <c r="S69" s="75" t="s">
        <v>44</v>
      </c>
      <c r="T69" s="75" t="s">
        <v>44</v>
      </c>
      <c r="U69" s="75" t="s">
        <v>44</v>
      </c>
      <c r="V69" s="75" t="s">
        <v>44</v>
      </c>
      <c r="W69" s="75">
        <v>1</v>
      </c>
      <c r="X69" s="75">
        <v>1</v>
      </c>
      <c r="Y69" s="75">
        <v>2</v>
      </c>
      <c r="Z69" s="75" t="s">
        <v>44</v>
      </c>
      <c r="AA69" s="76" t="s">
        <v>44</v>
      </c>
    </row>
    <row r="70" spans="1:27" ht="15">
      <c r="A70" s="107" t="s">
        <v>73</v>
      </c>
      <c r="B70" s="41" t="s">
        <v>52</v>
      </c>
      <c r="C70" s="41" t="s">
        <v>28</v>
      </c>
      <c r="D70" s="41" t="s">
        <v>153</v>
      </c>
      <c r="E70" s="41" t="s">
        <v>45</v>
      </c>
      <c r="F70" s="42">
        <v>5</v>
      </c>
      <c r="G70" s="43" t="s">
        <v>44</v>
      </c>
      <c r="H70" s="43" t="s">
        <v>44</v>
      </c>
      <c r="I70" s="43" t="s">
        <v>44</v>
      </c>
      <c r="J70" s="43" t="s">
        <v>44</v>
      </c>
      <c r="K70" s="43" t="s">
        <v>44</v>
      </c>
      <c r="L70" s="43" t="s">
        <v>44</v>
      </c>
      <c r="M70" s="43" t="s">
        <v>44</v>
      </c>
      <c r="N70" s="43" t="s">
        <v>44</v>
      </c>
      <c r="O70" s="43" t="s">
        <v>44</v>
      </c>
      <c r="P70" s="43" t="s">
        <v>44</v>
      </c>
      <c r="Q70" s="43" t="s">
        <v>44</v>
      </c>
      <c r="R70" s="43" t="s">
        <v>44</v>
      </c>
      <c r="S70" s="43" t="s">
        <v>44</v>
      </c>
      <c r="T70" s="43" t="s">
        <v>44</v>
      </c>
      <c r="U70" s="43" t="s">
        <v>44</v>
      </c>
      <c r="V70" s="43">
        <v>1</v>
      </c>
      <c r="W70" s="43">
        <v>2</v>
      </c>
      <c r="X70" s="43">
        <v>2</v>
      </c>
      <c r="Y70" s="43" t="s">
        <v>44</v>
      </c>
      <c r="Z70" s="43" t="s">
        <v>44</v>
      </c>
      <c r="AA70" s="44" t="s">
        <v>44</v>
      </c>
    </row>
    <row r="71" spans="1:27" ht="15">
      <c r="A71" s="61"/>
      <c r="B71" s="62" t="s">
        <v>53</v>
      </c>
      <c r="C71" s="62" t="s">
        <v>28</v>
      </c>
      <c r="D71" s="62" t="s">
        <v>154</v>
      </c>
      <c r="E71" s="62" t="s">
        <v>45</v>
      </c>
      <c r="F71" s="79">
        <v>1</v>
      </c>
      <c r="G71" s="66" t="s">
        <v>44</v>
      </c>
      <c r="H71" s="66" t="s">
        <v>44</v>
      </c>
      <c r="I71" s="66" t="s">
        <v>44</v>
      </c>
      <c r="J71" s="66" t="s">
        <v>44</v>
      </c>
      <c r="K71" s="66" t="s">
        <v>44</v>
      </c>
      <c r="L71" s="66" t="s">
        <v>44</v>
      </c>
      <c r="M71" s="66" t="s">
        <v>44</v>
      </c>
      <c r="N71" s="66" t="s">
        <v>44</v>
      </c>
      <c r="O71" s="66" t="s">
        <v>44</v>
      </c>
      <c r="P71" s="66" t="s">
        <v>44</v>
      </c>
      <c r="Q71" s="66" t="s">
        <v>44</v>
      </c>
      <c r="R71" s="66" t="s">
        <v>44</v>
      </c>
      <c r="S71" s="66" t="s">
        <v>44</v>
      </c>
      <c r="T71" s="66" t="s">
        <v>44</v>
      </c>
      <c r="U71" s="66" t="s">
        <v>44</v>
      </c>
      <c r="V71" s="66" t="s">
        <v>44</v>
      </c>
      <c r="W71" s="66">
        <v>1</v>
      </c>
      <c r="X71" s="66" t="s">
        <v>44</v>
      </c>
      <c r="Y71" s="66" t="s">
        <v>44</v>
      </c>
      <c r="Z71" s="66" t="s">
        <v>44</v>
      </c>
      <c r="AA71" s="67" t="s">
        <v>44</v>
      </c>
    </row>
    <row r="72" spans="1:27" ht="15">
      <c r="A72" s="69"/>
      <c r="B72" s="70" t="s">
        <v>54</v>
      </c>
      <c r="C72" s="70" t="s">
        <v>28</v>
      </c>
      <c r="D72" s="70" t="s">
        <v>155</v>
      </c>
      <c r="E72" s="70" t="s">
        <v>45</v>
      </c>
      <c r="F72" s="80">
        <v>4</v>
      </c>
      <c r="G72" s="75" t="s">
        <v>44</v>
      </c>
      <c r="H72" s="75" t="s">
        <v>44</v>
      </c>
      <c r="I72" s="75" t="s">
        <v>44</v>
      </c>
      <c r="J72" s="75" t="s">
        <v>44</v>
      </c>
      <c r="K72" s="75" t="s">
        <v>44</v>
      </c>
      <c r="L72" s="75" t="s">
        <v>44</v>
      </c>
      <c r="M72" s="75" t="s">
        <v>44</v>
      </c>
      <c r="N72" s="75" t="s">
        <v>44</v>
      </c>
      <c r="O72" s="75" t="s">
        <v>44</v>
      </c>
      <c r="P72" s="75" t="s">
        <v>44</v>
      </c>
      <c r="Q72" s="75" t="s">
        <v>44</v>
      </c>
      <c r="R72" s="75" t="s">
        <v>44</v>
      </c>
      <c r="S72" s="75" t="s">
        <v>44</v>
      </c>
      <c r="T72" s="75" t="s">
        <v>44</v>
      </c>
      <c r="U72" s="75" t="s">
        <v>44</v>
      </c>
      <c r="V72" s="75">
        <v>1</v>
      </c>
      <c r="W72" s="75">
        <v>1</v>
      </c>
      <c r="X72" s="75">
        <v>2</v>
      </c>
      <c r="Y72" s="75" t="s">
        <v>44</v>
      </c>
      <c r="Z72" s="75" t="s">
        <v>44</v>
      </c>
      <c r="AA72" s="76" t="s">
        <v>44</v>
      </c>
    </row>
    <row r="73" spans="1:27" ht="15">
      <c r="A73" s="107" t="s">
        <v>75</v>
      </c>
      <c r="B73" s="41" t="s">
        <v>52</v>
      </c>
      <c r="C73" s="41" t="s">
        <v>29</v>
      </c>
      <c r="D73" s="41" t="s">
        <v>156</v>
      </c>
      <c r="E73" s="41" t="s">
        <v>45</v>
      </c>
      <c r="F73" s="42">
        <v>4</v>
      </c>
      <c r="G73" s="43" t="s">
        <v>44</v>
      </c>
      <c r="H73" s="43" t="s">
        <v>44</v>
      </c>
      <c r="I73" s="43" t="s">
        <v>44</v>
      </c>
      <c r="J73" s="43" t="s">
        <v>44</v>
      </c>
      <c r="K73" s="43" t="s">
        <v>44</v>
      </c>
      <c r="L73" s="43" t="s">
        <v>44</v>
      </c>
      <c r="M73" s="43" t="s">
        <v>44</v>
      </c>
      <c r="N73" s="43" t="s">
        <v>44</v>
      </c>
      <c r="O73" s="43" t="s">
        <v>44</v>
      </c>
      <c r="P73" s="43" t="s">
        <v>44</v>
      </c>
      <c r="Q73" s="43" t="s">
        <v>44</v>
      </c>
      <c r="R73" s="43" t="s">
        <v>44</v>
      </c>
      <c r="S73" s="43" t="s">
        <v>44</v>
      </c>
      <c r="T73" s="43" t="s">
        <v>44</v>
      </c>
      <c r="U73" s="43" t="s">
        <v>44</v>
      </c>
      <c r="V73" s="43" t="s">
        <v>44</v>
      </c>
      <c r="W73" s="43">
        <v>2</v>
      </c>
      <c r="X73" s="43">
        <v>1</v>
      </c>
      <c r="Y73" s="43">
        <v>1</v>
      </c>
      <c r="Z73" s="43" t="s">
        <v>44</v>
      </c>
      <c r="AA73" s="44" t="s">
        <v>44</v>
      </c>
    </row>
    <row r="74" spans="1:27" ht="15">
      <c r="A74" s="61"/>
      <c r="B74" s="62" t="s">
        <v>53</v>
      </c>
      <c r="C74" s="62" t="s">
        <v>29</v>
      </c>
      <c r="D74" s="62" t="s">
        <v>157</v>
      </c>
      <c r="E74" s="62" t="s">
        <v>45</v>
      </c>
      <c r="F74" s="79">
        <v>2</v>
      </c>
      <c r="G74" s="66" t="s">
        <v>44</v>
      </c>
      <c r="H74" s="66" t="s">
        <v>44</v>
      </c>
      <c r="I74" s="66" t="s">
        <v>44</v>
      </c>
      <c r="J74" s="66" t="s">
        <v>44</v>
      </c>
      <c r="K74" s="66" t="s">
        <v>44</v>
      </c>
      <c r="L74" s="66" t="s">
        <v>44</v>
      </c>
      <c r="M74" s="66" t="s">
        <v>44</v>
      </c>
      <c r="N74" s="66" t="s">
        <v>44</v>
      </c>
      <c r="O74" s="66" t="s">
        <v>44</v>
      </c>
      <c r="P74" s="66" t="s">
        <v>44</v>
      </c>
      <c r="Q74" s="66" t="s">
        <v>44</v>
      </c>
      <c r="R74" s="66" t="s">
        <v>44</v>
      </c>
      <c r="S74" s="66" t="s">
        <v>44</v>
      </c>
      <c r="T74" s="66" t="s">
        <v>44</v>
      </c>
      <c r="U74" s="66" t="s">
        <v>44</v>
      </c>
      <c r="V74" s="66" t="s">
        <v>44</v>
      </c>
      <c r="W74" s="66">
        <v>2</v>
      </c>
      <c r="X74" s="66" t="s">
        <v>44</v>
      </c>
      <c r="Y74" s="66" t="s">
        <v>44</v>
      </c>
      <c r="Z74" s="66" t="s">
        <v>44</v>
      </c>
      <c r="AA74" s="67" t="s">
        <v>44</v>
      </c>
    </row>
    <row r="75" spans="1:27" ht="15">
      <c r="A75" s="69"/>
      <c r="B75" s="70" t="s">
        <v>54</v>
      </c>
      <c r="C75" s="70" t="s">
        <v>29</v>
      </c>
      <c r="D75" s="70" t="s">
        <v>158</v>
      </c>
      <c r="E75" s="70" t="s">
        <v>45</v>
      </c>
      <c r="F75" s="80">
        <v>2</v>
      </c>
      <c r="G75" s="75" t="s">
        <v>44</v>
      </c>
      <c r="H75" s="75" t="s">
        <v>44</v>
      </c>
      <c r="I75" s="75" t="s">
        <v>44</v>
      </c>
      <c r="J75" s="75" t="s">
        <v>44</v>
      </c>
      <c r="K75" s="75" t="s">
        <v>44</v>
      </c>
      <c r="L75" s="75" t="s">
        <v>44</v>
      </c>
      <c r="M75" s="75" t="s">
        <v>44</v>
      </c>
      <c r="N75" s="75" t="s">
        <v>44</v>
      </c>
      <c r="O75" s="75" t="s">
        <v>44</v>
      </c>
      <c r="P75" s="75" t="s">
        <v>44</v>
      </c>
      <c r="Q75" s="75" t="s">
        <v>44</v>
      </c>
      <c r="R75" s="75" t="s">
        <v>44</v>
      </c>
      <c r="S75" s="75" t="s">
        <v>44</v>
      </c>
      <c r="T75" s="75" t="s">
        <v>44</v>
      </c>
      <c r="U75" s="75" t="s">
        <v>44</v>
      </c>
      <c r="V75" s="75" t="s">
        <v>44</v>
      </c>
      <c r="W75" s="75" t="s">
        <v>44</v>
      </c>
      <c r="X75" s="75">
        <v>1</v>
      </c>
      <c r="Y75" s="75">
        <v>1</v>
      </c>
      <c r="Z75" s="75" t="s">
        <v>44</v>
      </c>
      <c r="AA75" s="76" t="s">
        <v>44</v>
      </c>
    </row>
    <row r="76" spans="1:27" ht="15">
      <c r="A76" s="107" t="s">
        <v>77</v>
      </c>
      <c r="B76" s="41" t="s">
        <v>52</v>
      </c>
      <c r="C76" s="41" t="s">
        <v>30</v>
      </c>
      <c r="D76" s="41" t="s">
        <v>159</v>
      </c>
      <c r="E76" s="41" t="s">
        <v>45</v>
      </c>
      <c r="F76" s="42">
        <v>2</v>
      </c>
      <c r="G76" s="43" t="s">
        <v>44</v>
      </c>
      <c r="H76" s="43" t="s">
        <v>44</v>
      </c>
      <c r="I76" s="43" t="s">
        <v>44</v>
      </c>
      <c r="J76" s="43" t="s">
        <v>44</v>
      </c>
      <c r="K76" s="43" t="s">
        <v>44</v>
      </c>
      <c r="L76" s="43" t="s">
        <v>44</v>
      </c>
      <c r="M76" s="43" t="s">
        <v>44</v>
      </c>
      <c r="N76" s="43" t="s">
        <v>44</v>
      </c>
      <c r="O76" s="43" t="s">
        <v>44</v>
      </c>
      <c r="P76" s="43" t="s">
        <v>44</v>
      </c>
      <c r="Q76" s="43" t="s">
        <v>44</v>
      </c>
      <c r="R76" s="43" t="s">
        <v>44</v>
      </c>
      <c r="S76" s="43" t="s">
        <v>44</v>
      </c>
      <c r="T76" s="43" t="s">
        <v>44</v>
      </c>
      <c r="U76" s="43" t="s">
        <v>44</v>
      </c>
      <c r="V76" s="43" t="s">
        <v>44</v>
      </c>
      <c r="W76" s="43" t="s">
        <v>44</v>
      </c>
      <c r="X76" s="43" t="s">
        <v>44</v>
      </c>
      <c r="Y76" s="43">
        <v>1</v>
      </c>
      <c r="Z76" s="43">
        <v>1</v>
      </c>
      <c r="AA76" s="44" t="s">
        <v>44</v>
      </c>
    </row>
    <row r="77" spans="1:27" ht="15">
      <c r="A77" s="61"/>
      <c r="B77" s="62" t="s">
        <v>53</v>
      </c>
      <c r="C77" s="62" t="s">
        <v>30</v>
      </c>
      <c r="D77" s="62" t="s">
        <v>160</v>
      </c>
      <c r="E77" s="62" t="s">
        <v>45</v>
      </c>
      <c r="F77" s="79">
        <v>1</v>
      </c>
      <c r="G77" s="66" t="s">
        <v>44</v>
      </c>
      <c r="H77" s="66" t="s">
        <v>44</v>
      </c>
      <c r="I77" s="66" t="s">
        <v>44</v>
      </c>
      <c r="J77" s="66" t="s">
        <v>44</v>
      </c>
      <c r="K77" s="66" t="s">
        <v>44</v>
      </c>
      <c r="L77" s="66" t="s">
        <v>44</v>
      </c>
      <c r="M77" s="66" t="s">
        <v>44</v>
      </c>
      <c r="N77" s="66" t="s">
        <v>44</v>
      </c>
      <c r="O77" s="66" t="s">
        <v>44</v>
      </c>
      <c r="P77" s="66" t="s">
        <v>44</v>
      </c>
      <c r="Q77" s="66" t="s">
        <v>44</v>
      </c>
      <c r="R77" s="66" t="s">
        <v>44</v>
      </c>
      <c r="S77" s="66" t="s">
        <v>44</v>
      </c>
      <c r="T77" s="66" t="s">
        <v>44</v>
      </c>
      <c r="U77" s="66" t="s">
        <v>44</v>
      </c>
      <c r="V77" s="66" t="s">
        <v>44</v>
      </c>
      <c r="W77" s="66" t="s">
        <v>44</v>
      </c>
      <c r="X77" s="66" t="s">
        <v>44</v>
      </c>
      <c r="Y77" s="66" t="s">
        <v>44</v>
      </c>
      <c r="Z77" s="66">
        <v>1</v>
      </c>
      <c r="AA77" s="67" t="s">
        <v>44</v>
      </c>
    </row>
    <row r="78" spans="1:27" ht="15">
      <c r="A78" s="69"/>
      <c r="B78" s="70" t="s">
        <v>54</v>
      </c>
      <c r="C78" s="70" t="s">
        <v>30</v>
      </c>
      <c r="D78" s="70" t="s">
        <v>161</v>
      </c>
      <c r="E78" s="70" t="s">
        <v>45</v>
      </c>
      <c r="F78" s="80">
        <v>1</v>
      </c>
      <c r="G78" s="75" t="s">
        <v>44</v>
      </c>
      <c r="H78" s="75" t="s">
        <v>44</v>
      </c>
      <c r="I78" s="75" t="s">
        <v>44</v>
      </c>
      <c r="J78" s="75" t="s">
        <v>44</v>
      </c>
      <c r="K78" s="75" t="s">
        <v>44</v>
      </c>
      <c r="L78" s="75" t="s">
        <v>44</v>
      </c>
      <c r="M78" s="75" t="s">
        <v>44</v>
      </c>
      <c r="N78" s="75" t="s">
        <v>44</v>
      </c>
      <c r="O78" s="75" t="s">
        <v>44</v>
      </c>
      <c r="P78" s="75" t="s">
        <v>44</v>
      </c>
      <c r="Q78" s="75" t="s">
        <v>44</v>
      </c>
      <c r="R78" s="75" t="s">
        <v>44</v>
      </c>
      <c r="S78" s="75" t="s">
        <v>44</v>
      </c>
      <c r="T78" s="75" t="s">
        <v>44</v>
      </c>
      <c r="U78" s="75" t="s">
        <v>44</v>
      </c>
      <c r="V78" s="75" t="s">
        <v>44</v>
      </c>
      <c r="W78" s="75" t="s">
        <v>44</v>
      </c>
      <c r="X78" s="75" t="s">
        <v>44</v>
      </c>
      <c r="Y78" s="75">
        <v>1</v>
      </c>
      <c r="Z78" s="75" t="s">
        <v>44</v>
      </c>
      <c r="AA78" s="76" t="s">
        <v>44</v>
      </c>
    </row>
    <row r="79" spans="1:27" ht="15">
      <c r="A79" s="107" t="s">
        <v>79</v>
      </c>
      <c r="B79" s="41" t="s">
        <v>52</v>
      </c>
      <c r="C79" s="41" t="s">
        <v>31</v>
      </c>
      <c r="D79" s="41" t="s">
        <v>162</v>
      </c>
      <c r="E79" s="41" t="s">
        <v>45</v>
      </c>
      <c r="F79" s="42">
        <v>2</v>
      </c>
      <c r="G79" s="43" t="s">
        <v>44</v>
      </c>
      <c r="H79" s="43" t="s">
        <v>44</v>
      </c>
      <c r="I79" s="43" t="s">
        <v>44</v>
      </c>
      <c r="J79" s="43" t="s">
        <v>44</v>
      </c>
      <c r="K79" s="43" t="s">
        <v>44</v>
      </c>
      <c r="L79" s="43" t="s">
        <v>44</v>
      </c>
      <c r="M79" s="43" t="s">
        <v>44</v>
      </c>
      <c r="N79" s="43" t="s">
        <v>44</v>
      </c>
      <c r="O79" s="43" t="s">
        <v>44</v>
      </c>
      <c r="P79" s="43" t="s">
        <v>44</v>
      </c>
      <c r="Q79" s="43" t="s">
        <v>44</v>
      </c>
      <c r="R79" s="43" t="s">
        <v>44</v>
      </c>
      <c r="S79" s="43" t="s">
        <v>44</v>
      </c>
      <c r="T79" s="43" t="s">
        <v>44</v>
      </c>
      <c r="U79" s="43" t="s">
        <v>44</v>
      </c>
      <c r="V79" s="43" t="s">
        <v>44</v>
      </c>
      <c r="W79" s="43" t="s">
        <v>44</v>
      </c>
      <c r="X79" s="43">
        <v>1</v>
      </c>
      <c r="Y79" s="43" t="s">
        <v>44</v>
      </c>
      <c r="Z79" s="43">
        <v>1</v>
      </c>
      <c r="AA79" s="44" t="s">
        <v>44</v>
      </c>
    </row>
    <row r="80" spans="1:27" ht="15">
      <c r="A80" s="61"/>
      <c r="B80" s="62" t="s">
        <v>53</v>
      </c>
      <c r="C80" s="62" t="s">
        <v>31</v>
      </c>
      <c r="D80" s="62" t="s">
        <v>163</v>
      </c>
      <c r="E80" s="62" t="s">
        <v>45</v>
      </c>
      <c r="F80" s="79" t="s">
        <v>44</v>
      </c>
      <c r="G80" s="66" t="s">
        <v>44</v>
      </c>
      <c r="H80" s="66" t="s">
        <v>44</v>
      </c>
      <c r="I80" s="66" t="s">
        <v>44</v>
      </c>
      <c r="J80" s="66" t="s">
        <v>44</v>
      </c>
      <c r="K80" s="66" t="s">
        <v>44</v>
      </c>
      <c r="L80" s="66" t="s">
        <v>44</v>
      </c>
      <c r="M80" s="66" t="s">
        <v>44</v>
      </c>
      <c r="N80" s="66" t="s">
        <v>44</v>
      </c>
      <c r="O80" s="66" t="s">
        <v>44</v>
      </c>
      <c r="P80" s="66" t="s">
        <v>44</v>
      </c>
      <c r="Q80" s="66" t="s">
        <v>44</v>
      </c>
      <c r="R80" s="66" t="s">
        <v>44</v>
      </c>
      <c r="S80" s="66" t="s">
        <v>44</v>
      </c>
      <c r="T80" s="66" t="s">
        <v>44</v>
      </c>
      <c r="U80" s="66" t="s">
        <v>44</v>
      </c>
      <c r="V80" s="66" t="s">
        <v>44</v>
      </c>
      <c r="W80" s="66" t="s">
        <v>44</v>
      </c>
      <c r="X80" s="66" t="s">
        <v>44</v>
      </c>
      <c r="Y80" s="66" t="s">
        <v>44</v>
      </c>
      <c r="Z80" s="66" t="s">
        <v>44</v>
      </c>
      <c r="AA80" s="67" t="s">
        <v>44</v>
      </c>
    </row>
    <row r="81" spans="1:27" ht="15">
      <c r="A81" s="69"/>
      <c r="B81" s="70" t="s">
        <v>54</v>
      </c>
      <c r="C81" s="70" t="s">
        <v>31</v>
      </c>
      <c r="D81" s="70" t="s">
        <v>164</v>
      </c>
      <c r="E81" s="70" t="s">
        <v>45</v>
      </c>
      <c r="F81" s="80">
        <v>2</v>
      </c>
      <c r="G81" s="75" t="s">
        <v>44</v>
      </c>
      <c r="H81" s="75" t="s">
        <v>44</v>
      </c>
      <c r="I81" s="75" t="s">
        <v>44</v>
      </c>
      <c r="J81" s="75" t="s">
        <v>44</v>
      </c>
      <c r="K81" s="75" t="s">
        <v>44</v>
      </c>
      <c r="L81" s="75" t="s">
        <v>44</v>
      </c>
      <c r="M81" s="75" t="s">
        <v>44</v>
      </c>
      <c r="N81" s="75" t="s">
        <v>44</v>
      </c>
      <c r="O81" s="75" t="s">
        <v>44</v>
      </c>
      <c r="P81" s="75" t="s">
        <v>44</v>
      </c>
      <c r="Q81" s="75" t="s">
        <v>44</v>
      </c>
      <c r="R81" s="75" t="s">
        <v>44</v>
      </c>
      <c r="S81" s="75" t="s">
        <v>44</v>
      </c>
      <c r="T81" s="75" t="s">
        <v>44</v>
      </c>
      <c r="U81" s="75" t="s">
        <v>44</v>
      </c>
      <c r="V81" s="75" t="s">
        <v>44</v>
      </c>
      <c r="W81" s="75" t="s">
        <v>44</v>
      </c>
      <c r="X81" s="75">
        <v>1</v>
      </c>
      <c r="Y81" s="75" t="s">
        <v>44</v>
      </c>
      <c r="Z81" s="75">
        <v>1</v>
      </c>
      <c r="AA81" s="76" t="s">
        <v>44</v>
      </c>
    </row>
    <row r="82" spans="1:27" ht="15">
      <c r="A82" s="30" t="s">
        <v>90</v>
      </c>
      <c r="B82" s="27" t="s">
        <v>91</v>
      </c>
    </row>
  </sheetData>
  <phoneticPr fontId="3"/>
  <conditionalFormatting sqref="A4:AA4 A43:AA43 A46:AA46 A49:AA49 A52:AA52 A55:AA55 A58:AA58 G5:H81">
    <cfRule type="expression" dxfId="1159" priority="373" stopIfTrue="1">
      <formula>OR($E4="国", $E4="道")</formula>
    </cfRule>
    <cfRule type="expression" dxfId="1158" priority="374" stopIfTrue="1">
      <formula>OR($C4="札幌市", $C4="小樽市", $C4="函館市", $C4="旭川市")</formula>
    </cfRule>
    <cfRule type="expression" dxfId="1157" priority="375" stopIfTrue="1">
      <formula>OR($E4="所", $E4="圏", $E4="局")</formula>
    </cfRule>
    <cfRule type="expression" dxfId="1156" priority="376">
      <formula>OR($E4="市", $E4="町", $E4="村")</formula>
    </cfRule>
  </conditionalFormatting>
  <conditionalFormatting sqref="A5:AA5 A69:AA81 A43:AA60">
    <cfRule type="expression" dxfId="1155" priority="369" stopIfTrue="1">
      <formula>OR($E5="国", $E5="道")</formula>
    </cfRule>
    <cfRule type="expression" dxfId="1154" priority="370" stopIfTrue="1">
      <formula>OR($C5="札幌市", $C5="小樽市", $C5="函館市", $C5="旭川市")</formula>
    </cfRule>
    <cfRule type="expression" dxfId="1153" priority="371" stopIfTrue="1">
      <formula>OR($E5="所", $E5="圏", $E5="局")</formula>
    </cfRule>
    <cfRule type="expression" dxfId="1152" priority="372">
      <formula>OR($E5="市", $E5="町", $E5="村")</formula>
    </cfRule>
  </conditionalFormatting>
  <conditionalFormatting sqref="A6:AA6">
    <cfRule type="expression" dxfId="1151" priority="365" stopIfTrue="1">
      <formula>OR($E6="国", $E6="道")</formula>
    </cfRule>
    <cfRule type="expression" dxfId="1150" priority="366" stopIfTrue="1">
      <formula>OR($C6="札幌市", $C6="小樽市", $C6="函館市", $C6="旭川市")</formula>
    </cfRule>
    <cfRule type="expression" dxfId="1149" priority="367" stopIfTrue="1">
      <formula>OR($E6="所", $E6="圏", $E6="局")</formula>
    </cfRule>
    <cfRule type="expression" dxfId="1148" priority="368">
      <formula>OR($E6="市", $E6="町", $E6="村")</formula>
    </cfRule>
  </conditionalFormatting>
  <conditionalFormatting sqref="A7:AA7">
    <cfRule type="expression" dxfId="1147" priority="361" stopIfTrue="1">
      <formula>OR($E7="国", $E7="道")</formula>
    </cfRule>
    <cfRule type="expression" dxfId="1146" priority="362" stopIfTrue="1">
      <formula>OR($C7="札幌市", $C7="小樽市", $C7="函館市", $C7="旭川市")</formula>
    </cfRule>
    <cfRule type="expression" dxfId="1145" priority="363" stopIfTrue="1">
      <formula>OR($E7="所", $E7="圏", $E7="局")</formula>
    </cfRule>
    <cfRule type="expression" dxfId="1144" priority="364">
      <formula>OR($E7="市", $E7="町", $E7="村")</formula>
    </cfRule>
  </conditionalFormatting>
  <conditionalFormatting sqref="A8:AA8">
    <cfRule type="expression" dxfId="1143" priority="357" stopIfTrue="1">
      <formula>OR($E8="国", $E8="道")</formula>
    </cfRule>
    <cfRule type="expression" dxfId="1142" priority="358" stopIfTrue="1">
      <formula>OR($C8="札幌市", $C8="小樽市", $C8="函館市", $C8="旭川市")</formula>
    </cfRule>
    <cfRule type="expression" dxfId="1141" priority="359" stopIfTrue="1">
      <formula>OR($E8="所", $E8="圏", $E8="局")</formula>
    </cfRule>
    <cfRule type="expression" dxfId="1140" priority="360">
      <formula>OR($E8="市", $E8="町", $E8="村")</formula>
    </cfRule>
  </conditionalFormatting>
  <conditionalFormatting sqref="A9:AA9">
    <cfRule type="expression" dxfId="1139" priority="353" stopIfTrue="1">
      <formula>OR($E9="国", $E9="道")</formula>
    </cfRule>
    <cfRule type="expression" dxfId="1138" priority="354" stopIfTrue="1">
      <formula>OR($C9="札幌市", $C9="小樽市", $C9="函館市", $C9="旭川市")</formula>
    </cfRule>
    <cfRule type="expression" dxfId="1137" priority="355" stopIfTrue="1">
      <formula>OR($E9="所", $E9="圏", $E9="局")</formula>
    </cfRule>
    <cfRule type="expression" dxfId="1136" priority="356">
      <formula>OR($E9="市", $E9="町", $E9="村")</formula>
    </cfRule>
  </conditionalFormatting>
  <conditionalFormatting sqref="A10:AA10">
    <cfRule type="expression" dxfId="1135" priority="349" stopIfTrue="1">
      <formula>OR($E10="国", $E10="道")</formula>
    </cfRule>
    <cfRule type="expression" dxfId="1134" priority="350" stopIfTrue="1">
      <formula>OR($C10="札幌市", $C10="小樽市", $C10="函館市", $C10="旭川市")</formula>
    </cfRule>
    <cfRule type="expression" dxfId="1133" priority="351" stopIfTrue="1">
      <formula>OR($E10="所", $E10="圏", $E10="局")</formula>
    </cfRule>
    <cfRule type="expression" dxfId="1132" priority="352">
      <formula>OR($E10="市", $E10="町", $E10="村")</formula>
    </cfRule>
  </conditionalFormatting>
  <conditionalFormatting sqref="A11:AA11">
    <cfRule type="expression" dxfId="1131" priority="345" stopIfTrue="1">
      <formula>OR($E11="国", $E11="道")</formula>
    </cfRule>
    <cfRule type="expression" dxfId="1130" priority="346" stopIfTrue="1">
      <formula>OR($C11="札幌市", $C11="小樽市", $C11="函館市", $C11="旭川市")</formula>
    </cfRule>
    <cfRule type="expression" dxfId="1129" priority="347" stopIfTrue="1">
      <formula>OR($E11="所", $E11="圏", $E11="局")</formula>
    </cfRule>
    <cfRule type="expression" dxfId="1128" priority="348">
      <formula>OR($E11="市", $E11="町", $E11="村")</formula>
    </cfRule>
  </conditionalFormatting>
  <conditionalFormatting sqref="A12:AA12">
    <cfRule type="expression" dxfId="1127" priority="341" stopIfTrue="1">
      <formula>OR($E12="国", $E12="道")</formula>
    </cfRule>
    <cfRule type="expression" dxfId="1126" priority="342" stopIfTrue="1">
      <formula>OR($C12="札幌市", $C12="小樽市", $C12="函館市", $C12="旭川市")</formula>
    </cfRule>
    <cfRule type="expression" dxfId="1125" priority="343" stopIfTrue="1">
      <formula>OR($E12="所", $E12="圏", $E12="局")</formula>
    </cfRule>
    <cfRule type="expression" dxfId="1124" priority="344">
      <formula>OR($E12="市", $E12="町", $E12="村")</formula>
    </cfRule>
  </conditionalFormatting>
  <conditionalFormatting sqref="A13:AA13">
    <cfRule type="expression" dxfId="1123" priority="337" stopIfTrue="1">
      <formula>OR($E13="国", $E13="道")</formula>
    </cfRule>
    <cfRule type="expression" dxfId="1122" priority="338" stopIfTrue="1">
      <formula>OR($C13="札幌市", $C13="小樽市", $C13="函館市", $C13="旭川市")</formula>
    </cfRule>
    <cfRule type="expression" dxfId="1121" priority="339" stopIfTrue="1">
      <formula>OR($E13="所", $E13="圏", $E13="局")</formula>
    </cfRule>
    <cfRule type="expression" dxfId="1120" priority="340">
      <formula>OR($E13="市", $E13="町", $E13="村")</formula>
    </cfRule>
  </conditionalFormatting>
  <conditionalFormatting sqref="A14:AA14">
    <cfRule type="expression" dxfId="1119" priority="333" stopIfTrue="1">
      <formula>OR($E14="国", $E14="道")</formula>
    </cfRule>
    <cfRule type="expression" dxfId="1118" priority="334" stopIfTrue="1">
      <formula>OR($C14="札幌市", $C14="小樽市", $C14="函館市", $C14="旭川市")</formula>
    </cfRule>
    <cfRule type="expression" dxfId="1117" priority="335" stopIfTrue="1">
      <formula>OR($E14="所", $E14="圏", $E14="局")</formula>
    </cfRule>
    <cfRule type="expression" dxfId="1116" priority="336">
      <formula>OR($E14="市", $E14="町", $E14="村")</formula>
    </cfRule>
  </conditionalFormatting>
  <conditionalFormatting sqref="A15:AA15">
    <cfRule type="expression" dxfId="1115" priority="329" stopIfTrue="1">
      <formula>OR($E15="国", $E15="道")</formula>
    </cfRule>
    <cfRule type="expression" dxfId="1114" priority="330" stopIfTrue="1">
      <formula>OR($C15="札幌市", $C15="小樽市", $C15="函館市", $C15="旭川市")</formula>
    </cfRule>
    <cfRule type="expression" dxfId="1113" priority="331" stopIfTrue="1">
      <formula>OR($E15="所", $E15="圏", $E15="局")</formula>
    </cfRule>
    <cfRule type="expression" dxfId="1112" priority="332">
      <formula>OR($E15="市", $E15="町", $E15="村")</formula>
    </cfRule>
  </conditionalFormatting>
  <conditionalFormatting sqref="A16:AA16">
    <cfRule type="expression" dxfId="1111" priority="325" stopIfTrue="1">
      <formula>OR($E16="国", $E16="道")</formula>
    </cfRule>
    <cfRule type="expression" dxfId="1110" priority="326" stopIfTrue="1">
      <formula>OR($C16="札幌市", $C16="小樽市", $C16="函館市", $C16="旭川市")</formula>
    </cfRule>
    <cfRule type="expression" dxfId="1109" priority="327" stopIfTrue="1">
      <formula>OR($E16="所", $E16="圏", $E16="局")</formula>
    </cfRule>
    <cfRule type="expression" dxfId="1108" priority="328">
      <formula>OR($E16="市", $E16="町", $E16="村")</formula>
    </cfRule>
  </conditionalFormatting>
  <conditionalFormatting sqref="A17:AA17">
    <cfRule type="expression" dxfId="1107" priority="321" stopIfTrue="1">
      <formula>OR($E17="国", $E17="道")</formula>
    </cfRule>
    <cfRule type="expression" dxfId="1106" priority="322" stopIfTrue="1">
      <formula>OR($C17="札幌市", $C17="小樽市", $C17="函館市", $C17="旭川市")</formula>
    </cfRule>
    <cfRule type="expression" dxfId="1105" priority="323" stopIfTrue="1">
      <formula>OR($E17="所", $E17="圏", $E17="局")</formula>
    </cfRule>
    <cfRule type="expression" dxfId="1104" priority="324">
      <formula>OR($E17="市", $E17="町", $E17="村")</formula>
    </cfRule>
  </conditionalFormatting>
  <conditionalFormatting sqref="A18:AA18">
    <cfRule type="expression" dxfId="1103" priority="317" stopIfTrue="1">
      <formula>OR($E18="国", $E18="道")</formula>
    </cfRule>
    <cfRule type="expression" dxfId="1102" priority="318" stopIfTrue="1">
      <formula>OR($C18="札幌市", $C18="小樽市", $C18="函館市", $C18="旭川市")</formula>
    </cfRule>
    <cfRule type="expression" dxfId="1101" priority="319" stopIfTrue="1">
      <formula>OR($E18="所", $E18="圏", $E18="局")</formula>
    </cfRule>
    <cfRule type="expression" dxfId="1100" priority="320">
      <formula>OR($E18="市", $E18="町", $E18="村")</formula>
    </cfRule>
  </conditionalFormatting>
  <conditionalFormatting sqref="A19:AA19">
    <cfRule type="expression" dxfId="1099" priority="313" stopIfTrue="1">
      <formula>OR($E19="国", $E19="道")</formula>
    </cfRule>
    <cfRule type="expression" dxfId="1098" priority="314" stopIfTrue="1">
      <formula>OR($C19="札幌市", $C19="小樽市", $C19="函館市", $C19="旭川市")</formula>
    </cfRule>
    <cfRule type="expression" dxfId="1097" priority="315" stopIfTrue="1">
      <formula>OR($E19="所", $E19="圏", $E19="局")</formula>
    </cfRule>
    <cfRule type="expression" dxfId="1096" priority="316">
      <formula>OR($E19="市", $E19="町", $E19="村")</formula>
    </cfRule>
  </conditionalFormatting>
  <conditionalFormatting sqref="A20:AA20">
    <cfRule type="expression" dxfId="1095" priority="309" stopIfTrue="1">
      <formula>OR($E20="国", $E20="道")</formula>
    </cfRule>
    <cfRule type="expression" dxfId="1094" priority="310" stopIfTrue="1">
      <formula>OR($C20="札幌市", $C20="小樽市", $C20="函館市", $C20="旭川市")</formula>
    </cfRule>
    <cfRule type="expression" dxfId="1093" priority="311" stopIfTrue="1">
      <formula>OR($E20="所", $E20="圏", $E20="局")</formula>
    </cfRule>
    <cfRule type="expression" dxfId="1092" priority="312">
      <formula>OR($E20="市", $E20="町", $E20="村")</formula>
    </cfRule>
  </conditionalFormatting>
  <conditionalFormatting sqref="A21:AA21">
    <cfRule type="expression" dxfId="1091" priority="305" stopIfTrue="1">
      <formula>OR($E21="国", $E21="道")</formula>
    </cfRule>
    <cfRule type="expression" dxfId="1090" priority="306" stopIfTrue="1">
      <formula>OR($C21="札幌市", $C21="小樽市", $C21="函館市", $C21="旭川市")</formula>
    </cfRule>
    <cfRule type="expression" dxfId="1089" priority="307" stopIfTrue="1">
      <formula>OR($E21="所", $E21="圏", $E21="局")</formula>
    </cfRule>
    <cfRule type="expression" dxfId="1088" priority="308">
      <formula>OR($E21="市", $E21="町", $E21="村")</formula>
    </cfRule>
  </conditionalFormatting>
  <conditionalFormatting sqref="A22:AA22">
    <cfRule type="expression" dxfId="1087" priority="301" stopIfTrue="1">
      <formula>OR($E22="国", $E22="道")</formula>
    </cfRule>
    <cfRule type="expression" dxfId="1086" priority="302" stopIfTrue="1">
      <formula>OR($C22="札幌市", $C22="小樽市", $C22="函館市", $C22="旭川市")</formula>
    </cfRule>
    <cfRule type="expression" dxfId="1085" priority="303" stopIfTrue="1">
      <formula>OR($E22="所", $E22="圏", $E22="局")</formula>
    </cfRule>
    <cfRule type="expression" dxfId="1084" priority="304">
      <formula>OR($E22="市", $E22="町", $E22="村")</formula>
    </cfRule>
  </conditionalFormatting>
  <conditionalFormatting sqref="A23:AA23">
    <cfRule type="expression" dxfId="1083" priority="297" stopIfTrue="1">
      <formula>OR($E23="国", $E23="道")</formula>
    </cfRule>
    <cfRule type="expression" dxfId="1082" priority="298" stopIfTrue="1">
      <formula>OR($C23="札幌市", $C23="小樽市", $C23="函館市", $C23="旭川市")</formula>
    </cfRule>
    <cfRule type="expression" dxfId="1081" priority="299" stopIfTrue="1">
      <formula>OR($E23="所", $E23="圏", $E23="局")</formula>
    </cfRule>
    <cfRule type="expression" dxfId="1080" priority="300">
      <formula>OR($E23="市", $E23="町", $E23="村")</formula>
    </cfRule>
  </conditionalFormatting>
  <conditionalFormatting sqref="A24:AA24">
    <cfRule type="expression" dxfId="1079" priority="293" stopIfTrue="1">
      <formula>OR($E24="国", $E24="道")</formula>
    </cfRule>
    <cfRule type="expression" dxfId="1078" priority="294" stopIfTrue="1">
      <formula>OR($C24="札幌市", $C24="小樽市", $C24="函館市", $C24="旭川市")</formula>
    </cfRule>
    <cfRule type="expression" dxfId="1077" priority="295" stopIfTrue="1">
      <formula>OR($E24="所", $E24="圏", $E24="局")</formula>
    </cfRule>
    <cfRule type="expression" dxfId="1076" priority="296">
      <formula>OR($E24="市", $E24="町", $E24="村")</formula>
    </cfRule>
  </conditionalFormatting>
  <conditionalFormatting sqref="A25:AA25">
    <cfRule type="expression" dxfId="1075" priority="289" stopIfTrue="1">
      <formula>OR($E25="国", $E25="道")</formula>
    </cfRule>
    <cfRule type="expression" dxfId="1074" priority="290" stopIfTrue="1">
      <formula>OR($C25="札幌市", $C25="小樽市", $C25="函館市", $C25="旭川市")</formula>
    </cfRule>
    <cfRule type="expression" dxfId="1073" priority="291" stopIfTrue="1">
      <formula>OR($E25="所", $E25="圏", $E25="局")</formula>
    </cfRule>
    <cfRule type="expression" dxfId="1072" priority="292">
      <formula>OR($E25="市", $E25="町", $E25="村")</formula>
    </cfRule>
  </conditionalFormatting>
  <conditionalFormatting sqref="A26:AA26">
    <cfRule type="expression" dxfId="1071" priority="285" stopIfTrue="1">
      <formula>OR($E26="国", $E26="道")</formula>
    </cfRule>
    <cfRule type="expression" dxfId="1070" priority="286" stopIfTrue="1">
      <formula>OR($C26="札幌市", $C26="小樽市", $C26="函館市", $C26="旭川市")</formula>
    </cfRule>
    <cfRule type="expression" dxfId="1069" priority="287" stopIfTrue="1">
      <formula>OR($E26="所", $E26="圏", $E26="局")</formula>
    </cfRule>
    <cfRule type="expression" dxfId="1068" priority="288">
      <formula>OR($E26="市", $E26="町", $E26="村")</formula>
    </cfRule>
  </conditionalFormatting>
  <conditionalFormatting sqref="A27:AA27">
    <cfRule type="expression" dxfId="1067" priority="281" stopIfTrue="1">
      <formula>OR($E27="国", $E27="道")</formula>
    </cfRule>
    <cfRule type="expression" dxfId="1066" priority="282" stopIfTrue="1">
      <formula>OR($C27="札幌市", $C27="小樽市", $C27="函館市", $C27="旭川市")</formula>
    </cfRule>
    <cfRule type="expression" dxfId="1065" priority="283" stopIfTrue="1">
      <formula>OR($E27="所", $E27="圏", $E27="局")</formula>
    </cfRule>
    <cfRule type="expression" dxfId="1064" priority="284">
      <formula>OR($E27="市", $E27="町", $E27="村")</formula>
    </cfRule>
  </conditionalFormatting>
  <conditionalFormatting sqref="A28:AA28">
    <cfRule type="expression" dxfId="1063" priority="277" stopIfTrue="1">
      <formula>OR($E28="国", $E28="道")</formula>
    </cfRule>
    <cfRule type="expression" dxfId="1062" priority="278" stopIfTrue="1">
      <formula>OR($C28="札幌市", $C28="小樽市", $C28="函館市", $C28="旭川市")</formula>
    </cfRule>
    <cfRule type="expression" dxfId="1061" priority="279" stopIfTrue="1">
      <formula>OR($E28="所", $E28="圏", $E28="局")</formula>
    </cfRule>
    <cfRule type="expression" dxfId="1060" priority="280">
      <formula>OR($E28="市", $E28="町", $E28="村")</formula>
    </cfRule>
  </conditionalFormatting>
  <conditionalFormatting sqref="A29:AA29">
    <cfRule type="expression" dxfId="1059" priority="273" stopIfTrue="1">
      <formula>OR($E29="国", $E29="道")</formula>
    </cfRule>
    <cfRule type="expression" dxfId="1058" priority="274" stopIfTrue="1">
      <formula>OR($C29="札幌市", $C29="小樽市", $C29="函館市", $C29="旭川市")</formula>
    </cfRule>
    <cfRule type="expression" dxfId="1057" priority="275" stopIfTrue="1">
      <formula>OR($E29="所", $E29="圏", $E29="局")</formula>
    </cfRule>
    <cfRule type="expression" dxfId="1056" priority="276">
      <formula>OR($E29="市", $E29="町", $E29="村")</formula>
    </cfRule>
  </conditionalFormatting>
  <conditionalFormatting sqref="A30:AA30">
    <cfRule type="expression" dxfId="1055" priority="269" stopIfTrue="1">
      <formula>OR($E30="国", $E30="道")</formula>
    </cfRule>
    <cfRule type="expression" dxfId="1054" priority="270" stopIfTrue="1">
      <formula>OR($C30="札幌市", $C30="小樽市", $C30="函館市", $C30="旭川市")</formula>
    </cfRule>
    <cfRule type="expression" dxfId="1053" priority="271" stopIfTrue="1">
      <formula>OR($E30="所", $E30="圏", $E30="局")</formula>
    </cfRule>
    <cfRule type="expression" dxfId="1052" priority="272">
      <formula>OR($E30="市", $E30="町", $E30="村")</formula>
    </cfRule>
  </conditionalFormatting>
  <conditionalFormatting sqref="A31:AA31">
    <cfRule type="expression" dxfId="1051" priority="265" stopIfTrue="1">
      <formula>OR($E31="国", $E31="道")</formula>
    </cfRule>
    <cfRule type="expression" dxfId="1050" priority="266" stopIfTrue="1">
      <formula>OR($C31="札幌市", $C31="小樽市", $C31="函館市", $C31="旭川市")</formula>
    </cfRule>
    <cfRule type="expression" dxfId="1049" priority="267" stopIfTrue="1">
      <formula>OR($E31="所", $E31="圏", $E31="局")</formula>
    </cfRule>
    <cfRule type="expression" dxfId="1048" priority="268">
      <formula>OR($E31="市", $E31="町", $E31="村")</formula>
    </cfRule>
  </conditionalFormatting>
  <conditionalFormatting sqref="A32:AA32">
    <cfRule type="expression" dxfId="1047" priority="261" stopIfTrue="1">
      <formula>OR($E32="国", $E32="道")</formula>
    </cfRule>
    <cfRule type="expression" dxfId="1046" priority="262" stopIfTrue="1">
      <formula>OR($C32="札幌市", $C32="小樽市", $C32="函館市", $C32="旭川市")</formula>
    </cfRule>
    <cfRule type="expression" dxfId="1045" priority="263" stopIfTrue="1">
      <formula>OR($E32="所", $E32="圏", $E32="局")</formula>
    </cfRule>
    <cfRule type="expression" dxfId="1044" priority="264">
      <formula>OR($E32="市", $E32="町", $E32="村")</formula>
    </cfRule>
  </conditionalFormatting>
  <conditionalFormatting sqref="A33:AA33">
    <cfRule type="expression" dxfId="1043" priority="257" stopIfTrue="1">
      <formula>OR($E33="国", $E33="道")</formula>
    </cfRule>
    <cfRule type="expression" dxfId="1042" priority="258" stopIfTrue="1">
      <formula>OR($C33="札幌市", $C33="小樽市", $C33="函館市", $C33="旭川市")</formula>
    </cfRule>
    <cfRule type="expression" dxfId="1041" priority="259" stopIfTrue="1">
      <formula>OR($E33="所", $E33="圏", $E33="局")</formula>
    </cfRule>
    <cfRule type="expression" dxfId="1040" priority="260">
      <formula>OR($E33="市", $E33="町", $E33="村")</formula>
    </cfRule>
  </conditionalFormatting>
  <conditionalFormatting sqref="A34:AA34">
    <cfRule type="expression" dxfId="1039" priority="253" stopIfTrue="1">
      <formula>OR($E34="国", $E34="道")</formula>
    </cfRule>
    <cfRule type="expression" dxfId="1038" priority="254" stopIfTrue="1">
      <formula>OR($C34="札幌市", $C34="小樽市", $C34="函館市", $C34="旭川市")</formula>
    </cfRule>
    <cfRule type="expression" dxfId="1037" priority="255" stopIfTrue="1">
      <formula>OR($E34="所", $E34="圏", $E34="局")</formula>
    </cfRule>
    <cfRule type="expression" dxfId="1036" priority="256">
      <formula>OR($E34="市", $E34="町", $E34="村")</formula>
    </cfRule>
  </conditionalFormatting>
  <conditionalFormatting sqref="A35:AA35">
    <cfRule type="expression" dxfId="1035" priority="249" stopIfTrue="1">
      <formula>OR($E35="国", $E35="道")</formula>
    </cfRule>
    <cfRule type="expression" dxfId="1034" priority="250" stopIfTrue="1">
      <formula>OR($C35="札幌市", $C35="小樽市", $C35="函館市", $C35="旭川市")</formula>
    </cfRule>
    <cfRule type="expression" dxfId="1033" priority="251" stopIfTrue="1">
      <formula>OR($E35="所", $E35="圏", $E35="局")</formula>
    </cfRule>
    <cfRule type="expression" dxfId="1032" priority="252">
      <formula>OR($E35="市", $E35="町", $E35="村")</formula>
    </cfRule>
  </conditionalFormatting>
  <conditionalFormatting sqref="A36:AA36">
    <cfRule type="expression" dxfId="1031" priority="245" stopIfTrue="1">
      <formula>OR($E36="国", $E36="道")</formula>
    </cfRule>
    <cfRule type="expression" dxfId="1030" priority="246" stopIfTrue="1">
      <formula>OR($C36="札幌市", $C36="小樽市", $C36="函館市", $C36="旭川市")</formula>
    </cfRule>
    <cfRule type="expression" dxfId="1029" priority="247" stopIfTrue="1">
      <formula>OR($E36="所", $E36="圏", $E36="局")</formula>
    </cfRule>
    <cfRule type="expression" dxfId="1028" priority="248">
      <formula>OR($E36="市", $E36="町", $E36="村")</formula>
    </cfRule>
  </conditionalFormatting>
  <conditionalFormatting sqref="A37:AA37">
    <cfRule type="expression" dxfId="1027" priority="241" stopIfTrue="1">
      <formula>OR($E37="国", $E37="道")</formula>
    </cfRule>
    <cfRule type="expression" dxfId="1026" priority="242" stopIfTrue="1">
      <formula>OR($C37="札幌市", $C37="小樽市", $C37="函館市", $C37="旭川市")</formula>
    </cfRule>
    <cfRule type="expression" dxfId="1025" priority="243" stopIfTrue="1">
      <formula>OR($E37="所", $E37="圏", $E37="局")</formula>
    </cfRule>
    <cfRule type="expression" dxfId="1024" priority="244">
      <formula>OR($E37="市", $E37="町", $E37="村")</formula>
    </cfRule>
  </conditionalFormatting>
  <conditionalFormatting sqref="A38:AA38">
    <cfRule type="expression" dxfId="1023" priority="237" stopIfTrue="1">
      <formula>OR($E38="国", $E38="道")</formula>
    </cfRule>
    <cfRule type="expression" dxfId="1022" priority="238" stopIfTrue="1">
      <formula>OR($C38="札幌市", $C38="小樽市", $C38="函館市", $C38="旭川市")</formula>
    </cfRule>
    <cfRule type="expression" dxfId="1021" priority="239" stopIfTrue="1">
      <formula>OR($E38="所", $E38="圏", $E38="局")</formula>
    </cfRule>
    <cfRule type="expression" dxfId="1020" priority="240">
      <formula>OR($E38="市", $E38="町", $E38="村")</formula>
    </cfRule>
  </conditionalFormatting>
  <conditionalFormatting sqref="A39:AA39">
    <cfRule type="expression" dxfId="1019" priority="233" stopIfTrue="1">
      <formula>OR($E39="国", $E39="道")</formula>
    </cfRule>
    <cfRule type="expression" dxfId="1018" priority="234" stopIfTrue="1">
      <formula>OR($C39="札幌市", $C39="小樽市", $C39="函館市", $C39="旭川市")</formula>
    </cfRule>
    <cfRule type="expression" dxfId="1017" priority="235" stopIfTrue="1">
      <formula>OR($E39="所", $E39="圏", $E39="局")</formula>
    </cfRule>
    <cfRule type="expression" dxfId="1016" priority="236">
      <formula>OR($E39="市", $E39="町", $E39="村")</formula>
    </cfRule>
  </conditionalFormatting>
  <conditionalFormatting sqref="A40:AA40">
    <cfRule type="expression" dxfId="1015" priority="229" stopIfTrue="1">
      <formula>OR($E40="国", $E40="道")</formula>
    </cfRule>
    <cfRule type="expression" dxfId="1014" priority="230" stopIfTrue="1">
      <formula>OR($C40="札幌市", $C40="小樽市", $C40="函館市", $C40="旭川市")</formula>
    </cfRule>
    <cfRule type="expression" dxfId="1013" priority="231" stopIfTrue="1">
      <formula>OR($E40="所", $E40="圏", $E40="局")</formula>
    </cfRule>
    <cfRule type="expression" dxfId="1012" priority="232">
      <formula>OR($E40="市", $E40="町", $E40="村")</formula>
    </cfRule>
  </conditionalFormatting>
  <conditionalFormatting sqref="A41:AA41">
    <cfRule type="expression" dxfId="1011" priority="225" stopIfTrue="1">
      <formula>OR($E41="国", $E41="道")</formula>
    </cfRule>
    <cfRule type="expression" dxfId="1010" priority="226" stopIfTrue="1">
      <formula>OR($C41="札幌市", $C41="小樽市", $C41="函館市", $C41="旭川市")</formula>
    </cfRule>
    <cfRule type="expression" dxfId="1009" priority="227" stopIfTrue="1">
      <formula>OR($E41="所", $E41="圏", $E41="局")</formula>
    </cfRule>
    <cfRule type="expression" dxfId="1008" priority="228">
      <formula>OR($E41="市", $E41="町", $E41="村")</formula>
    </cfRule>
  </conditionalFormatting>
  <conditionalFormatting sqref="A42:AA42">
    <cfRule type="expression" dxfId="1007" priority="221" stopIfTrue="1">
      <formula>OR($E42="国", $E42="道")</formula>
    </cfRule>
    <cfRule type="expression" dxfId="1006" priority="222" stopIfTrue="1">
      <formula>OR($C42="札幌市", $C42="小樽市", $C42="函館市", $C42="旭川市")</formula>
    </cfRule>
    <cfRule type="expression" dxfId="1005" priority="223" stopIfTrue="1">
      <formula>OR($E42="所", $E42="圏", $E42="局")</formula>
    </cfRule>
    <cfRule type="expression" dxfId="1004" priority="224">
      <formula>OR($E42="市", $E42="町", $E42="村")</formula>
    </cfRule>
  </conditionalFormatting>
  <conditionalFormatting sqref="A61:AA61">
    <cfRule type="expression" dxfId="1003" priority="217" stopIfTrue="1">
      <formula>OR($E61="国", $E61="道")</formula>
    </cfRule>
    <cfRule type="expression" dxfId="1002" priority="218" stopIfTrue="1">
      <formula>OR($C61="札幌市", $C61="小樽市", $C61="函館市", $C61="旭川市")</formula>
    </cfRule>
    <cfRule type="expression" dxfId="1001" priority="219" stopIfTrue="1">
      <formula>OR($E61="所", $E61="圏", $E61="局")</formula>
    </cfRule>
    <cfRule type="expression" dxfId="1000" priority="220">
      <formula>OR($E61="市", $E61="町", $E61="村")</formula>
    </cfRule>
  </conditionalFormatting>
  <conditionalFormatting sqref="A62:AA62">
    <cfRule type="expression" dxfId="999" priority="213" stopIfTrue="1">
      <formula>OR($E62="国", $E62="道")</formula>
    </cfRule>
    <cfRule type="expression" dxfId="998" priority="214" stopIfTrue="1">
      <formula>OR($C62="札幌市", $C62="小樽市", $C62="函館市", $C62="旭川市")</formula>
    </cfRule>
    <cfRule type="expression" dxfId="997" priority="215" stopIfTrue="1">
      <formula>OR($E62="所", $E62="圏", $E62="局")</formula>
    </cfRule>
    <cfRule type="expression" dxfId="996" priority="216">
      <formula>OR($E62="市", $E62="町", $E62="村")</formula>
    </cfRule>
  </conditionalFormatting>
  <conditionalFormatting sqref="A63:AA63">
    <cfRule type="expression" dxfId="995" priority="209" stopIfTrue="1">
      <formula>OR($E63="国", $E63="道")</formula>
    </cfRule>
    <cfRule type="expression" dxfId="994" priority="210" stopIfTrue="1">
      <formula>OR($C63="札幌市", $C63="小樽市", $C63="函館市", $C63="旭川市")</formula>
    </cfRule>
    <cfRule type="expression" dxfId="993" priority="211" stopIfTrue="1">
      <formula>OR($E63="所", $E63="圏", $E63="局")</formula>
    </cfRule>
    <cfRule type="expression" dxfId="992" priority="212">
      <formula>OR($E63="市", $E63="町", $E63="村")</formula>
    </cfRule>
  </conditionalFormatting>
  <conditionalFormatting sqref="A64:AA64">
    <cfRule type="expression" dxfId="991" priority="205" stopIfTrue="1">
      <formula>OR($E64="国", $E64="道")</formula>
    </cfRule>
    <cfRule type="expression" dxfId="990" priority="206" stopIfTrue="1">
      <formula>OR($C64="札幌市", $C64="小樽市", $C64="函館市", $C64="旭川市")</formula>
    </cfRule>
    <cfRule type="expression" dxfId="989" priority="207" stopIfTrue="1">
      <formula>OR($E64="所", $E64="圏", $E64="局")</formula>
    </cfRule>
    <cfRule type="expression" dxfId="988" priority="208">
      <formula>OR($E64="市", $E64="町", $E64="村")</formula>
    </cfRule>
  </conditionalFormatting>
  <conditionalFormatting sqref="A65:AA65">
    <cfRule type="expression" dxfId="987" priority="201" stopIfTrue="1">
      <formula>OR($E65="国", $E65="道")</formula>
    </cfRule>
    <cfRule type="expression" dxfId="986" priority="202" stopIfTrue="1">
      <formula>OR($C65="札幌市", $C65="小樽市", $C65="函館市", $C65="旭川市")</formula>
    </cfRule>
    <cfRule type="expression" dxfId="985" priority="203" stopIfTrue="1">
      <formula>OR($E65="所", $E65="圏", $E65="局")</formula>
    </cfRule>
    <cfRule type="expression" dxfId="984" priority="204">
      <formula>OR($E65="市", $E65="町", $E65="村")</formula>
    </cfRule>
  </conditionalFormatting>
  <conditionalFormatting sqref="A66:AA66">
    <cfRule type="expression" dxfId="983" priority="197" stopIfTrue="1">
      <formula>OR($E66="国", $E66="道")</formula>
    </cfRule>
    <cfRule type="expression" dxfId="982" priority="198" stopIfTrue="1">
      <formula>OR($C66="札幌市", $C66="小樽市", $C66="函館市", $C66="旭川市")</formula>
    </cfRule>
    <cfRule type="expression" dxfId="981" priority="199" stopIfTrue="1">
      <formula>OR($E66="所", $E66="圏", $E66="局")</formula>
    </cfRule>
    <cfRule type="expression" dxfId="980" priority="200">
      <formula>OR($E66="市", $E66="町", $E66="村")</formula>
    </cfRule>
  </conditionalFormatting>
  <conditionalFormatting sqref="A67:AA67">
    <cfRule type="expression" dxfId="979" priority="193" stopIfTrue="1">
      <formula>OR($E67="国", $E67="道")</formula>
    </cfRule>
    <cfRule type="expression" dxfId="978" priority="194" stopIfTrue="1">
      <formula>OR($C67="札幌市", $C67="小樽市", $C67="函館市", $C67="旭川市")</formula>
    </cfRule>
    <cfRule type="expression" dxfId="977" priority="195" stopIfTrue="1">
      <formula>OR($E67="所", $E67="圏", $E67="局")</formula>
    </cfRule>
    <cfRule type="expression" dxfId="976" priority="196">
      <formula>OR($E67="市", $E67="町", $E67="村")</formula>
    </cfRule>
  </conditionalFormatting>
  <conditionalFormatting sqref="A68:AA68">
    <cfRule type="expression" dxfId="975" priority="189" stopIfTrue="1">
      <formula>OR($E68="国", $E68="道")</formula>
    </cfRule>
    <cfRule type="expression" dxfId="974" priority="190" stopIfTrue="1">
      <formula>OR($C68="札幌市", $C68="小樽市", $C68="函館市", $C68="旭川市")</formula>
    </cfRule>
    <cfRule type="expression" dxfId="973" priority="191" stopIfTrue="1">
      <formula>OR($E68="所", $E68="圏", $E68="局")</formula>
    </cfRule>
    <cfRule type="expression" dxfId="972" priority="192">
      <formula>OR($E68="市", $E68="町", $E68="村")</formula>
    </cfRule>
  </conditionalFormatting>
  <conditionalFormatting sqref="A70:AA70">
    <cfRule type="expression" dxfId="971" priority="185" stopIfTrue="1">
      <formula>OR($E70="国", $E70="道")</formula>
    </cfRule>
    <cfRule type="expression" dxfId="970" priority="186" stopIfTrue="1">
      <formula>OR($C70="札幌市", $C70="小樽市", $C70="函館市", $C70="旭川市")</formula>
    </cfRule>
    <cfRule type="expression" dxfId="969" priority="187" stopIfTrue="1">
      <formula>OR($E70="所", $E70="圏", $E70="局")</formula>
    </cfRule>
    <cfRule type="expression" dxfId="968" priority="188">
      <formula>OR($E70="市", $E70="町", $E70="村")</formula>
    </cfRule>
  </conditionalFormatting>
  <conditionalFormatting sqref="A71:AA71">
    <cfRule type="expression" dxfId="967" priority="181" stopIfTrue="1">
      <formula>OR($E71="国", $E71="道")</formula>
    </cfRule>
    <cfRule type="expression" dxfId="966" priority="182" stopIfTrue="1">
      <formula>OR($C71="札幌市", $C71="小樽市", $C71="函館市", $C71="旭川市")</formula>
    </cfRule>
    <cfRule type="expression" dxfId="965" priority="183" stopIfTrue="1">
      <formula>OR($E71="所", $E71="圏", $E71="局")</formula>
    </cfRule>
    <cfRule type="expression" dxfId="964" priority="184">
      <formula>OR($E71="市", $E71="町", $E71="村")</formula>
    </cfRule>
  </conditionalFormatting>
  <conditionalFormatting sqref="A72:AA72">
    <cfRule type="expression" dxfId="963" priority="177" stopIfTrue="1">
      <formula>OR($E72="国", $E72="道")</formula>
    </cfRule>
    <cfRule type="expression" dxfId="962" priority="178" stopIfTrue="1">
      <formula>OR($C72="札幌市", $C72="小樽市", $C72="函館市", $C72="旭川市")</formula>
    </cfRule>
    <cfRule type="expression" dxfId="961" priority="179" stopIfTrue="1">
      <formula>OR($E72="所", $E72="圏", $E72="局")</formula>
    </cfRule>
    <cfRule type="expression" dxfId="960" priority="180">
      <formula>OR($E72="市", $E72="町", $E72="村")</formula>
    </cfRule>
  </conditionalFormatting>
  <conditionalFormatting sqref="A73:AA73">
    <cfRule type="expression" dxfId="959" priority="173" stopIfTrue="1">
      <formula>OR($E73="国", $E73="道")</formula>
    </cfRule>
    <cfRule type="expression" dxfId="958" priority="174" stopIfTrue="1">
      <formula>OR($C73="札幌市", $C73="小樽市", $C73="函館市", $C73="旭川市")</formula>
    </cfRule>
    <cfRule type="expression" dxfId="957" priority="175" stopIfTrue="1">
      <formula>OR($E73="所", $E73="圏", $E73="局")</formula>
    </cfRule>
    <cfRule type="expression" dxfId="956" priority="176">
      <formula>OR($E73="市", $E73="町", $E73="村")</formula>
    </cfRule>
  </conditionalFormatting>
  <conditionalFormatting sqref="A74:AA74">
    <cfRule type="expression" dxfId="955" priority="169" stopIfTrue="1">
      <formula>OR($E74="国", $E74="道")</formula>
    </cfRule>
    <cfRule type="expression" dxfId="954" priority="170" stopIfTrue="1">
      <formula>OR($C74="札幌市", $C74="小樽市", $C74="函館市", $C74="旭川市")</formula>
    </cfRule>
    <cfRule type="expression" dxfId="953" priority="171" stopIfTrue="1">
      <formula>OR($E74="所", $E74="圏", $E74="局")</formula>
    </cfRule>
    <cfRule type="expression" dxfId="952" priority="172">
      <formula>OR($E74="市", $E74="町", $E74="村")</formula>
    </cfRule>
  </conditionalFormatting>
  <conditionalFormatting sqref="A75:AA75">
    <cfRule type="expression" dxfId="951" priority="165" stopIfTrue="1">
      <formula>OR($E75="国", $E75="道")</formula>
    </cfRule>
    <cfRule type="expression" dxfId="950" priority="166" stopIfTrue="1">
      <formula>OR($C75="札幌市", $C75="小樽市", $C75="函館市", $C75="旭川市")</formula>
    </cfRule>
    <cfRule type="expression" dxfId="949" priority="167" stopIfTrue="1">
      <formula>OR($E75="所", $E75="圏", $E75="局")</formula>
    </cfRule>
    <cfRule type="expression" dxfId="948" priority="168">
      <formula>OR($E75="市", $E75="町", $E75="村")</formula>
    </cfRule>
  </conditionalFormatting>
  <conditionalFormatting sqref="A76:AA76">
    <cfRule type="expression" dxfId="947" priority="161" stopIfTrue="1">
      <formula>OR($E76="国", $E76="道")</formula>
    </cfRule>
    <cfRule type="expression" dxfId="946" priority="162" stopIfTrue="1">
      <formula>OR($C76="札幌市", $C76="小樽市", $C76="函館市", $C76="旭川市")</formula>
    </cfRule>
    <cfRule type="expression" dxfId="945" priority="163" stopIfTrue="1">
      <formula>OR($E76="所", $E76="圏", $E76="局")</formula>
    </cfRule>
    <cfRule type="expression" dxfId="944" priority="164">
      <formula>OR($E76="市", $E76="町", $E76="村")</formula>
    </cfRule>
  </conditionalFormatting>
  <conditionalFormatting sqref="A77:AA77">
    <cfRule type="expression" dxfId="943" priority="157" stopIfTrue="1">
      <formula>OR($E77="国", $E77="道")</formula>
    </cfRule>
    <cfRule type="expression" dxfId="942" priority="158" stopIfTrue="1">
      <formula>OR($C77="札幌市", $C77="小樽市", $C77="函館市", $C77="旭川市")</formula>
    </cfRule>
    <cfRule type="expression" dxfId="941" priority="159" stopIfTrue="1">
      <formula>OR($E77="所", $E77="圏", $E77="局")</formula>
    </cfRule>
    <cfRule type="expression" dxfId="940" priority="160">
      <formula>OR($E77="市", $E77="町", $E77="村")</formula>
    </cfRule>
  </conditionalFormatting>
  <conditionalFormatting sqref="A78:AA78">
    <cfRule type="expression" dxfId="939" priority="153" stopIfTrue="1">
      <formula>OR($E78="国", $E78="道")</formula>
    </cfRule>
    <cfRule type="expression" dxfId="938" priority="154" stopIfTrue="1">
      <formula>OR($C78="札幌市", $C78="小樽市", $C78="函館市", $C78="旭川市")</formula>
    </cfRule>
    <cfRule type="expression" dxfId="937" priority="155" stopIfTrue="1">
      <formula>OR($E78="所", $E78="圏", $E78="局")</formula>
    </cfRule>
    <cfRule type="expression" dxfId="936" priority="156">
      <formula>OR($E78="市", $E78="町", $E78="村")</formula>
    </cfRule>
  </conditionalFormatting>
  <conditionalFormatting sqref="A79:AA79">
    <cfRule type="expression" dxfId="935" priority="149" stopIfTrue="1">
      <formula>OR($E79="国", $E79="道")</formula>
    </cfRule>
    <cfRule type="expression" dxfId="934" priority="150" stopIfTrue="1">
      <formula>OR($C79="札幌市", $C79="小樽市", $C79="函館市", $C79="旭川市")</formula>
    </cfRule>
    <cfRule type="expression" dxfId="933" priority="151" stopIfTrue="1">
      <formula>OR($E79="所", $E79="圏", $E79="局")</formula>
    </cfRule>
    <cfRule type="expression" dxfId="932" priority="152">
      <formula>OR($E79="市", $E79="町", $E79="村")</formula>
    </cfRule>
  </conditionalFormatting>
  <conditionalFormatting sqref="A80:AA80">
    <cfRule type="expression" dxfId="931" priority="145" stopIfTrue="1">
      <formula>OR($E80="国", $E80="道")</formula>
    </cfRule>
    <cfRule type="expression" dxfId="930" priority="146" stopIfTrue="1">
      <formula>OR($C80="札幌市", $C80="小樽市", $C80="函館市", $C80="旭川市")</formula>
    </cfRule>
    <cfRule type="expression" dxfId="929" priority="147" stopIfTrue="1">
      <formula>OR($E80="所", $E80="圏", $E80="局")</formula>
    </cfRule>
    <cfRule type="expression" dxfId="928" priority="148">
      <formula>OR($E80="市", $E80="町", $E80="村")</formula>
    </cfRule>
  </conditionalFormatting>
  <conditionalFormatting sqref="A81:AA81">
    <cfRule type="expression" dxfId="927" priority="141" stopIfTrue="1">
      <formula>OR($E81="国", $E81="道")</formula>
    </cfRule>
    <cfRule type="expression" dxfId="926" priority="142" stopIfTrue="1">
      <formula>OR($C81="札幌市", $C81="小樽市", $C81="函館市", $C81="旭川市")</formula>
    </cfRule>
    <cfRule type="expression" dxfId="925" priority="143" stopIfTrue="1">
      <formula>OR($E81="所", $E81="圏", $E81="局")</formula>
    </cfRule>
    <cfRule type="expression" dxfId="924" priority="144">
      <formula>OR($E81="市", $E81="町", $E81="村")</formula>
    </cfRule>
  </conditionalFormatting>
  <conditionalFormatting sqref="A49:AA49">
    <cfRule type="expression" dxfId="923" priority="65" stopIfTrue="1">
      <formula>OR($E49="国", $E49="道")</formula>
    </cfRule>
    <cfRule type="expression" dxfId="922" priority="66" stopIfTrue="1">
      <formula>OR($C49="札幌市", $C49="小樽市", $C49="函館市", $C49="旭川市")</formula>
    </cfRule>
    <cfRule type="expression" dxfId="921" priority="67" stopIfTrue="1">
      <formula>OR($E49="所", $E49="圏", $E49="局")</formula>
    </cfRule>
    <cfRule type="expression" dxfId="920" priority="68">
      <formula>OR($E49="市", $E49="町", $E49="村")</formula>
    </cfRule>
  </conditionalFormatting>
  <conditionalFormatting sqref="A50:AA50">
    <cfRule type="expression" dxfId="919" priority="61" stopIfTrue="1">
      <formula>OR($E50="国", $E50="道")</formula>
    </cfRule>
    <cfRule type="expression" dxfId="918" priority="62" stopIfTrue="1">
      <formula>OR($C50="札幌市", $C50="小樽市", $C50="函館市", $C50="旭川市")</formula>
    </cfRule>
    <cfRule type="expression" dxfId="917" priority="63" stopIfTrue="1">
      <formula>OR($E50="所", $E50="圏", $E50="局")</formula>
    </cfRule>
    <cfRule type="expression" dxfId="916" priority="64">
      <formula>OR($E50="市", $E50="町", $E50="村")</formula>
    </cfRule>
  </conditionalFormatting>
  <conditionalFormatting sqref="A52:AA52">
    <cfRule type="expression" dxfId="915" priority="57" stopIfTrue="1">
      <formula>OR($E52="国", $E52="道")</formula>
    </cfRule>
    <cfRule type="expression" dxfId="914" priority="58" stopIfTrue="1">
      <formula>OR($C52="札幌市", $C52="小樽市", $C52="函館市", $C52="旭川市")</formula>
    </cfRule>
    <cfRule type="expression" dxfId="913" priority="59" stopIfTrue="1">
      <formula>OR($E52="所", $E52="圏", $E52="局")</formula>
    </cfRule>
    <cfRule type="expression" dxfId="912" priority="60">
      <formula>OR($E52="市", $E52="町", $E52="村")</formula>
    </cfRule>
  </conditionalFormatting>
  <conditionalFormatting sqref="A53:AA53">
    <cfRule type="expression" dxfId="911" priority="53" stopIfTrue="1">
      <formula>OR($E53="国", $E53="道")</formula>
    </cfRule>
    <cfRule type="expression" dxfId="910" priority="54" stopIfTrue="1">
      <formula>OR($C53="札幌市", $C53="小樽市", $C53="函館市", $C53="旭川市")</formula>
    </cfRule>
    <cfRule type="expression" dxfId="909" priority="55" stopIfTrue="1">
      <formula>OR($E53="所", $E53="圏", $E53="局")</formula>
    </cfRule>
    <cfRule type="expression" dxfId="908" priority="56">
      <formula>OR($E53="市", $E53="町", $E53="村")</formula>
    </cfRule>
  </conditionalFormatting>
  <conditionalFormatting sqref="A54:AA54">
    <cfRule type="expression" dxfId="907" priority="49" stopIfTrue="1">
      <formula>OR($E54="国", $E54="道")</formula>
    </cfRule>
    <cfRule type="expression" dxfId="906" priority="50" stopIfTrue="1">
      <formula>OR($C54="札幌市", $C54="小樽市", $C54="函館市", $C54="旭川市")</formula>
    </cfRule>
    <cfRule type="expression" dxfId="905" priority="51" stopIfTrue="1">
      <formula>OR($E54="所", $E54="圏", $E54="局")</formula>
    </cfRule>
    <cfRule type="expression" dxfId="904" priority="52">
      <formula>OR($E54="市", $E54="町", $E54="村")</formula>
    </cfRule>
  </conditionalFormatting>
  <conditionalFormatting sqref="A55:AA55">
    <cfRule type="expression" dxfId="903" priority="45" stopIfTrue="1">
      <formula>OR($E55="国", $E55="道")</formula>
    </cfRule>
    <cfRule type="expression" dxfId="902" priority="46" stopIfTrue="1">
      <formula>OR($C55="札幌市", $C55="小樽市", $C55="函館市", $C55="旭川市")</formula>
    </cfRule>
    <cfRule type="expression" dxfId="901" priority="47" stopIfTrue="1">
      <formula>OR($E55="所", $E55="圏", $E55="局")</formula>
    </cfRule>
    <cfRule type="expression" dxfId="900" priority="48">
      <formula>OR($E55="市", $E55="町", $E55="村")</formula>
    </cfRule>
  </conditionalFormatting>
  <conditionalFormatting sqref="A56:AA56">
    <cfRule type="expression" dxfId="899" priority="41" stopIfTrue="1">
      <formula>OR($E56="国", $E56="道")</formula>
    </cfRule>
    <cfRule type="expression" dxfId="898" priority="42" stopIfTrue="1">
      <formula>OR($C56="札幌市", $C56="小樽市", $C56="函館市", $C56="旭川市")</formula>
    </cfRule>
    <cfRule type="expression" dxfId="897" priority="43" stopIfTrue="1">
      <formula>OR($E56="所", $E56="圏", $E56="局")</formula>
    </cfRule>
    <cfRule type="expression" dxfId="896" priority="44">
      <formula>OR($E56="市", $E56="町", $E56="村")</formula>
    </cfRule>
  </conditionalFormatting>
  <conditionalFormatting sqref="A57:AA57">
    <cfRule type="expression" dxfId="895" priority="37" stopIfTrue="1">
      <formula>OR($E57="国", $E57="道")</formula>
    </cfRule>
    <cfRule type="expression" dxfId="894" priority="38" stopIfTrue="1">
      <formula>OR($C57="札幌市", $C57="小樽市", $C57="函館市", $C57="旭川市")</formula>
    </cfRule>
    <cfRule type="expression" dxfId="893" priority="39" stopIfTrue="1">
      <formula>OR($E57="所", $E57="圏", $E57="局")</formula>
    </cfRule>
    <cfRule type="expression" dxfId="892" priority="40">
      <formula>OR($E57="市", $E57="町", $E57="村")</formula>
    </cfRule>
  </conditionalFormatting>
  <conditionalFormatting sqref="A58:AA58">
    <cfRule type="expression" dxfId="891" priority="33" stopIfTrue="1">
      <formula>OR($E58="国", $E58="道")</formula>
    </cfRule>
    <cfRule type="expression" dxfId="890" priority="34" stopIfTrue="1">
      <formula>OR($C58="札幌市", $C58="小樽市", $C58="函館市", $C58="旭川市")</formula>
    </cfRule>
    <cfRule type="expression" dxfId="889" priority="35" stopIfTrue="1">
      <formula>OR($E58="所", $E58="圏", $E58="局")</formula>
    </cfRule>
    <cfRule type="expression" dxfId="888" priority="36">
      <formula>OR($E58="市", $E58="町", $E58="村")</formula>
    </cfRule>
  </conditionalFormatting>
  <conditionalFormatting sqref="A59:AA59">
    <cfRule type="expression" dxfId="887" priority="29" stopIfTrue="1">
      <formula>OR($E59="国", $E59="道")</formula>
    </cfRule>
    <cfRule type="expression" dxfId="886" priority="30" stopIfTrue="1">
      <formula>OR($C59="札幌市", $C59="小樽市", $C59="函館市", $C59="旭川市")</formula>
    </cfRule>
    <cfRule type="expression" dxfId="885" priority="31" stopIfTrue="1">
      <formula>OR($E59="所", $E59="圏", $E59="局")</formula>
    </cfRule>
    <cfRule type="expression" dxfId="884" priority="32">
      <formula>OR($E59="市", $E59="町", $E59="村")</formula>
    </cfRule>
  </conditionalFormatting>
  <conditionalFormatting sqref="A60:AA60">
    <cfRule type="expression" dxfId="883" priority="25" stopIfTrue="1">
      <formula>OR($E60="国", $E60="道")</formula>
    </cfRule>
    <cfRule type="expression" dxfId="882" priority="26" stopIfTrue="1">
      <formula>OR($C60="札幌市", $C60="小樽市", $C60="函館市", $C60="旭川市")</formula>
    </cfRule>
    <cfRule type="expression" dxfId="881" priority="27" stopIfTrue="1">
      <formula>OR($E60="所", $E60="圏", $E60="局")</formula>
    </cfRule>
    <cfRule type="expression" dxfId="880" priority="28">
      <formula>OR($E60="市", $E60="町", $E60="村")</formula>
    </cfRule>
  </conditionalFormatting>
  <conditionalFormatting sqref="A43:AA43">
    <cfRule type="expression" dxfId="879" priority="21" stopIfTrue="1">
      <formula>OR($E43="国", $E43="道")</formula>
    </cfRule>
    <cfRule type="expression" dxfId="878" priority="22" stopIfTrue="1">
      <formula>OR($C43="札幌市", $C43="小樽市", $C43="函館市", $C43="旭川市")</formula>
    </cfRule>
    <cfRule type="expression" dxfId="877" priority="23" stopIfTrue="1">
      <formula>OR($E43="所", $E43="圏", $E43="局")</formula>
    </cfRule>
    <cfRule type="expression" dxfId="876" priority="24">
      <formula>OR($E43="市", $E43="町", $E43="村")</formula>
    </cfRule>
  </conditionalFormatting>
  <conditionalFormatting sqref="A44:AA44">
    <cfRule type="expression" dxfId="875" priority="17" stopIfTrue="1">
      <formula>OR($E44="国", $E44="道")</formula>
    </cfRule>
    <cfRule type="expression" dxfId="874" priority="18" stopIfTrue="1">
      <formula>OR($C44="札幌市", $C44="小樽市", $C44="函館市", $C44="旭川市")</formula>
    </cfRule>
    <cfRule type="expression" dxfId="873" priority="19" stopIfTrue="1">
      <formula>OR($E44="所", $E44="圏", $E44="局")</formula>
    </cfRule>
    <cfRule type="expression" dxfId="872" priority="20">
      <formula>OR($E44="市", $E44="町", $E44="村")</formula>
    </cfRule>
  </conditionalFormatting>
  <conditionalFormatting sqref="A45:AA45">
    <cfRule type="expression" dxfId="871" priority="13" stopIfTrue="1">
      <formula>OR($E45="国", $E45="道")</formula>
    </cfRule>
    <cfRule type="expression" dxfId="870" priority="14" stopIfTrue="1">
      <formula>OR($C45="札幌市", $C45="小樽市", $C45="函館市", $C45="旭川市")</formula>
    </cfRule>
    <cfRule type="expression" dxfId="869" priority="15" stopIfTrue="1">
      <formula>OR($E45="所", $E45="圏", $E45="局")</formula>
    </cfRule>
    <cfRule type="expression" dxfId="868" priority="16">
      <formula>OR($E45="市", $E45="町", $E45="村")</formula>
    </cfRule>
  </conditionalFormatting>
  <conditionalFormatting sqref="A46:AA46">
    <cfRule type="expression" dxfId="867" priority="9" stopIfTrue="1">
      <formula>OR($E46="国", $E46="道")</formula>
    </cfRule>
    <cfRule type="expression" dxfId="866" priority="10" stopIfTrue="1">
      <formula>OR($C46="札幌市", $C46="小樽市", $C46="函館市", $C46="旭川市")</formula>
    </cfRule>
    <cfRule type="expression" dxfId="865" priority="11" stopIfTrue="1">
      <formula>OR($E46="所", $E46="圏", $E46="局")</formula>
    </cfRule>
    <cfRule type="expression" dxfId="864" priority="12">
      <formula>OR($E46="市", $E46="町", $E46="村")</formula>
    </cfRule>
  </conditionalFormatting>
  <conditionalFormatting sqref="A47:AA47">
    <cfRule type="expression" dxfId="863" priority="5" stopIfTrue="1">
      <formula>OR($E47="国", $E47="道")</formula>
    </cfRule>
    <cfRule type="expression" dxfId="862" priority="6" stopIfTrue="1">
      <formula>OR($C47="札幌市", $C47="小樽市", $C47="函館市", $C47="旭川市")</formula>
    </cfRule>
    <cfRule type="expression" dxfId="861" priority="7" stopIfTrue="1">
      <formula>OR($E47="所", $E47="圏", $E47="局")</formula>
    </cfRule>
    <cfRule type="expression" dxfId="860" priority="8">
      <formula>OR($E47="市", $E47="町", $E47="村")</formula>
    </cfRule>
  </conditionalFormatting>
  <conditionalFormatting sqref="A48:AA48">
    <cfRule type="expression" dxfId="859" priority="1" stopIfTrue="1">
      <formula>OR($E48="国", $E48="道")</formula>
    </cfRule>
    <cfRule type="expression" dxfId="858" priority="2" stopIfTrue="1">
      <formula>OR($C48="札幌市", $C48="小樽市", $C48="函館市", $C48="旭川市")</formula>
    </cfRule>
    <cfRule type="expression" dxfId="857" priority="3" stopIfTrue="1">
      <formula>OR($E48="所", $E48="圏", $E48="局")</formula>
    </cfRule>
    <cfRule type="expression" dxfId="856" priority="4">
      <formula>OR($E48="市", $E48="町", $E48="村")</formula>
    </cfRule>
  </conditionalFormatting>
  <printOptions horizontalCentered="1"/>
  <pageMargins left="0.31496062992125984" right="0.31496062992125984" top="0.78740157480314965" bottom="0.19685039370078741" header="0.31496062992125984" footer="0.31496062992125984"/>
  <colBreaks count="1" manualBreakCount="1">
    <brk id="2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27" width="10.75" style="112" customWidth="1"/>
    <col min="28" max="16384" width="9" style="112"/>
  </cols>
  <sheetData>
    <row r="1" spans="1:27" s="114" customFormat="1" ht="18.75">
      <c r="A1" s="31" t="s">
        <v>379</v>
      </c>
      <c r="B1" s="32"/>
      <c r="C1" s="32"/>
      <c r="D1" s="32"/>
      <c r="E1" s="32"/>
      <c r="F1" s="31"/>
      <c r="G1" s="31"/>
      <c r="H1" s="31"/>
      <c r="I1" s="31"/>
      <c r="J1" s="31"/>
      <c r="K1" s="33"/>
      <c r="L1" s="31"/>
      <c r="M1" s="31"/>
      <c r="N1" s="31"/>
      <c r="O1" s="31"/>
      <c r="P1" s="31"/>
      <c r="Q1" s="31"/>
      <c r="R1" s="31"/>
      <c r="S1" s="31"/>
      <c r="T1" s="31"/>
      <c r="U1" s="31"/>
      <c r="V1" s="31"/>
      <c r="W1" s="31"/>
      <c r="X1" s="31"/>
      <c r="Y1" s="31"/>
      <c r="Z1" s="31"/>
      <c r="AA1" s="33" t="s">
        <v>38</v>
      </c>
    </row>
    <row r="2" spans="1:27" ht="15">
      <c r="A2" s="27"/>
      <c r="B2" s="28"/>
      <c r="C2" s="28"/>
      <c r="D2" s="28"/>
      <c r="E2" s="28"/>
      <c r="F2" s="27"/>
      <c r="G2" s="27"/>
      <c r="H2" s="27"/>
      <c r="I2" s="27"/>
      <c r="J2" s="27"/>
      <c r="K2" s="27"/>
      <c r="L2" s="27"/>
      <c r="M2" s="27"/>
      <c r="N2" s="27"/>
      <c r="O2" s="27"/>
      <c r="P2" s="27"/>
      <c r="Q2" s="27"/>
      <c r="R2" s="27"/>
      <c r="S2" s="27"/>
      <c r="T2" s="27"/>
      <c r="U2" s="27"/>
      <c r="V2" s="27"/>
      <c r="W2" s="27"/>
      <c r="X2" s="27"/>
      <c r="Y2" s="27"/>
      <c r="Z2" s="27"/>
      <c r="AA2" s="27"/>
    </row>
    <row r="3" spans="1:27" ht="33" customHeight="1">
      <c r="A3" s="115"/>
      <c r="B3" s="58"/>
      <c r="C3" s="58"/>
      <c r="D3" s="58"/>
      <c r="E3" s="58"/>
      <c r="F3" s="116" t="s">
        <v>8</v>
      </c>
      <c r="G3" s="58" t="s">
        <v>338</v>
      </c>
      <c r="H3" s="58" t="s">
        <v>339</v>
      </c>
      <c r="I3" s="58" t="s">
        <v>340</v>
      </c>
      <c r="J3" s="58" t="s">
        <v>341</v>
      </c>
      <c r="K3" s="58" t="s">
        <v>342</v>
      </c>
      <c r="L3" s="59" t="s">
        <v>343</v>
      </c>
      <c r="M3" s="59" t="s">
        <v>344</v>
      </c>
      <c r="N3" s="59" t="s">
        <v>345</v>
      </c>
      <c r="O3" s="59" t="s">
        <v>346</v>
      </c>
      <c r="P3" s="59" t="s">
        <v>347</v>
      </c>
      <c r="Q3" s="59" t="s">
        <v>348</v>
      </c>
      <c r="R3" s="59" t="s">
        <v>349</v>
      </c>
      <c r="S3" s="59" t="s">
        <v>350</v>
      </c>
      <c r="T3" s="59" t="s">
        <v>351</v>
      </c>
      <c r="U3" s="59" t="s">
        <v>352</v>
      </c>
      <c r="V3" s="59" t="s">
        <v>353</v>
      </c>
      <c r="W3" s="59" t="s">
        <v>354</v>
      </c>
      <c r="X3" s="59" t="s">
        <v>355</v>
      </c>
      <c r="Y3" s="59" t="s">
        <v>356</v>
      </c>
      <c r="Z3" s="59" t="s">
        <v>357</v>
      </c>
      <c r="AA3" s="60" t="s">
        <v>358</v>
      </c>
    </row>
    <row r="4" spans="1:27" ht="15">
      <c r="A4" s="107" t="s">
        <v>50</v>
      </c>
      <c r="B4" s="41" t="s">
        <v>52</v>
      </c>
      <c r="C4" s="41" t="s">
        <v>14</v>
      </c>
      <c r="D4" s="41" t="s">
        <v>92</v>
      </c>
      <c r="E4" s="41" t="s">
        <v>39</v>
      </c>
      <c r="F4" s="42">
        <v>123925</v>
      </c>
      <c r="G4" s="43">
        <v>91</v>
      </c>
      <c r="H4" s="43">
        <v>28</v>
      </c>
      <c r="I4" s="43">
        <v>18</v>
      </c>
      <c r="J4" s="43">
        <v>19</v>
      </c>
      <c r="K4" s="43">
        <v>31</v>
      </c>
      <c r="L4" s="43">
        <v>42</v>
      </c>
      <c r="M4" s="43">
        <v>55</v>
      </c>
      <c r="N4" s="43">
        <v>91</v>
      </c>
      <c r="O4" s="43">
        <v>127</v>
      </c>
      <c r="P4" s="43">
        <v>224</v>
      </c>
      <c r="Q4" s="43">
        <v>387</v>
      </c>
      <c r="R4" s="43">
        <v>769</v>
      </c>
      <c r="S4" s="43">
        <v>2095</v>
      </c>
      <c r="T4" s="43">
        <v>3264</v>
      </c>
      <c r="U4" s="43">
        <v>6639</v>
      </c>
      <c r="V4" s="43">
        <v>13583</v>
      </c>
      <c r="W4" s="43">
        <v>24360</v>
      </c>
      <c r="X4" s="43">
        <v>31731</v>
      </c>
      <c r="Y4" s="43">
        <v>24884</v>
      </c>
      <c r="Z4" s="43">
        <v>12533</v>
      </c>
      <c r="AA4" s="44">
        <v>2942</v>
      </c>
    </row>
    <row r="5" spans="1:27" ht="15">
      <c r="A5" s="61"/>
      <c r="B5" s="62" t="s">
        <v>53</v>
      </c>
      <c r="C5" s="62" t="s">
        <v>14</v>
      </c>
      <c r="D5" s="62" t="s">
        <v>93</v>
      </c>
      <c r="E5" s="62" t="s">
        <v>39</v>
      </c>
      <c r="F5" s="79">
        <v>66386</v>
      </c>
      <c r="G5" s="66">
        <v>39</v>
      </c>
      <c r="H5" s="66">
        <v>17</v>
      </c>
      <c r="I5" s="66">
        <v>14</v>
      </c>
      <c r="J5" s="66">
        <v>9</v>
      </c>
      <c r="K5" s="66">
        <v>20</v>
      </c>
      <c r="L5" s="66">
        <v>25</v>
      </c>
      <c r="M5" s="66">
        <v>36</v>
      </c>
      <c r="N5" s="66">
        <v>56</v>
      </c>
      <c r="O5" s="66">
        <v>81</v>
      </c>
      <c r="P5" s="66">
        <v>167</v>
      </c>
      <c r="Q5" s="66">
        <v>291</v>
      </c>
      <c r="R5" s="66">
        <v>575</v>
      </c>
      <c r="S5" s="66">
        <v>1647</v>
      </c>
      <c r="T5" s="66">
        <v>2509</v>
      </c>
      <c r="U5" s="66">
        <v>4945</v>
      </c>
      <c r="V5" s="66">
        <v>9528</v>
      </c>
      <c r="W5" s="66">
        <v>15525</v>
      </c>
      <c r="X5" s="66">
        <v>16833</v>
      </c>
      <c r="Y5" s="66">
        <v>9620</v>
      </c>
      <c r="Z5" s="66">
        <v>3816</v>
      </c>
      <c r="AA5" s="67">
        <v>621</v>
      </c>
    </row>
    <row r="6" spans="1:27" ht="15">
      <c r="A6" s="69"/>
      <c r="B6" s="70" t="s">
        <v>54</v>
      </c>
      <c r="C6" s="70" t="s">
        <v>14</v>
      </c>
      <c r="D6" s="70" t="s">
        <v>94</v>
      </c>
      <c r="E6" s="70" t="s">
        <v>39</v>
      </c>
      <c r="F6" s="80">
        <v>57539</v>
      </c>
      <c r="G6" s="75">
        <v>52</v>
      </c>
      <c r="H6" s="75">
        <v>11</v>
      </c>
      <c r="I6" s="75">
        <v>4</v>
      </c>
      <c r="J6" s="75">
        <v>10</v>
      </c>
      <c r="K6" s="75">
        <v>11</v>
      </c>
      <c r="L6" s="75">
        <v>17</v>
      </c>
      <c r="M6" s="75">
        <v>19</v>
      </c>
      <c r="N6" s="75">
        <v>35</v>
      </c>
      <c r="O6" s="75">
        <v>46</v>
      </c>
      <c r="P6" s="75">
        <v>57</v>
      </c>
      <c r="Q6" s="75">
        <v>96</v>
      </c>
      <c r="R6" s="75">
        <v>194</v>
      </c>
      <c r="S6" s="75">
        <v>448</v>
      </c>
      <c r="T6" s="75">
        <v>755</v>
      </c>
      <c r="U6" s="75">
        <v>1694</v>
      </c>
      <c r="V6" s="75">
        <v>4055</v>
      </c>
      <c r="W6" s="75">
        <v>8835</v>
      </c>
      <c r="X6" s="75">
        <v>14898</v>
      </c>
      <c r="Y6" s="75">
        <v>15264</v>
      </c>
      <c r="Z6" s="75">
        <v>8717</v>
      </c>
      <c r="AA6" s="76">
        <v>2321</v>
      </c>
    </row>
    <row r="7" spans="1:27" ht="15">
      <c r="A7" s="107" t="s">
        <v>55</v>
      </c>
      <c r="B7" s="41" t="s">
        <v>52</v>
      </c>
      <c r="C7" s="41" t="s">
        <v>15</v>
      </c>
      <c r="D7" s="41" t="s">
        <v>95</v>
      </c>
      <c r="E7" s="41" t="s">
        <v>40</v>
      </c>
      <c r="F7" s="42">
        <v>5676</v>
      </c>
      <c r="G7" s="43">
        <v>6</v>
      </c>
      <c r="H7" s="43" t="s">
        <v>44</v>
      </c>
      <c r="I7" s="43" t="s">
        <v>44</v>
      </c>
      <c r="J7" s="43">
        <v>2</v>
      </c>
      <c r="K7" s="43">
        <v>1</v>
      </c>
      <c r="L7" s="43" t="s">
        <v>44</v>
      </c>
      <c r="M7" s="43">
        <v>2</v>
      </c>
      <c r="N7" s="43">
        <v>7</v>
      </c>
      <c r="O7" s="43">
        <v>6</v>
      </c>
      <c r="P7" s="43">
        <v>12</v>
      </c>
      <c r="Q7" s="43">
        <v>13</v>
      </c>
      <c r="R7" s="43">
        <v>31</v>
      </c>
      <c r="S7" s="43">
        <v>105</v>
      </c>
      <c r="T7" s="43">
        <v>149</v>
      </c>
      <c r="U7" s="43">
        <v>311</v>
      </c>
      <c r="V7" s="43">
        <v>617</v>
      </c>
      <c r="W7" s="43">
        <v>1138</v>
      </c>
      <c r="X7" s="43">
        <v>1433</v>
      </c>
      <c r="Y7" s="43">
        <v>1127</v>
      </c>
      <c r="Z7" s="43">
        <v>557</v>
      </c>
      <c r="AA7" s="44">
        <v>159</v>
      </c>
    </row>
    <row r="8" spans="1:27" ht="15">
      <c r="A8" s="61"/>
      <c r="B8" s="62" t="s">
        <v>53</v>
      </c>
      <c r="C8" s="62" t="s">
        <v>15</v>
      </c>
      <c r="D8" s="62" t="s">
        <v>96</v>
      </c>
      <c r="E8" s="62" t="s">
        <v>40</v>
      </c>
      <c r="F8" s="79">
        <v>3134</v>
      </c>
      <c r="G8" s="66">
        <v>3</v>
      </c>
      <c r="H8" s="66" t="s">
        <v>44</v>
      </c>
      <c r="I8" s="66" t="s">
        <v>44</v>
      </c>
      <c r="J8" s="66" t="s">
        <v>44</v>
      </c>
      <c r="K8" s="66">
        <v>1</v>
      </c>
      <c r="L8" s="66" t="s">
        <v>44</v>
      </c>
      <c r="M8" s="66">
        <v>2</v>
      </c>
      <c r="N8" s="66">
        <v>4</v>
      </c>
      <c r="O8" s="66">
        <v>3</v>
      </c>
      <c r="P8" s="66">
        <v>8</v>
      </c>
      <c r="Q8" s="66">
        <v>11</v>
      </c>
      <c r="R8" s="66">
        <v>25</v>
      </c>
      <c r="S8" s="66">
        <v>80</v>
      </c>
      <c r="T8" s="66">
        <v>122</v>
      </c>
      <c r="U8" s="66">
        <v>239</v>
      </c>
      <c r="V8" s="66">
        <v>433</v>
      </c>
      <c r="W8" s="66">
        <v>734</v>
      </c>
      <c r="X8" s="66">
        <v>787</v>
      </c>
      <c r="Y8" s="66">
        <v>450</v>
      </c>
      <c r="Z8" s="66">
        <v>193</v>
      </c>
      <c r="AA8" s="67">
        <v>39</v>
      </c>
    </row>
    <row r="9" spans="1:27" ht="15">
      <c r="A9" s="69"/>
      <c r="B9" s="70" t="s">
        <v>54</v>
      </c>
      <c r="C9" s="70" t="s">
        <v>15</v>
      </c>
      <c r="D9" s="70" t="s">
        <v>97</v>
      </c>
      <c r="E9" s="70" t="s">
        <v>40</v>
      </c>
      <c r="F9" s="80">
        <v>2542</v>
      </c>
      <c r="G9" s="75">
        <v>3</v>
      </c>
      <c r="H9" s="75" t="s">
        <v>44</v>
      </c>
      <c r="I9" s="75" t="s">
        <v>44</v>
      </c>
      <c r="J9" s="75">
        <v>2</v>
      </c>
      <c r="K9" s="75" t="s">
        <v>44</v>
      </c>
      <c r="L9" s="75" t="s">
        <v>44</v>
      </c>
      <c r="M9" s="75" t="s">
        <v>44</v>
      </c>
      <c r="N9" s="75">
        <v>3</v>
      </c>
      <c r="O9" s="75">
        <v>3</v>
      </c>
      <c r="P9" s="75">
        <v>4</v>
      </c>
      <c r="Q9" s="75">
        <v>2</v>
      </c>
      <c r="R9" s="75">
        <v>6</v>
      </c>
      <c r="S9" s="75">
        <v>25</v>
      </c>
      <c r="T9" s="75">
        <v>27</v>
      </c>
      <c r="U9" s="75">
        <v>72</v>
      </c>
      <c r="V9" s="75">
        <v>184</v>
      </c>
      <c r="W9" s="75">
        <v>404</v>
      </c>
      <c r="X9" s="75">
        <v>646</v>
      </c>
      <c r="Y9" s="75">
        <v>677</v>
      </c>
      <c r="Z9" s="75">
        <v>364</v>
      </c>
      <c r="AA9" s="76">
        <v>120</v>
      </c>
    </row>
    <row r="10" spans="1:27" ht="15">
      <c r="A10" s="107" t="s">
        <v>387</v>
      </c>
      <c r="B10" s="41" t="s">
        <v>52</v>
      </c>
      <c r="C10" s="41" t="s">
        <v>99</v>
      </c>
      <c r="D10" s="41" t="s">
        <v>98</v>
      </c>
      <c r="E10" s="41" t="s">
        <v>41</v>
      </c>
      <c r="F10" s="42">
        <v>523</v>
      </c>
      <c r="G10" s="43" t="s">
        <v>44</v>
      </c>
      <c r="H10" s="43" t="s">
        <v>44</v>
      </c>
      <c r="I10" s="43" t="s">
        <v>44</v>
      </c>
      <c r="J10" s="43" t="s">
        <v>44</v>
      </c>
      <c r="K10" s="43" t="s">
        <v>44</v>
      </c>
      <c r="L10" s="43" t="s">
        <v>44</v>
      </c>
      <c r="M10" s="43" t="s">
        <v>44</v>
      </c>
      <c r="N10" s="43">
        <v>1</v>
      </c>
      <c r="O10" s="43">
        <v>1</v>
      </c>
      <c r="P10" s="43" t="s">
        <v>44</v>
      </c>
      <c r="Q10" s="43">
        <v>1</v>
      </c>
      <c r="R10" s="43">
        <v>5</v>
      </c>
      <c r="S10" s="43">
        <v>10</v>
      </c>
      <c r="T10" s="43">
        <v>12</v>
      </c>
      <c r="U10" s="43">
        <v>33</v>
      </c>
      <c r="V10" s="43">
        <v>70</v>
      </c>
      <c r="W10" s="43">
        <v>103</v>
      </c>
      <c r="X10" s="43">
        <v>136</v>
      </c>
      <c r="Y10" s="43">
        <v>96</v>
      </c>
      <c r="Z10" s="43">
        <v>39</v>
      </c>
      <c r="AA10" s="44">
        <v>16</v>
      </c>
    </row>
    <row r="11" spans="1:27" ht="15">
      <c r="A11" s="61"/>
      <c r="B11" s="62" t="s">
        <v>53</v>
      </c>
      <c r="C11" s="62" t="s">
        <v>99</v>
      </c>
      <c r="D11" s="62" t="s">
        <v>100</v>
      </c>
      <c r="E11" s="62" t="s">
        <v>41</v>
      </c>
      <c r="F11" s="79">
        <v>262</v>
      </c>
      <c r="G11" s="66" t="s">
        <v>44</v>
      </c>
      <c r="H11" s="66" t="s">
        <v>44</v>
      </c>
      <c r="I11" s="66" t="s">
        <v>44</v>
      </c>
      <c r="J11" s="66" t="s">
        <v>44</v>
      </c>
      <c r="K11" s="66" t="s">
        <v>44</v>
      </c>
      <c r="L11" s="66" t="s">
        <v>44</v>
      </c>
      <c r="M11" s="66" t="s">
        <v>44</v>
      </c>
      <c r="N11" s="66">
        <v>1</v>
      </c>
      <c r="O11" s="66">
        <v>1</v>
      </c>
      <c r="P11" s="66" t="s">
        <v>44</v>
      </c>
      <c r="Q11" s="66">
        <v>1</v>
      </c>
      <c r="R11" s="66">
        <v>4</v>
      </c>
      <c r="S11" s="66">
        <v>7</v>
      </c>
      <c r="T11" s="66">
        <v>11</v>
      </c>
      <c r="U11" s="66">
        <v>25</v>
      </c>
      <c r="V11" s="66">
        <v>46</v>
      </c>
      <c r="W11" s="66">
        <v>57</v>
      </c>
      <c r="X11" s="66">
        <v>66</v>
      </c>
      <c r="Y11" s="66">
        <v>31</v>
      </c>
      <c r="Z11" s="66">
        <v>9</v>
      </c>
      <c r="AA11" s="67">
        <v>3</v>
      </c>
    </row>
    <row r="12" spans="1:27" ht="15">
      <c r="A12" s="69"/>
      <c r="B12" s="70" t="s">
        <v>54</v>
      </c>
      <c r="C12" s="70" t="s">
        <v>99</v>
      </c>
      <c r="D12" s="70" t="s">
        <v>101</v>
      </c>
      <c r="E12" s="70" t="s">
        <v>41</v>
      </c>
      <c r="F12" s="80">
        <v>261</v>
      </c>
      <c r="G12" s="75" t="s">
        <v>44</v>
      </c>
      <c r="H12" s="75" t="s">
        <v>44</v>
      </c>
      <c r="I12" s="75" t="s">
        <v>44</v>
      </c>
      <c r="J12" s="75" t="s">
        <v>44</v>
      </c>
      <c r="K12" s="75" t="s">
        <v>44</v>
      </c>
      <c r="L12" s="75" t="s">
        <v>44</v>
      </c>
      <c r="M12" s="75" t="s">
        <v>44</v>
      </c>
      <c r="N12" s="75" t="s">
        <v>44</v>
      </c>
      <c r="O12" s="75" t="s">
        <v>44</v>
      </c>
      <c r="P12" s="75" t="s">
        <v>44</v>
      </c>
      <c r="Q12" s="75" t="s">
        <v>44</v>
      </c>
      <c r="R12" s="75">
        <v>1</v>
      </c>
      <c r="S12" s="75">
        <v>3</v>
      </c>
      <c r="T12" s="75">
        <v>1</v>
      </c>
      <c r="U12" s="75">
        <v>8</v>
      </c>
      <c r="V12" s="75">
        <v>24</v>
      </c>
      <c r="W12" s="75">
        <v>46</v>
      </c>
      <c r="X12" s="75">
        <v>70</v>
      </c>
      <c r="Y12" s="75">
        <v>65</v>
      </c>
      <c r="Z12" s="75">
        <v>30</v>
      </c>
      <c r="AA12" s="76">
        <v>13</v>
      </c>
    </row>
    <row r="13" spans="1:27" ht="15">
      <c r="A13" s="107" t="s">
        <v>57</v>
      </c>
      <c r="B13" s="41" t="s">
        <v>52</v>
      </c>
      <c r="C13" s="41" t="s">
        <v>103</v>
      </c>
      <c r="D13" s="41" t="s">
        <v>102</v>
      </c>
      <c r="E13" s="41" t="s">
        <v>42</v>
      </c>
      <c r="F13" s="42">
        <v>153</v>
      </c>
      <c r="G13" s="43" t="s">
        <v>44</v>
      </c>
      <c r="H13" s="43" t="s">
        <v>44</v>
      </c>
      <c r="I13" s="43" t="s">
        <v>44</v>
      </c>
      <c r="J13" s="43" t="s">
        <v>44</v>
      </c>
      <c r="K13" s="43" t="s">
        <v>44</v>
      </c>
      <c r="L13" s="43" t="s">
        <v>44</v>
      </c>
      <c r="M13" s="43" t="s">
        <v>44</v>
      </c>
      <c r="N13" s="43" t="s">
        <v>44</v>
      </c>
      <c r="O13" s="43" t="s">
        <v>44</v>
      </c>
      <c r="P13" s="43" t="s">
        <v>44</v>
      </c>
      <c r="Q13" s="43" t="s">
        <v>44</v>
      </c>
      <c r="R13" s="43">
        <v>1</v>
      </c>
      <c r="S13" s="43">
        <v>5</v>
      </c>
      <c r="T13" s="43">
        <v>2</v>
      </c>
      <c r="U13" s="43">
        <v>8</v>
      </c>
      <c r="V13" s="43">
        <v>21</v>
      </c>
      <c r="W13" s="43">
        <v>33</v>
      </c>
      <c r="X13" s="43">
        <v>39</v>
      </c>
      <c r="Y13" s="43">
        <v>24</v>
      </c>
      <c r="Z13" s="43">
        <v>13</v>
      </c>
      <c r="AA13" s="44">
        <v>7</v>
      </c>
    </row>
    <row r="14" spans="1:27" ht="15">
      <c r="A14" s="61"/>
      <c r="B14" s="62" t="s">
        <v>53</v>
      </c>
      <c r="C14" s="62" t="s">
        <v>103</v>
      </c>
      <c r="D14" s="62" t="s">
        <v>104</v>
      </c>
      <c r="E14" s="62" t="s">
        <v>42</v>
      </c>
      <c r="F14" s="79">
        <v>79</v>
      </c>
      <c r="G14" s="66" t="s">
        <v>44</v>
      </c>
      <c r="H14" s="66" t="s">
        <v>44</v>
      </c>
      <c r="I14" s="66" t="s">
        <v>44</v>
      </c>
      <c r="J14" s="66" t="s">
        <v>44</v>
      </c>
      <c r="K14" s="66" t="s">
        <v>44</v>
      </c>
      <c r="L14" s="66" t="s">
        <v>44</v>
      </c>
      <c r="M14" s="66" t="s">
        <v>44</v>
      </c>
      <c r="N14" s="66" t="s">
        <v>44</v>
      </c>
      <c r="O14" s="66" t="s">
        <v>44</v>
      </c>
      <c r="P14" s="66" t="s">
        <v>44</v>
      </c>
      <c r="Q14" s="66" t="s">
        <v>44</v>
      </c>
      <c r="R14" s="66">
        <v>1</v>
      </c>
      <c r="S14" s="66">
        <v>3</v>
      </c>
      <c r="T14" s="66">
        <v>2</v>
      </c>
      <c r="U14" s="66">
        <v>7</v>
      </c>
      <c r="V14" s="66">
        <v>16</v>
      </c>
      <c r="W14" s="66">
        <v>20</v>
      </c>
      <c r="X14" s="66">
        <v>15</v>
      </c>
      <c r="Y14" s="66">
        <v>9</v>
      </c>
      <c r="Z14" s="66">
        <v>4</v>
      </c>
      <c r="AA14" s="67">
        <v>2</v>
      </c>
    </row>
    <row r="15" spans="1:27" ht="15">
      <c r="A15" s="69"/>
      <c r="B15" s="70" t="s">
        <v>54</v>
      </c>
      <c r="C15" s="70" t="s">
        <v>103</v>
      </c>
      <c r="D15" s="70" t="s">
        <v>105</v>
      </c>
      <c r="E15" s="70" t="s">
        <v>42</v>
      </c>
      <c r="F15" s="80">
        <v>74</v>
      </c>
      <c r="G15" s="75" t="s">
        <v>44</v>
      </c>
      <c r="H15" s="75" t="s">
        <v>44</v>
      </c>
      <c r="I15" s="75" t="s">
        <v>44</v>
      </c>
      <c r="J15" s="75" t="s">
        <v>44</v>
      </c>
      <c r="K15" s="75" t="s">
        <v>44</v>
      </c>
      <c r="L15" s="75" t="s">
        <v>44</v>
      </c>
      <c r="M15" s="75" t="s">
        <v>44</v>
      </c>
      <c r="N15" s="75" t="s">
        <v>44</v>
      </c>
      <c r="O15" s="75" t="s">
        <v>44</v>
      </c>
      <c r="P15" s="75" t="s">
        <v>44</v>
      </c>
      <c r="Q15" s="75" t="s">
        <v>44</v>
      </c>
      <c r="R15" s="75" t="s">
        <v>44</v>
      </c>
      <c r="S15" s="75">
        <v>2</v>
      </c>
      <c r="T15" s="75" t="s">
        <v>44</v>
      </c>
      <c r="U15" s="75">
        <v>1</v>
      </c>
      <c r="V15" s="75">
        <v>5</v>
      </c>
      <c r="W15" s="75">
        <v>13</v>
      </c>
      <c r="X15" s="75">
        <v>24</v>
      </c>
      <c r="Y15" s="75">
        <v>15</v>
      </c>
      <c r="Z15" s="75">
        <v>9</v>
      </c>
      <c r="AA15" s="76">
        <v>5</v>
      </c>
    </row>
    <row r="16" spans="1:27" ht="15">
      <c r="A16" s="107" t="s">
        <v>59</v>
      </c>
      <c r="B16" s="41" t="s">
        <v>52</v>
      </c>
      <c r="C16" s="41" t="s">
        <v>107</v>
      </c>
      <c r="D16" s="41" t="s">
        <v>106</v>
      </c>
      <c r="E16" s="41" t="s">
        <v>43</v>
      </c>
      <c r="F16" s="42">
        <v>62</v>
      </c>
      <c r="G16" s="43" t="s">
        <v>44</v>
      </c>
      <c r="H16" s="43" t="s">
        <v>44</v>
      </c>
      <c r="I16" s="43" t="s">
        <v>44</v>
      </c>
      <c r="J16" s="43" t="s">
        <v>44</v>
      </c>
      <c r="K16" s="43" t="s">
        <v>44</v>
      </c>
      <c r="L16" s="43" t="s">
        <v>44</v>
      </c>
      <c r="M16" s="43" t="s">
        <v>44</v>
      </c>
      <c r="N16" s="43" t="s">
        <v>44</v>
      </c>
      <c r="O16" s="43" t="s">
        <v>44</v>
      </c>
      <c r="P16" s="43" t="s">
        <v>44</v>
      </c>
      <c r="Q16" s="43" t="s">
        <v>44</v>
      </c>
      <c r="R16" s="43">
        <v>1</v>
      </c>
      <c r="S16" s="43">
        <v>2</v>
      </c>
      <c r="T16" s="43">
        <v>2</v>
      </c>
      <c r="U16" s="43">
        <v>6</v>
      </c>
      <c r="V16" s="43">
        <v>7</v>
      </c>
      <c r="W16" s="43">
        <v>15</v>
      </c>
      <c r="X16" s="43">
        <v>14</v>
      </c>
      <c r="Y16" s="43">
        <v>7</v>
      </c>
      <c r="Z16" s="43">
        <v>4</v>
      </c>
      <c r="AA16" s="44">
        <v>4</v>
      </c>
    </row>
    <row r="17" spans="1:27" ht="15">
      <c r="A17" s="61"/>
      <c r="B17" s="62" t="s">
        <v>53</v>
      </c>
      <c r="C17" s="62" t="s">
        <v>107</v>
      </c>
      <c r="D17" s="62" t="s">
        <v>108</v>
      </c>
      <c r="E17" s="62" t="s">
        <v>43</v>
      </c>
      <c r="F17" s="79">
        <v>33</v>
      </c>
      <c r="G17" s="66" t="s">
        <v>44</v>
      </c>
      <c r="H17" s="66" t="s">
        <v>44</v>
      </c>
      <c r="I17" s="66" t="s">
        <v>44</v>
      </c>
      <c r="J17" s="66" t="s">
        <v>44</v>
      </c>
      <c r="K17" s="66" t="s">
        <v>44</v>
      </c>
      <c r="L17" s="66" t="s">
        <v>44</v>
      </c>
      <c r="M17" s="66" t="s">
        <v>44</v>
      </c>
      <c r="N17" s="66" t="s">
        <v>44</v>
      </c>
      <c r="O17" s="66" t="s">
        <v>44</v>
      </c>
      <c r="P17" s="66" t="s">
        <v>44</v>
      </c>
      <c r="Q17" s="66" t="s">
        <v>44</v>
      </c>
      <c r="R17" s="66">
        <v>1</v>
      </c>
      <c r="S17" s="66" t="s">
        <v>44</v>
      </c>
      <c r="T17" s="66">
        <v>2</v>
      </c>
      <c r="U17" s="66">
        <v>5</v>
      </c>
      <c r="V17" s="66">
        <v>4</v>
      </c>
      <c r="W17" s="66">
        <v>10</v>
      </c>
      <c r="X17" s="66">
        <v>8</v>
      </c>
      <c r="Y17" s="66">
        <v>3</v>
      </c>
      <c r="Z17" s="66" t="s">
        <v>44</v>
      </c>
      <c r="AA17" s="67" t="s">
        <v>44</v>
      </c>
    </row>
    <row r="18" spans="1:27" ht="15">
      <c r="A18" s="69"/>
      <c r="B18" s="70" t="s">
        <v>54</v>
      </c>
      <c r="C18" s="70" t="s">
        <v>107</v>
      </c>
      <c r="D18" s="70" t="s">
        <v>109</v>
      </c>
      <c r="E18" s="70" t="s">
        <v>43</v>
      </c>
      <c r="F18" s="80">
        <v>29</v>
      </c>
      <c r="G18" s="75" t="s">
        <v>44</v>
      </c>
      <c r="H18" s="75" t="s">
        <v>44</v>
      </c>
      <c r="I18" s="75" t="s">
        <v>44</v>
      </c>
      <c r="J18" s="75" t="s">
        <v>44</v>
      </c>
      <c r="K18" s="75" t="s">
        <v>44</v>
      </c>
      <c r="L18" s="75" t="s">
        <v>44</v>
      </c>
      <c r="M18" s="75" t="s">
        <v>44</v>
      </c>
      <c r="N18" s="75" t="s">
        <v>44</v>
      </c>
      <c r="O18" s="75" t="s">
        <v>44</v>
      </c>
      <c r="P18" s="75" t="s">
        <v>44</v>
      </c>
      <c r="Q18" s="75" t="s">
        <v>44</v>
      </c>
      <c r="R18" s="75" t="s">
        <v>44</v>
      </c>
      <c r="S18" s="75">
        <v>2</v>
      </c>
      <c r="T18" s="75" t="s">
        <v>44</v>
      </c>
      <c r="U18" s="75">
        <v>1</v>
      </c>
      <c r="V18" s="75">
        <v>3</v>
      </c>
      <c r="W18" s="75">
        <v>5</v>
      </c>
      <c r="X18" s="75">
        <v>6</v>
      </c>
      <c r="Y18" s="75">
        <v>4</v>
      </c>
      <c r="Z18" s="75">
        <v>4</v>
      </c>
      <c r="AA18" s="76">
        <v>4</v>
      </c>
    </row>
    <row r="19" spans="1:27" ht="15">
      <c r="A19" s="107" t="s">
        <v>60</v>
      </c>
      <c r="B19" s="41" t="s">
        <v>52</v>
      </c>
      <c r="C19" s="41" t="s">
        <v>111</v>
      </c>
      <c r="D19" s="41" t="s">
        <v>110</v>
      </c>
      <c r="E19" s="41" t="s">
        <v>45</v>
      </c>
      <c r="F19" s="42">
        <v>9</v>
      </c>
      <c r="G19" s="43" t="s">
        <v>44</v>
      </c>
      <c r="H19" s="43" t="s">
        <v>44</v>
      </c>
      <c r="I19" s="43" t="s">
        <v>44</v>
      </c>
      <c r="J19" s="43" t="s">
        <v>44</v>
      </c>
      <c r="K19" s="43" t="s">
        <v>44</v>
      </c>
      <c r="L19" s="43" t="s">
        <v>44</v>
      </c>
      <c r="M19" s="43" t="s">
        <v>44</v>
      </c>
      <c r="N19" s="43" t="s">
        <v>44</v>
      </c>
      <c r="O19" s="43" t="s">
        <v>44</v>
      </c>
      <c r="P19" s="43" t="s">
        <v>44</v>
      </c>
      <c r="Q19" s="43" t="s">
        <v>44</v>
      </c>
      <c r="R19" s="43" t="s">
        <v>44</v>
      </c>
      <c r="S19" s="43">
        <v>1</v>
      </c>
      <c r="T19" s="43" t="s">
        <v>44</v>
      </c>
      <c r="U19" s="43">
        <v>1</v>
      </c>
      <c r="V19" s="43" t="s">
        <v>44</v>
      </c>
      <c r="W19" s="43">
        <v>2</v>
      </c>
      <c r="X19" s="43">
        <v>1</v>
      </c>
      <c r="Y19" s="43">
        <v>3</v>
      </c>
      <c r="Z19" s="43">
        <v>1</v>
      </c>
      <c r="AA19" s="44" t="s">
        <v>44</v>
      </c>
    </row>
    <row r="20" spans="1:27" ht="15">
      <c r="A20" s="61"/>
      <c r="B20" s="62" t="s">
        <v>53</v>
      </c>
      <c r="C20" s="62" t="s">
        <v>111</v>
      </c>
      <c r="D20" s="62" t="s">
        <v>112</v>
      </c>
      <c r="E20" s="62" t="s">
        <v>45</v>
      </c>
      <c r="F20" s="79">
        <v>5</v>
      </c>
      <c r="G20" s="66" t="s">
        <v>44</v>
      </c>
      <c r="H20" s="66" t="s">
        <v>44</v>
      </c>
      <c r="I20" s="66" t="s">
        <v>44</v>
      </c>
      <c r="J20" s="66" t="s">
        <v>44</v>
      </c>
      <c r="K20" s="66" t="s">
        <v>44</v>
      </c>
      <c r="L20" s="66" t="s">
        <v>44</v>
      </c>
      <c r="M20" s="66" t="s">
        <v>44</v>
      </c>
      <c r="N20" s="66" t="s">
        <v>44</v>
      </c>
      <c r="O20" s="66" t="s">
        <v>44</v>
      </c>
      <c r="P20" s="66" t="s">
        <v>44</v>
      </c>
      <c r="Q20" s="66" t="s">
        <v>44</v>
      </c>
      <c r="R20" s="66" t="s">
        <v>44</v>
      </c>
      <c r="S20" s="66">
        <v>1</v>
      </c>
      <c r="T20" s="66" t="s">
        <v>44</v>
      </c>
      <c r="U20" s="66">
        <v>1</v>
      </c>
      <c r="V20" s="66" t="s">
        <v>44</v>
      </c>
      <c r="W20" s="66">
        <v>1</v>
      </c>
      <c r="X20" s="66">
        <v>1</v>
      </c>
      <c r="Y20" s="66">
        <v>1</v>
      </c>
      <c r="Z20" s="66" t="s">
        <v>44</v>
      </c>
      <c r="AA20" s="67" t="s">
        <v>44</v>
      </c>
    </row>
    <row r="21" spans="1:27" ht="15">
      <c r="A21" s="69"/>
      <c r="B21" s="70" t="s">
        <v>54</v>
      </c>
      <c r="C21" s="70" t="s">
        <v>111</v>
      </c>
      <c r="D21" s="70" t="s">
        <v>113</v>
      </c>
      <c r="E21" s="70" t="s">
        <v>45</v>
      </c>
      <c r="F21" s="80">
        <v>4</v>
      </c>
      <c r="G21" s="75" t="s">
        <v>44</v>
      </c>
      <c r="H21" s="75" t="s">
        <v>44</v>
      </c>
      <c r="I21" s="75" t="s">
        <v>44</v>
      </c>
      <c r="J21" s="75" t="s">
        <v>44</v>
      </c>
      <c r="K21" s="75" t="s">
        <v>44</v>
      </c>
      <c r="L21" s="75" t="s">
        <v>44</v>
      </c>
      <c r="M21" s="75" t="s">
        <v>44</v>
      </c>
      <c r="N21" s="75" t="s">
        <v>44</v>
      </c>
      <c r="O21" s="75" t="s">
        <v>44</v>
      </c>
      <c r="P21" s="75" t="s">
        <v>44</v>
      </c>
      <c r="Q21" s="75" t="s">
        <v>44</v>
      </c>
      <c r="R21" s="75" t="s">
        <v>44</v>
      </c>
      <c r="S21" s="75" t="s">
        <v>44</v>
      </c>
      <c r="T21" s="75" t="s">
        <v>44</v>
      </c>
      <c r="U21" s="75" t="s">
        <v>44</v>
      </c>
      <c r="V21" s="75" t="s">
        <v>44</v>
      </c>
      <c r="W21" s="75">
        <v>1</v>
      </c>
      <c r="X21" s="75" t="s">
        <v>44</v>
      </c>
      <c r="Y21" s="75">
        <v>2</v>
      </c>
      <c r="Z21" s="75">
        <v>1</v>
      </c>
      <c r="AA21" s="76" t="s">
        <v>44</v>
      </c>
    </row>
    <row r="22" spans="1:27" ht="15">
      <c r="A22" s="107" t="s">
        <v>61</v>
      </c>
      <c r="B22" s="41" t="s">
        <v>52</v>
      </c>
      <c r="C22" s="41" t="s">
        <v>115</v>
      </c>
      <c r="D22" s="41" t="s">
        <v>114</v>
      </c>
      <c r="E22" s="41" t="s">
        <v>45</v>
      </c>
      <c r="F22" s="42">
        <v>9</v>
      </c>
      <c r="G22" s="43" t="s">
        <v>44</v>
      </c>
      <c r="H22" s="43" t="s">
        <v>44</v>
      </c>
      <c r="I22" s="43" t="s">
        <v>44</v>
      </c>
      <c r="J22" s="43" t="s">
        <v>44</v>
      </c>
      <c r="K22" s="43" t="s">
        <v>44</v>
      </c>
      <c r="L22" s="43" t="s">
        <v>44</v>
      </c>
      <c r="M22" s="43" t="s">
        <v>44</v>
      </c>
      <c r="N22" s="43" t="s">
        <v>44</v>
      </c>
      <c r="O22" s="43" t="s">
        <v>44</v>
      </c>
      <c r="P22" s="43" t="s">
        <v>44</v>
      </c>
      <c r="Q22" s="43" t="s">
        <v>44</v>
      </c>
      <c r="R22" s="43" t="s">
        <v>44</v>
      </c>
      <c r="S22" s="43" t="s">
        <v>44</v>
      </c>
      <c r="T22" s="43" t="s">
        <v>44</v>
      </c>
      <c r="U22" s="43" t="s">
        <v>44</v>
      </c>
      <c r="V22" s="43">
        <v>2</v>
      </c>
      <c r="W22" s="43">
        <v>1</v>
      </c>
      <c r="X22" s="43">
        <v>2</v>
      </c>
      <c r="Y22" s="43">
        <v>3</v>
      </c>
      <c r="Z22" s="43" t="s">
        <v>44</v>
      </c>
      <c r="AA22" s="44">
        <v>1</v>
      </c>
    </row>
    <row r="23" spans="1:27" ht="15">
      <c r="A23" s="61"/>
      <c r="B23" s="62" t="s">
        <v>53</v>
      </c>
      <c r="C23" s="62" t="s">
        <v>115</v>
      </c>
      <c r="D23" s="62" t="s">
        <v>116</v>
      </c>
      <c r="E23" s="62" t="s">
        <v>45</v>
      </c>
      <c r="F23" s="79">
        <v>6</v>
      </c>
      <c r="G23" s="66" t="s">
        <v>44</v>
      </c>
      <c r="H23" s="66" t="s">
        <v>44</v>
      </c>
      <c r="I23" s="66" t="s">
        <v>44</v>
      </c>
      <c r="J23" s="66" t="s">
        <v>44</v>
      </c>
      <c r="K23" s="66" t="s">
        <v>44</v>
      </c>
      <c r="L23" s="66" t="s">
        <v>44</v>
      </c>
      <c r="M23" s="66" t="s">
        <v>44</v>
      </c>
      <c r="N23" s="66" t="s">
        <v>44</v>
      </c>
      <c r="O23" s="66" t="s">
        <v>44</v>
      </c>
      <c r="P23" s="66" t="s">
        <v>44</v>
      </c>
      <c r="Q23" s="66" t="s">
        <v>44</v>
      </c>
      <c r="R23" s="66" t="s">
        <v>44</v>
      </c>
      <c r="S23" s="66" t="s">
        <v>44</v>
      </c>
      <c r="T23" s="66" t="s">
        <v>44</v>
      </c>
      <c r="U23" s="66" t="s">
        <v>44</v>
      </c>
      <c r="V23" s="66">
        <v>2</v>
      </c>
      <c r="W23" s="66">
        <v>1</v>
      </c>
      <c r="X23" s="66">
        <v>2</v>
      </c>
      <c r="Y23" s="66">
        <v>1</v>
      </c>
      <c r="Z23" s="66" t="s">
        <v>44</v>
      </c>
      <c r="AA23" s="67" t="s">
        <v>44</v>
      </c>
    </row>
    <row r="24" spans="1:27" ht="15">
      <c r="A24" s="69"/>
      <c r="B24" s="70" t="s">
        <v>54</v>
      </c>
      <c r="C24" s="70" t="s">
        <v>115</v>
      </c>
      <c r="D24" s="70" t="s">
        <v>117</v>
      </c>
      <c r="E24" s="70" t="s">
        <v>45</v>
      </c>
      <c r="F24" s="80">
        <v>3</v>
      </c>
      <c r="G24" s="75" t="s">
        <v>44</v>
      </c>
      <c r="H24" s="75" t="s">
        <v>44</v>
      </c>
      <c r="I24" s="75" t="s">
        <v>44</v>
      </c>
      <c r="J24" s="75" t="s">
        <v>44</v>
      </c>
      <c r="K24" s="75" t="s">
        <v>44</v>
      </c>
      <c r="L24" s="75" t="s">
        <v>44</v>
      </c>
      <c r="M24" s="75" t="s">
        <v>44</v>
      </c>
      <c r="N24" s="75" t="s">
        <v>44</v>
      </c>
      <c r="O24" s="75" t="s">
        <v>44</v>
      </c>
      <c r="P24" s="75" t="s">
        <v>44</v>
      </c>
      <c r="Q24" s="75" t="s">
        <v>44</v>
      </c>
      <c r="R24" s="75" t="s">
        <v>44</v>
      </c>
      <c r="S24" s="75" t="s">
        <v>44</v>
      </c>
      <c r="T24" s="75" t="s">
        <v>44</v>
      </c>
      <c r="U24" s="75" t="s">
        <v>44</v>
      </c>
      <c r="V24" s="75" t="s">
        <v>44</v>
      </c>
      <c r="W24" s="75" t="s">
        <v>44</v>
      </c>
      <c r="X24" s="75" t="s">
        <v>44</v>
      </c>
      <c r="Y24" s="75">
        <v>2</v>
      </c>
      <c r="Z24" s="75" t="s">
        <v>44</v>
      </c>
      <c r="AA24" s="76">
        <v>1</v>
      </c>
    </row>
    <row r="25" spans="1:27" ht="15">
      <c r="A25" s="107" t="s">
        <v>62</v>
      </c>
      <c r="B25" s="41" t="s">
        <v>52</v>
      </c>
      <c r="C25" s="41" t="s">
        <v>119</v>
      </c>
      <c r="D25" s="41" t="s">
        <v>118</v>
      </c>
      <c r="E25" s="41" t="s">
        <v>45</v>
      </c>
      <c r="F25" s="42">
        <v>3</v>
      </c>
      <c r="G25" s="43" t="s">
        <v>44</v>
      </c>
      <c r="H25" s="43" t="s">
        <v>44</v>
      </c>
      <c r="I25" s="43" t="s">
        <v>44</v>
      </c>
      <c r="J25" s="43" t="s">
        <v>44</v>
      </c>
      <c r="K25" s="43" t="s">
        <v>44</v>
      </c>
      <c r="L25" s="43" t="s">
        <v>44</v>
      </c>
      <c r="M25" s="43" t="s">
        <v>44</v>
      </c>
      <c r="N25" s="43" t="s">
        <v>44</v>
      </c>
      <c r="O25" s="43" t="s">
        <v>44</v>
      </c>
      <c r="P25" s="43" t="s">
        <v>44</v>
      </c>
      <c r="Q25" s="43" t="s">
        <v>44</v>
      </c>
      <c r="R25" s="43" t="s">
        <v>44</v>
      </c>
      <c r="S25" s="43" t="s">
        <v>44</v>
      </c>
      <c r="T25" s="43" t="s">
        <v>44</v>
      </c>
      <c r="U25" s="43" t="s">
        <v>44</v>
      </c>
      <c r="V25" s="43" t="s">
        <v>44</v>
      </c>
      <c r="W25" s="43">
        <v>2</v>
      </c>
      <c r="X25" s="43">
        <v>1</v>
      </c>
      <c r="Y25" s="43" t="s">
        <v>44</v>
      </c>
      <c r="Z25" s="43" t="s">
        <v>44</v>
      </c>
      <c r="AA25" s="44" t="s">
        <v>44</v>
      </c>
    </row>
    <row r="26" spans="1:27" ht="15">
      <c r="A26" s="61"/>
      <c r="B26" s="62" t="s">
        <v>53</v>
      </c>
      <c r="C26" s="62" t="s">
        <v>119</v>
      </c>
      <c r="D26" s="62" t="s">
        <v>120</v>
      </c>
      <c r="E26" s="62" t="s">
        <v>45</v>
      </c>
      <c r="F26" s="79">
        <v>1</v>
      </c>
      <c r="G26" s="66" t="s">
        <v>44</v>
      </c>
      <c r="H26" s="66" t="s">
        <v>44</v>
      </c>
      <c r="I26" s="66" t="s">
        <v>44</v>
      </c>
      <c r="J26" s="66" t="s">
        <v>44</v>
      </c>
      <c r="K26" s="66" t="s">
        <v>44</v>
      </c>
      <c r="L26" s="66" t="s">
        <v>44</v>
      </c>
      <c r="M26" s="66" t="s">
        <v>44</v>
      </c>
      <c r="N26" s="66" t="s">
        <v>44</v>
      </c>
      <c r="O26" s="66" t="s">
        <v>44</v>
      </c>
      <c r="P26" s="66" t="s">
        <v>44</v>
      </c>
      <c r="Q26" s="66" t="s">
        <v>44</v>
      </c>
      <c r="R26" s="66" t="s">
        <v>44</v>
      </c>
      <c r="S26" s="66" t="s">
        <v>44</v>
      </c>
      <c r="T26" s="66" t="s">
        <v>44</v>
      </c>
      <c r="U26" s="66" t="s">
        <v>44</v>
      </c>
      <c r="V26" s="66" t="s">
        <v>44</v>
      </c>
      <c r="W26" s="66">
        <v>1</v>
      </c>
      <c r="X26" s="66" t="s">
        <v>44</v>
      </c>
      <c r="Y26" s="66" t="s">
        <v>44</v>
      </c>
      <c r="Z26" s="66" t="s">
        <v>44</v>
      </c>
      <c r="AA26" s="67" t="s">
        <v>44</v>
      </c>
    </row>
    <row r="27" spans="1:27" ht="15">
      <c r="A27" s="69"/>
      <c r="B27" s="70" t="s">
        <v>54</v>
      </c>
      <c r="C27" s="70" t="s">
        <v>119</v>
      </c>
      <c r="D27" s="70" t="s">
        <v>121</v>
      </c>
      <c r="E27" s="70" t="s">
        <v>45</v>
      </c>
      <c r="F27" s="80">
        <v>2</v>
      </c>
      <c r="G27" s="75" t="s">
        <v>44</v>
      </c>
      <c r="H27" s="75" t="s">
        <v>44</v>
      </c>
      <c r="I27" s="75" t="s">
        <v>44</v>
      </c>
      <c r="J27" s="75" t="s">
        <v>44</v>
      </c>
      <c r="K27" s="75" t="s">
        <v>44</v>
      </c>
      <c r="L27" s="75" t="s">
        <v>44</v>
      </c>
      <c r="M27" s="75" t="s">
        <v>44</v>
      </c>
      <c r="N27" s="75" t="s">
        <v>44</v>
      </c>
      <c r="O27" s="75" t="s">
        <v>44</v>
      </c>
      <c r="P27" s="75" t="s">
        <v>44</v>
      </c>
      <c r="Q27" s="75" t="s">
        <v>44</v>
      </c>
      <c r="R27" s="75" t="s">
        <v>44</v>
      </c>
      <c r="S27" s="75" t="s">
        <v>44</v>
      </c>
      <c r="T27" s="75" t="s">
        <v>44</v>
      </c>
      <c r="U27" s="75" t="s">
        <v>44</v>
      </c>
      <c r="V27" s="75" t="s">
        <v>44</v>
      </c>
      <c r="W27" s="75">
        <v>1</v>
      </c>
      <c r="X27" s="75">
        <v>1</v>
      </c>
      <c r="Y27" s="75" t="s">
        <v>44</v>
      </c>
      <c r="Z27" s="75" t="s">
        <v>44</v>
      </c>
      <c r="AA27" s="76" t="s">
        <v>44</v>
      </c>
    </row>
    <row r="28" spans="1:27" ht="15">
      <c r="A28" s="107" t="s">
        <v>64</v>
      </c>
      <c r="B28" s="41" t="s">
        <v>52</v>
      </c>
      <c r="C28" s="41" t="s">
        <v>123</v>
      </c>
      <c r="D28" s="41" t="s">
        <v>122</v>
      </c>
      <c r="E28" s="41" t="s">
        <v>45</v>
      </c>
      <c r="F28" s="42">
        <v>6</v>
      </c>
      <c r="G28" s="43" t="s">
        <v>44</v>
      </c>
      <c r="H28" s="43" t="s">
        <v>44</v>
      </c>
      <c r="I28" s="43" t="s">
        <v>44</v>
      </c>
      <c r="J28" s="43" t="s">
        <v>44</v>
      </c>
      <c r="K28" s="43" t="s">
        <v>44</v>
      </c>
      <c r="L28" s="43" t="s">
        <v>44</v>
      </c>
      <c r="M28" s="43" t="s">
        <v>44</v>
      </c>
      <c r="N28" s="43" t="s">
        <v>44</v>
      </c>
      <c r="O28" s="43" t="s">
        <v>44</v>
      </c>
      <c r="P28" s="43" t="s">
        <v>44</v>
      </c>
      <c r="Q28" s="43" t="s">
        <v>44</v>
      </c>
      <c r="R28" s="43" t="s">
        <v>44</v>
      </c>
      <c r="S28" s="43" t="s">
        <v>44</v>
      </c>
      <c r="T28" s="43" t="s">
        <v>44</v>
      </c>
      <c r="U28" s="43" t="s">
        <v>44</v>
      </c>
      <c r="V28" s="43" t="s">
        <v>44</v>
      </c>
      <c r="W28" s="43" t="s">
        <v>44</v>
      </c>
      <c r="X28" s="43">
        <v>4</v>
      </c>
      <c r="Y28" s="43">
        <v>1</v>
      </c>
      <c r="Z28" s="43" t="s">
        <v>44</v>
      </c>
      <c r="AA28" s="44">
        <v>1</v>
      </c>
    </row>
    <row r="29" spans="1:27" ht="15">
      <c r="A29" s="61"/>
      <c r="B29" s="62" t="s">
        <v>53</v>
      </c>
      <c r="C29" s="62" t="s">
        <v>123</v>
      </c>
      <c r="D29" s="62" t="s">
        <v>124</v>
      </c>
      <c r="E29" s="62" t="s">
        <v>45</v>
      </c>
      <c r="F29" s="79">
        <v>3</v>
      </c>
      <c r="G29" s="66" t="s">
        <v>44</v>
      </c>
      <c r="H29" s="66" t="s">
        <v>44</v>
      </c>
      <c r="I29" s="66" t="s">
        <v>44</v>
      </c>
      <c r="J29" s="66" t="s">
        <v>44</v>
      </c>
      <c r="K29" s="66" t="s">
        <v>44</v>
      </c>
      <c r="L29" s="66" t="s">
        <v>44</v>
      </c>
      <c r="M29" s="66" t="s">
        <v>44</v>
      </c>
      <c r="N29" s="66" t="s">
        <v>44</v>
      </c>
      <c r="O29" s="66" t="s">
        <v>44</v>
      </c>
      <c r="P29" s="66" t="s">
        <v>44</v>
      </c>
      <c r="Q29" s="66" t="s">
        <v>44</v>
      </c>
      <c r="R29" s="66" t="s">
        <v>44</v>
      </c>
      <c r="S29" s="66" t="s">
        <v>44</v>
      </c>
      <c r="T29" s="66" t="s">
        <v>44</v>
      </c>
      <c r="U29" s="66" t="s">
        <v>44</v>
      </c>
      <c r="V29" s="66" t="s">
        <v>44</v>
      </c>
      <c r="W29" s="66" t="s">
        <v>44</v>
      </c>
      <c r="X29" s="66">
        <v>2</v>
      </c>
      <c r="Y29" s="66" t="s">
        <v>44</v>
      </c>
      <c r="Z29" s="66" t="s">
        <v>44</v>
      </c>
      <c r="AA29" s="67">
        <v>1</v>
      </c>
    </row>
    <row r="30" spans="1:27" ht="15">
      <c r="A30" s="69"/>
      <c r="B30" s="70" t="s">
        <v>54</v>
      </c>
      <c r="C30" s="70" t="s">
        <v>123</v>
      </c>
      <c r="D30" s="70" t="s">
        <v>125</v>
      </c>
      <c r="E30" s="70" t="s">
        <v>45</v>
      </c>
      <c r="F30" s="80">
        <v>3</v>
      </c>
      <c r="G30" s="75" t="s">
        <v>44</v>
      </c>
      <c r="H30" s="75" t="s">
        <v>44</v>
      </c>
      <c r="I30" s="75" t="s">
        <v>44</v>
      </c>
      <c r="J30" s="75" t="s">
        <v>44</v>
      </c>
      <c r="K30" s="75" t="s">
        <v>44</v>
      </c>
      <c r="L30" s="75" t="s">
        <v>44</v>
      </c>
      <c r="M30" s="75" t="s">
        <v>44</v>
      </c>
      <c r="N30" s="75" t="s">
        <v>44</v>
      </c>
      <c r="O30" s="75" t="s">
        <v>44</v>
      </c>
      <c r="P30" s="75" t="s">
        <v>44</v>
      </c>
      <c r="Q30" s="75" t="s">
        <v>44</v>
      </c>
      <c r="R30" s="75" t="s">
        <v>44</v>
      </c>
      <c r="S30" s="75" t="s">
        <v>44</v>
      </c>
      <c r="T30" s="75" t="s">
        <v>44</v>
      </c>
      <c r="U30" s="75" t="s">
        <v>44</v>
      </c>
      <c r="V30" s="75" t="s">
        <v>44</v>
      </c>
      <c r="W30" s="75" t="s">
        <v>44</v>
      </c>
      <c r="X30" s="75">
        <v>2</v>
      </c>
      <c r="Y30" s="75">
        <v>1</v>
      </c>
      <c r="Z30" s="75" t="s">
        <v>44</v>
      </c>
      <c r="AA30" s="76" t="s">
        <v>44</v>
      </c>
    </row>
    <row r="31" spans="1:27" ht="15">
      <c r="A31" s="107" t="s">
        <v>65</v>
      </c>
      <c r="B31" s="41" t="s">
        <v>52</v>
      </c>
      <c r="C31" s="41" t="s">
        <v>127</v>
      </c>
      <c r="D31" s="41" t="s">
        <v>126</v>
      </c>
      <c r="E31" s="41" t="s">
        <v>45</v>
      </c>
      <c r="F31" s="42">
        <v>30</v>
      </c>
      <c r="G31" s="43" t="s">
        <v>44</v>
      </c>
      <c r="H31" s="43" t="s">
        <v>44</v>
      </c>
      <c r="I31" s="43" t="s">
        <v>44</v>
      </c>
      <c r="J31" s="43" t="s">
        <v>44</v>
      </c>
      <c r="K31" s="43" t="s">
        <v>44</v>
      </c>
      <c r="L31" s="43" t="s">
        <v>44</v>
      </c>
      <c r="M31" s="43" t="s">
        <v>44</v>
      </c>
      <c r="N31" s="43" t="s">
        <v>44</v>
      </c>
      <c r="O31" s="43" t="s">
        <v>44</v>
      </c>
      <c r="P31" s="43" t="s">
        <v>44</v>
      </c>
      <c r="Q31" s="43" t="s">
        <v>44</v>
      </c>
      <c r="R31" s="43" t="s">
        <v>44</v>
      </c>
      <c r="S31" s="43">
        <v>2</v>
      </c>
      <c r="T31" s="43" t="s">
        <v>44</v>
      </c>
      <c r="U31" s="43">
        <v>1</v>
      </c>
      <c r="V31" s="43">
        <v>7</v>
      </c>
      <c r="W31" s="43">
        <v>6</v>
      </c>
      <c r="X31" s="43">
        <v>6</v>
      </c>
      <c r="Y31" s="43">
        <v>3</v>
      </c>
      <c r="Z31" s="43">
        <v>4</v>
      </c>
      <c r="AA31" s="44">
        <v>1</v>
      </c>
    </row>
    <row r="32" spans="1:27" ht="15">
      <c r="A32" s="61"/>
      <c r="B32" s="62" t="s">
        <v>53</v>
      </c>
      <c r="C32" s="62" t="s">
        <v>127</v>
      </c>
      <c r="D32" s="62" t="s">
        <v>128</v>
      </c>
      <c r="E32" s="62" t="s">
        <v>45</v>
      </c>
      <c r="F32" s="79">
        <v>18</v>
      </c>
      <c r="G32" s="66" t="s">
        <v>44</v>
      </c>
      <c r="H32" s="66" t="s">
        <v>44</v>
      </c>
      <c r="I32" s="66" t="s">
        <v>44</v>
      </c>
      <c r="J32" s="66" t="s">
        <v>44</v>
      </c>
      <c r="K32" s="66" t="s">
        <v>44</v>
      </c>
      <c r="L32" s="66" t="s">
        <v>44</v>
      </c>
      <c r="M32" s="66" t="s">
        <v>44</v>
      </c>
      <c r="N32" s="66" t="s">
        <v>44</v>
      </c>
      <c r="O32" s="66" t="s">
        <v>44</v>
      </c>
      <c r="P32" s="66" t="s">
        <v>44</v>
      </c>
      <c r="Q32" s="66" t="s">
        <v>44</v>
      </c>
      <c r="R32" s="66" t="s">
        <v>44</v>
      </c>
      <c r="S32" s="66">
        <v>2</v>
      </c>
      <c r="T32" s="66" t="s">
        <v>44</v>
      </c>
      <c r="U32" s="66">
        <v>1</v>
      </c>
      <c r="V32" s="66">
        <v>5</v>
      </c>
      <c r="W32" s="66">
        <v>4</v>
      </c>
      <c r="X32" s="66">
        <v>1</v>
      </c>
      <c r="Y32" s="66">
        <v>2</v>
      </c>
      <c r="Z32" s="66">
        <v>2</v>
      </c>
      <c r="AA32" s="67">
        <v>1</v>
      </c>
    </row>
    <row r="33" spans="1:27" ht="15">
      <c r="A33" s="69"/>
      <c r="B33" s="70" t="s">
        <v>54</v>
      </c>
      <c r="C33" s="70" t="s">
        <v>127</v>
      </c>
      <c r="D33" s="70" t="s">
        <v>129</v>
      </c>
      <c r="E33" s="70" t="s">
        <v>45</v>
      </c>
      <c r="F33" s="80">
        <v>12</v>
      </c>
      <c r="G33" s="75" t="s">
        <v>44</v>
      </c>
      <c r="H33" s="75" t="s">
        <v>44</v>
      </c>
      <c r="I33" s="75" t="s">
        <v>44</v>
      </c>
      <c r="J33" s="75" t="s">
        <v>44</v>
      </c>
      <c r="K33" s="75" t="s">
        <v>44</v>
      </c>
      <c r="L33" s="75" t="s">
        <v>44</v>
      </c>
      <c r="M33" s="75" t="s">
        <v>44</v>
      </c>
      <c r="N33" s="75" t="s">
        <v>44</v>
      </c>
      <c r="O33" s="75" t="s">
        <v>44</v>
      </c>
      <c r="P33" s="75" t="s">
        <v>44</v>
      </c>
      <c r="Q33" s="75" t="s">
        <v>44</v>
      </c>
      <c r="R33" s="75" t="s">
        <v>44</v>
      </c>
      <c r="S33" s="75" t="s">
        <v>44</v>
      </c>
      <c r="T33" s="75" t="s">
        <v>44</v>
      </c>
      <c r="U33" s="75" t="s">
        <v>44</v>
      </c>
      <c r="V33" s="75">
        <v>2</v>
      </c>
      <c r="W33" s="75">
        <v>2</v>
      </c>
      <c r="X33" s="75">
        <v>5</v>
      </c>
      <c r="Y33" s="75">
        <v>1</v>
      </c>
      <c r="Z33" s="75">
        <v>2</v>
      </c>
      <c r="AA33" s="76" t="s">
        <v>44</v>
      </c>
    </row>
    <row r="34" spans="1:27" ht="15">
      <c r="A34" s="107" t="s">
        <v>66</v>
      </c>
      <c r="B34" s="41" t="s">
        <v>52</v>
      </c>
      <c r="C34" s="41" t="s">
        <v>131</v>
      </c>
      <c r="D34" s="41" t="s">
        <v>130</v>
      </c>
      <c r="E34" s="41" t="s">
        <v>45</v>
      </c>
      <c r="F34" s="42">
        <v>6</v>
      </c>
      <c r="G34" s="43" t="s">
        <v>44</v>
      </c>
      <c r="H34" s="43" t="s">
        <v>44</v>
      </c>
      <c r="I34" s="43" t="s">
        <v>44</v>
      </c>
      <c r="J34" s="43" t="s">
        <v>44</v>
      </c>
      <c r="K34" s="43" t="s">
        <v>44</v>
      </c>
      <c r="L34" s="43" t="s">
        <v>44</v>
      </c>
      <c r="M34" s="43" t="s">
        <v>44</v>
      </c>
      <c r="N34" s="43" t="s">
        <v>44</v>
      </c>
      <c r="O34" s="43" t="s">
        <v>44</v>
      </c>
      <c r="P34" s="43" t="s">
        <v>44</v>
      </c>
      <c r="Q34" s="43" t="s">
        <v>44</v>
      </c>
      <c r="R34" s="43" t="s">
        <v>44</v>
      </c>
      <c r="S34" s="43" t="s">
        <v>44</v>
      </c>
      <c r="T34" s="43" t="s">
        <v>44</v>
      </c>
      <c r="U34" s="43" t="s">
        <v>44</v>
      </c>
      <c r="V34" s="43">
        <v>3</v>
      </c>
      <c r="W34" s="43">
        <v>1</v>
      </c>
      <c r="X34" s="43" t="s">
        <v>44</v>
      </c>
      <c r="Y34" s="43">
        <v>1</v>
      </c>
      <c r="Z34" s="43">
        <v>1</v>
      </c>
      <c r="AA34" s="44" t="s">
        <v>44</v>
      </c>
    </row>
    <row r="35" spans="1:27" ht="15">
      <c r="A35" s="61"/>
      <c r="B35" s="62" t="s">
        <v>53</v>
      </c>
      <c r="C35" s="62" t="s">
        <v>131</v>
      </c>
      <c r="D35" s="62" t="s">
        <v>132</v>
      </c>
      <c r="E35" s="62" t="s">
        <v>45</v>
      </c>
      <c r="F35" s="79">
        <v>4</v>
      </c>
      <c r="G35" s="66" t="s">
        <v>44</v>
      </c>
      <c r="H35" s="66" t="s">
        <v>44</v>
      </c>
      <c r="I35" s="66" t="s">
        <v>44</v>
      </c>
      <c r="J35" s="66" t="s">
        <v>44</v>
      </c>
      <c r="K35" s="66" t="s">
        <v>44</v>
      </c>
      <c r="L35" s="66" t="s">
        <v>44</v>
      </c>
      <c r="M35" s="66" t="s">
        <v>44</v>
      </c>
      <c r="N35" s="66" t="s">
        <v>44</v>
      </c>
      <c r="O35" s="66" t="s">
        <v>44</v>
      </c>
      <c r="P35" s="66" t="s">
        <v>44</v>
      </c>
      <c r="Q35" s="66" t="s">
        <v>44</v>
      </c>
      <c r="R35" s="66" t="s">
        <v>44</v>
      </c>
      <c r="S35" s="66" t="s">
        <v>44</v>
      </c>
      <c r="T35" s="66" t="s">
        <v>44</v>
      </c>
      <c r="U35" s="66" t="s">
        <v>44</v>
      </c>
      <c r="V35" s="66">
        <v>3</v>
      </c>
      <c r="W35" s="66" t="s">
        <v>44</v>
      </c>
      <c r="X35" s="66" t="s">
        <v>44</v>
      </c>
      <c r="Y35" s="66" t="s">
        <v>44</v>
      </c>
      <c r="Z35" s="66">
        <v>1</v>
      </c>
      <c r="AA35" s="67" t="s">
        <v>44</v>
      </c>
    </row>
    <row r="36" spans="1:27" ht="15">
      <c r="A36" s="69"/>
      <c r="B36" s="70" t="s">
        <v>54</v>
      </c>
      <c r="C36" s="70" t="s">
        <v>131</v>
      </c>
      <c r="D36" s="70" t="s">
        <v>133</v>
      </c>
      <c r="E36" s="70" t="s">
        <v>45</v>
      </c>
      <c r="F36" s="80">
        <v>2</v>
      </c>
      <c r="G36" s="75" t="s">
        <v>44</v>
      </c>
      <c r="H36" s="75" t="s">
        <v>44</v>
      </c>
      <c r="I36" s="75" t="s">
        <v>44</v>
      </c>
      <c r="J36" s="75" t="s">
        <v>44</v>
      </c>
      <c r="K36" s="75" t="s">
        <v>44</v>
      </c>
      <c r="L36" s="75" t="s">
        <v>44</v>
      </c>
      <c r="M36" s="75" t="s">
        <v>44</v>
      </c>
      <c r="N36" s="75" t="s">
        <v>44</v>
      </c>
      <c r="O36" s="75" t="s">
        <v>44</v>
      </c>
      <c r="P36" s="75" t="s">
        <v>44</v>
      </c>
      <c r="Q36" s="75" t="s">
        <v>44</v>
      </c>
      <c r="R36" s="75" t="s">
        <v>44</v>
      </c>
      <c r="S36" s="75" t="s">
        <v>44</v>
      </c>
      <c r="T36" s="75" t="s">
        <v>44</v>
      </c>
      <c r="U36" s="75" t="s">
        <v>44</v>
      </c>
      <c r="V36" s="75" t="s">
        <v>44</v>
      </c>
      <c r="W36" s="75">
        <v>1</v>
      </c>
      <c r="X36" s="75" t="s">
        <v>44</v>
      </c>
      <c r="Y36" s="75">
        <v>1</v>
      </c>
      <c r="Z36" s="75" t="s">
        <v>44</v>
      </c>
      <c r="AA36" s="76" t="s">
        <v>44</v>
      </c>
    </row>
    <row r="37" spans="1:27" ht="15">
      <c r="A37" s="107" t="s">
        <v>67</v>
      </c>
      <c r="B37" s="41" t="s">
        <v>52</v>
      </c>
      <c r="C37" s="41" t="s">
        <v>135</v>
      </c>
      <c r="D37" s="41" t="s">
        <v>134</v>
      </c>
      <c r="E37" s="41" t="s">
        <v>45</v>
      </c>
      <c r="F37" s="42">
        <v>28</v>
      </c>
      <c r="G37" s="43" t="s">
        <v>44</v>
      </c>
      <c r="H37" s="43" t="s">
        <v>44</v>
      </c>
      <c r="I37" s="43" t="s">
        <v>44</v>
      </c>
      <c r="J37" s="43" t="s">
        <v>44</v>
      </c>
      <c r="K37" s="43" t="s">
        <v>44</v>
      </c>
      <c r="L37" s="43" t="s">
        <v>44</v>
      </c>
      <c r="M37" s="43" t="s">
        <v>44</v>
      </c>
      <c r="N37" s="43" t="s">
        <v>44</v>
      </c>
      <c r="O37" s="43" t="s">
        <v>44</v>
      </c>
      <c r="P37" s="43" t="s">
        <v>44</v>
      </c>
      <c r="Q37" s="43" t="s">
        <v>44</v>
      </c>
      <c r="R37" s="43" t="s">
        <v>44</v>
      </c>
      <c r="S37" s="43" t="s">
        <v>44</v>
      </c>
      <c r="T37" s="43" t="s">
        <v>44</v>
      </c>
      <c r="U37" s="43" t="s">
        <v>44</v>
      </c>
      <c r="V37" s="43">
        <v>2</v>
      </c>
      <c r="W37" s="43">
        <v>6</v>
      </c>
      <c r="X37" s="43">
        <v>11</v>
      </c>
      <c r="Y37" s="43">
        <v>6</v>
      </c>
      <c r="Z37" s="43">
        <v>3</v>
      </c>
      <c r="AA37" s="44" t="s">
        <v>44</v>
      </c>
    </row>
    <row r="38" spans="1:27" ht="15">
      <c r="A38" s="61"/>
      <c r="B38" s="62" t="s">
        <v>53</v>
      </c>
      <c r="C38" s="62" t="s">
        <v>135</v>
      </c>
      <c r="D38" s="62" t="s">
        <v>136</v>
      </c>
      <c r="E38" s="62" t="s">
        <v>45</v>
      </c>
      <c r="F38" s="79">
        <v>9</v>
      </c>
      <c r="G38" s="66" t="s">
        <v>44</v>
      </c>
      <c r="H38" s="66" t="s">
        <v>44</v>
      </c>
      <c r="I38" s="66" t="s">
        <v>44</v>
      </c>
      <c r="J38" s="66" t="s">
        <v>44</v>
      </c>
      <c r="K38" s="66" t="s">
        <v>44</v>
      </c>
      <c r="L38" s="66" t="s">
        <v>44</v>
      </c>
      <c r="M38" s="66" t="s">
        <v>44</v>
      </c>
      <c r="N38" s="66" t="s">
        <v>44</v>
      </c>
      <c r="O38" s="66" t="s">
        <v>44</v>
      </c>
      <c r="P38" s="66" t="s">
        <v>44</v>
      </c>
      <c r="Q38" s="66" t="s">
        <v>44</v>
      </c>
      <c r="R38" s="66" t="s">
        <v>44</v>
      </c>
      <c r="S38" s="66" t="s">
        <v>44</v>
      </c>
      <c r="T38" s="66" t="s">
        <v>44</v>
      </c>
      <c r="U38" s="66" t="s">
        <v>44</v>
      </c>
      <c r="V38" s="66">
        <v>2</v>
      </c>
      <c r="W38" s="66">
        <v>3</v>
      </c>
      <c r="X38" s="66">
        <v>1</v>
      </c>
      <c r="Y38" s="66">
        <v>2</v>
      </c>
      <c r="Z38" s="66">
        <v>1</v>
      </c>
      <c r="AA38" s="67" t="s">
        <v>44</v>
      </c>
    </row>
    <row r="39" spans="1:27" ht="15">
      <c r="A39" s="61"/>
      <c r="B39" s="62" t="s">
        <v>54</v>
      </c>
      <c r="C39" s="62" t="s">
        <v>135</v>
      </c>
      <c r="D39" s="62" t="s">
        <v>137</v>
      </c>
      <c r="E39" s="62" t="s">
        <v>45</v>
      </c>
      <c r="F39" s="79">
        <v>19</v>
      </c>
      <c r="G39" s="66" t="s">
        <v>44</v>
      </c>
      <c r="H39" s="66" t="s">
        <v>44</v>
      </c>
      <c r="I39" s="66" t="s">
        <v>44</v>
      </c>
      <c r="J39" s="66" t="s">
        <v>44</v>
      </c>
      <c r="K39" s="66" t="s">
        <v>44</v>
      </c>
      <c r="L39" s="66" t="s">
        <v>44</v>
      </c>
      <c r="M39" s="66" t="s">
        <v>44</v>
      </c>
      <c r="N39" s="66" t="s">
        <v>44</v>
      </c>
      <c r="O39" s="66" t="s">
        <v>44</v>
      </c>
      <c r="P39" s="66" t="s">
        <v>44</v>
      </c>
      <c r="Q39" s="66" t="s">
        <v>44</v>
      </c>
      <c r="R39" s="66" t="s">
        <v>44</v>
      </c>
      <c r="S39" s="66" t="s">
        <v>44</v>
      </c>
      <c r="T39" s="66" t="s">
        <v>44</v>
      </c>
      <c r="U39" s="66" t="s">
        <v>44</v>
      </c>
      <c r="V39" s="66" t="s">
        <v>44</v>
      </c>
      <c r="W39" s="66">
        <v>3</v>
      </c>
      <c r="X39" s="66">
        <v>10</v>
      </c>
      <c r="Y39" s="66">
        <v>4</v>
      </c>
      <c r="Z39" s="66">
        <v>2</v>
      </c>
      <c r="AA39" s="67" t="s">
        <v>44</v>
      </c>
    </row>
    <row r="40" spans="1:27" ht="15">
      <c r="A40" s="107" t="s">
        <v>68</v>
      </c>
      <c r="B40" s="41" t="s">
        <v>52</v>
      </c>
      <c r="C40" s="41" t="s">
        <v>139</v>
      </c>
      <c r="D40" s="41" t="s">
        <v>138</v>
      </c>
      <c r="E40" s="41" t="s">
        <v>43</v>
      </c>
      <c r="F40" s="42">
        <v>370</v>
      </c>
      <c r="G40" s="43" t="s">
        <v>44</v>
      </c>
      <c r="H40" s="43" t="s">
        <v>44</v>
      </c>
      <c r="I40" s="43" t="s">
        <v>44</v>
      </c>
      <c r="J40" s="43" t="s">
        <v>44</v>
      </c>
      <c r="K40" s="43" t="s">
        <v>44</v>
      </c>
      <c r="L40" s="43" t="s">
        <v>44</v>
      </c>
      <c r="M40" s="43" t="s">
        <v>44</v>
      </c>
      <c r="N40" s="43">
        <v>1</v>
      </c>
      <c r="O40" s="43">
        <v>1</v>
      </c>
      <c r="P40" s="43" t="s">
        <v>44</v>
      </c>
      <c r="Q40" s="43">
        <v>1</v>
      </c>
      <c r="R40" s="43">
        <v>4</v>
      </c>
      <c r="S40" s="43">
        <v>5</v>
      </c>
      <c r="T40" s="43">
        <v>10</v>
      </c>
      <c r="U40" s="43">
        <v>25</v>
      </c>
      <c r="V40" s="43">
        <v>49</v>
      </c>
      <c r="W40" s="43">
        <v>70</v>
      </c>
      <c r="X40" s="43">
        <v>97</v>
      </c>
      <c r="Y40" s="43">
        <v>72</v>
      </c>
      <c r="Z40" s="43">
        <v>26</v>
      </c>
      <c r="AA40" s="44">
        <v>9</v>
      </c>
    </row>
    <row r="41" spans="1:27" ht="15">
      <c r="A41" s="61"/>
      <c r="B41" s="62" t="s">
        <v>53</v>
      </c>
      <c r="C41" s="62" t="s">
        <v>139</v>
      </c>
      <c r="D41" s="62" t="s">
        <v>140</v>
      </c>
      <c r="E41" s="62" t="s">
        <v>43</v>
      </c>
      <c r="F41" s="79">
        <v>183</v>
      </c>
      <c r="G41" s="66" t="s">
        <v>44</v>
      </c>
      <c r="H41" s="66" t="s">
        <v>44</v>
      </c>
      <c r="I41" s="66" t="s">
        <v>44</v>
      </c>
      <c r="J41" s="66" t="s">
        <v>44</v>
      </c>
      <c r="K41" s="66" t="s">
        <v>44</v>
      </c>
      <c r="L41" s="66" t="s">
        <v>44</v>
      </c>
      <c r="M41" s="66" t="s">
        <v>44</v>
      </c>
      <c r="N41" s="66">
        <v>1</v>
      </c>
      <c r="O41" s="66">
        <v>1</v>
      </c>
      <c r="P41" s="66" t="s">
        <v>44</v>
      </c>
      <c r="Q41" s="66">
        <v>1</v>
      </c>
      <c r="R41" s="66">
        <v>3</v>
      </c>
      <c r="S41" s="66">
        <v>4</v>
      </c>
      <c r="T41" s="66">
        <v>9</v>
      </c>
      <c r="U41" s="66">
        <v>18</v>
      </c>
      <c r="V41" s="66">
        <v>30</v>
      </c>
      <c r="W41" s="66">
        <v>37</v>
      </c>
      <c r="X41" s="66">
        <v>51</v>
      </c>
      <c r="Y41" s="66">
        <v>22</v>
      </c>
      <c r="Z41" s="66">
        <v>5</v>
      </c>
      <c r="AA41" s="67">
        <v>1</v>
      </c>
    </row>
    <row r="42" spans="1:27" ht="15">
      <c r="A42" s="69"/>
      <c r="B42" s="70" t="s">
        <v>54</v>
      </c>
      <c r="C42" s="70" t="s">
        <v>139</v>
      </c>
      <c r="D42" s="70" t="s">
        <v>141</v>
      </c>
      <c r="E42" s="70" t="s">
        <v>43</v>
      </c>
      <c r="F42" s="80">
        <v>187</v>
      </c>
      <c r="G42" s="75" t="s">
        <v>44</v>
      </c>
      <c r="H42" s="75" t="s">
        <v>44</v>
      </c>
      <c r="I42" s="75" t="s">
        <v>44</v>
      </c>
      <c r="J42" s="75" t="s">
        <v>44</v>
      </c>
      <c r="K42" s="75" t="s">
        <v>44</v>
      </c>
      <c r="L42" s="75" t="s">
        <v>44</v>
      </c>
      <c r="M42" s="75" t="s">
        <v>44</v>
      </c>
      <c r="N42" s="75" t="s">
        <v>44</v>
      </c>
      <c r="O42" s="75" t="s">
        <v>44</v>
      </c>
      <c r="P42" s="75" t="s">
        <v>44</v>
      </c>
      <c r="Q42" s="75" t="s">
        <v>44</v>
      </c>
      <c r="R42" s="75">
        <v>1</v>
      </c>
      <c r="S42" s="75">
        <v>1</v>
      </c>
      <c r="T42" s="75">
        <v>1</v>
      </c>
      <c r="U42" s="75">
        <v>7</v>
      </c>
      <c r="V42" s="75">
        <v>19</v>
      </c>
      <c r="W42" s="75">
        <v>33</v>
      </c>
      <c r="X42" s="75">
        <v>46</v>
      </c>
      <c r="Y42" s="75">
        <v>50</v>
      </c>
      <c r="Z42" s="75">
        <v>21</v>
      </c>
      <c r="AA42" s="76">
        <v>8</v>
      </c>
    </row>
    <row r="43" spans="1:27" ht="15">
      <c r="A43" s="107" t="s">
        <v>391</v>
      </c>
      <c r="B43" s="41" t="s">
        <v>52</v>
      </c>
      <c r="C43" s="41" t="s">
        <v>166</v>
      </c>
      <c r="D43" s="41" t="s">
        <v>165</v>
      </c>
      <c r="E43" s="41" t="s">
        <v>41</v>
      </c>
      <c r="F43" s="42">
        <v>55</v>
      </c>
      <c r="G43" s="43" t="s">
        <v>44</v>
      </c>
      <c r="H43" s="43" t="s">
        <v>44</v>
      </c>
      <c r="I43" s="43" t="s">
        <v>44</v>
      </c>
      <c r="J43" s="43" t="s">
        <v>44</v>
      </c>
      <c r="K43" s="43" t="s">
        <v>44</v>
      </c>
      <c r="L43" s="43" t="s">
        <v>44</v>
      </c>
      <c r="M43" s="43" t="s">
        <v>44</v>
      </c>
      <c r="N43" s="43" t="s">
        <v>44</v>
      </c>
      <c r="O43" s="43" t="s">
        <v>44</v>
      </c>
      <c r="P43" s="43" t="s">
        <v>44</v>
      </c>
      <c r="Q43" s="43" t="s">
        <v>44</v>
      </c>
      <c r="R43" s="43">
        <v>1</v>
      </c>
      <c r="S43" s="43" t="s">
        <v>44</v>
      </c>
      <c r="T43" s="43">
        <v>3</v>
      </c>
      <c r="U43" s="43">
        <v>2</v>
      </c>
      <c r="V43" s="43">
        <v>5</v>
      </c>
      <c r="W43" s="43">
        <v>13</v>
      </c>
      <c r="X43" s="43">
        <v>16</v>
      </c>
      <c r="Y43" s="43">
        <v>4</v>
      </c>
      <c r="Z43" s="43">
        <v>8</v>
      </c>
      <c r="AA43" s="44">
        <v>3</v>
      </c>
    </row>
    <row r="44" spans="1:27" ht="15">
      <c r="A44" s="61"/>
      <c r="B44" s="62" t="s">
        <v>53</v>
      </c>
      <c r="C44" s="62" t="s">
        <v>166</v>
      </c>
      <c r="D44" s="62" t="s">
        <v>167</v>
      </c>
      <c r="E44" s="62" t="s">
        <v>41</v>
      </c>
      <c r="F44" s="79">
        <v>30</v>
      </c>
      <c r="G44" s="66" t="s">
        <v>44</v>
      </c>
      <c r="H44" s="66" t="s">
        <v>44</v>
      </c>
      <c r="I44" s="66" t="s">
        <v>44</v>
      </c>
      <c r="J44" s="66" t="s">
        <v>44</v>
      </c>
      <c r="K44" s="66" t="s">
        <v>44</v>
      </c>
      <c r="L44" s="66" t="s">
        <v>44</v>
      </c>
      <c r="M44" s="66" t="s">
        <v>44</v>
      </c>
      <c r="N44" s="66" t="s">
        <v>44</v>
      </c>
      <c r="O44" s="66" t="s">
        <v>44</v>
      </c>
      <c r="P44" s="66" t="s">
        <v>44</v>
      </c>
      <c r="Q44" s="66" t="s">
        <v>44</v>
      </c>
      <c r="R44" s="66">
        <v>1</v>
      </c>
      <c r="S44" s="66" t="s">
        <v>44</v>
      </c>
      <c r="T44" s="66">
        <v>3</v>
      </c>
      <c r="U44" s="66" t="s">
        <v>44</v>
      </c>
      <c r="V44" s="66">
        <v>3</v>
      </c>
      <c r="W44" s="66">
        <v>9</v>
      </c>
      <c r="X44" s="66">
        <v>10</v>
      </c>
      <c r="Y44" s="66">
        <v>1</v>
      </c>
      <c r="Z44" s="66">
        <v>3</v>
      </c>
      <c r="AA44" s="67" t="s">
        <v>44</v>
      </c>
    </row>
    <row r="45" spans="1:27" ht="15">
      <c r="A45" s="69"/>
      <c r="B45" s="70" t="s">
        <v>54</v>
      </c>
      <c r="C45" s="70" t="s">
        <v>166</v>
      </c>
      <c r="D45" s="70" t="s">
        <v>168</v>
      </c>
      <c r="E45" s="70" t="s">
        <v>41</v>
      </c>
      <c r="F45" s="80">
        <v>25</v>
      </c>
      <c r="G45" s="75" t="s">
        <v>44</v>
      </c>
      <c r="H45" s="75" t="s">
        <v>44</v>
      </c>
      <c r="I45" s="75" t="s">
        <v>44</v>
      </c>
      <c r="J45" s="75" t="s">
        <v>44</v>
      </c>
      <c r="K45" s="75" t="s">
        <v>44</v>
      </c>
      <c r="L45" s="75" t="s">
        <v>44</v>
      </c>
      <c r="M45" s="75" t="s">
        <v>44</v>
      </c>
      <c r="N45" s="75" t="s">
        <v>44</v>
      </c>
      <c r="O45" s="75" t="s">
        <v>44</v>
      </c>
      <c r="P45" s="75" t="s">
        <v>44</v>
      </c>
      <c r="Q45" s="75" t="s">
        <v>44</v>
      </c>
      <c r="R45" s="75" t="s">
        <v>44</v>
      </c>
      <c r="S45" s="75" t="s">
        <v>44</v>
      </c>
      <c r="T45" s="75" t="s">
        <v>44</v>
      </c>
      <c r="U45" s="75">
        <v>2</v>
      </c>
      <c r="V45" s="75">
        <v>2</v>
      </c>
      <c r="W45" s="75">
        <v>4</v>
      </c>
      <c r="X45" s="75">
        <v>6</v>
      </c>
      <c r="Y45" s="75">
        <v>3</v>
      </c>
      <c r="Z45" s="75">
        <v>5</v>
      </c>
      <c r="AA45" s="76">
        <v>3</v>
      </c>
    </row>
    <row r="46" spans="1:27" ht="15">
      <c r="A46" s="107" t="s">
        <v>81</v>
      </c>
      <c r="B46" s="41" t="s">
        <v>52</v>
      </c>
      <c r="C46" s="41" t="s">
        <v>170</v>
      </c>
      <c r="D46" s="41" t="s">
        <v>169</v>
      </c>
      <c r="E46" s="41" t="s">
        <v>42</v>
      </c>
      <c r="F46" s="42">
        <v>55</v>
      </c>
      <c r="G46" s="43" t="s">
        <v>44</v>
      </c>
      <c r="H46" s="43" t="s">
        <v>44</v>
      </c>
      <c r="I46" s="43" t="s">
        <v>44</v>
      </c>
      <c r="J46" s="43" t="s">
        <v>44</v>
      </c>
      <c r="K46" s="43" t="s">
        <v>44</v>
      </c>
      <c r="L46" s="43" t="s">
        <v>44</v>
      </c>
      <c r="M46" s="43" t="s">
        <v>44</v>
      </c>
      <c r="N46" s="43" t="s">
        <v>44</v>
      </c>
      <c r="O46" s="43" t="s">
        <v>44</v>
      </c>
      <c r="P46" s="43" t="s">
        <v>44</v>
      </c>
      <c r="Q46" s="43" t="s">
        <v>44</v>
      </c>
      <c r="R46" s="43">
        <v>1</v>
      </c>
      <c r="S46" s="43" t="s">
        <v>44</v>
      </c>
      <c r="T46" s="43">
        <v>3</v>
      </c>
      <c r="U46" s="43">
        <v>2</v>
      </c>
      <c r="V46" s="43">
        <v>5</v>
      </c>
      <c r="W46" s="43">
        <v>13</v>
      </c>
      <c r="X46" s="43">
        <v>16</v>
      </c>
      <c r="Y46" s="43">
        <v>4</v>
      </c>
      <c r="Z46" s="43">
        <v>8</v>
      </c>
      <c r="AA46" s="44">
        <v>3</v>
      </c>
    </row>
    <row r="47" spans="1:27" ht="15">
      <c r="A47" s="61"/>
      <c r="B47" s="62" t="s">
        <v>53</v>
      </c>
      <c r="C47" s="62" t="s">
        <v>170</v>
      </c>
      <c r="D47" s="62" t="s">
        <v>171</v>
      </c>
      <c r="E47" s="62" t="s">
        <v>42</v>
      </c>
      <c r="F47" s="79">
        <v>30</v>
      </c>
      <c r="G47" s="66" t="s">
        <v>44</v>
      </c>
      <c r="H47" s="66" t="s">
        <v>44</v>
      </c>
      <c r="I47" s="66" t="s">
        <v>44</v>
      </c>
      <c r="J47" s="66" t="s">
        <v>44</v>
      </c>
      <c r="K47" s="66" t="s">
        <v>44</v>
      </c>
      <c r="L47" s="66" t="s">
        <v>44</v>
      </c>
      <c r="M47" s="66" t="s">
        <v>44</v>
      </c>
      <c r="N47" s="66" t="s">
        <v>44</v>
      </c>
      <c r="O47" s="66" t="s">
        <v>44</v>
      </c>
      <c r="P47" s="66" t="s">
        <v>44</v>
      </c>
      <c r="Q47" s="66" t="s">
        <v>44</v>
      </c>
      <c r="R47" s="66">
        <v>1</v>
      </c>
      <c r="S47" s="66" t="s">
        <v>44</v>
      </c>
      <c r="T47" s="66">
        <v>3</v>
      </c>
      <c r="U47" s="66" t="s">
        <v>44</v>
      </c>
      <c r="V47" s="66">
        <v>3</v>
      </c>
      <c r="W47" s="66">
        <v>9</v>
      </c>
      <c r="X47" s="66">
        <v>10</v>
      </c>
      <c r="Y47" s="66">
        <v>1</v>
      </c>
      <c r="Z47" s="66">
        <v>3</v>
      </c>
      <c r="AA47" s="67" t="s">
        <v>44</v>
      </c>
    </row>
    <row r="48" spans="1:27" ht="15">
      <c r="A48" s="69"/>
      <c r="B48" s="70" t="s">
        <v>54</v>
      </c>
      <c r="C48" s="70" t="s">
        <v>170</v>
      </c>
      <c r="D48" s="70" t="s">
        <v>172</v>
      </c>
      <c r="E48" s="70" t="s">
        <v>42</v>
      </c>
      <c r="F48" s="80">
        <v>25</v>
      </c>
      <c r="G48" s="75" t="s">
        <v>44</v>
      </c>
      <c r="H48" s="75" t="s">
        <v>44</v>
      </c>
      <c r="I48" s="75" t="s">
        <v>44</v>
      </c>
      <c r="J48" s="75" t="s">
        <v>44</v>
      </c>
      <c r="K48" s="75" t="s">
        <v>44</v>
      </c>
      <c r="L48" s="75" t="s">
        <v>44</v>
      </c>
      <c r="M48" s="75" t="s">
        <v>44</v>
      </c>
      <c r="N48" s="75" t="s">
        <v>44</v>
      </c>
      <c r="O48" s="75" t="s">
        <v>44</v>
      </c>
      <c r="P48" s="75" t="s">
        <v>44</v>
      </c>
      <c r="Q48" s="75" t="s">
        <v>44</v>
      </c>
      <c r="R48" s="75" t="s">
        <v>44</v>
      </c>
      <c r="S48" s="75" t="s">
        <v>44</v>
      </c>
      <c r="T48" s="75" t="s">
        <v>44</v>
      </c>
      <c r="U48" s="75">
        <v>2</v>
      </c>
      <c r="V48" s="75">
        <v>2</v>
      </c>
      <c r="W48" s="75">
        <v>4</v>
      </c>
      <c r="X48" s="75">
        <v>6</v>
      </c>
      <c r="Y48" s="75">
        <v>3</v>
      </c>
      <c r="Z48" s="75">
        <v>5</v>
      </c>
      <c r="AA48" s="76">
        <v>3</v>
      </c>
    </row>
    <row r="49" spans="1:27" ht="15">
      <c r="A49" s="107" t="s">
        <v>83</v>
      </c>
      <c r="B49" s="41" t="s">
        <v>52</v>
      </c>
      <c r="C49" s="41" t="s">
        <v>174</v>
      </c>
      <c r="D49" s="41" t="s">
        <v>173</v>
      </c>
      <c r="E49" s="41" t="s">
        <v>45</v>
      </c>
      <c r="F49" s="42">
        <v>22</v>
      </c>
      <c r="G49" s="43" t="s">
        <v>44</v>
      </c>
      <c r="H49" s="43" t="s">
        <v>44</v>
      </c>
      <c r="I49" s="43" t="s">
        <v>44</v>
      </c>
      <c r="J49" s="43" t="s">
        <v>44</v>
      </c>
      <c r="K49" s="43" t="s">
        <v>44</v>
      </c>
      <c r="L49" s="43" t="s">
        <v>44</v>
      </c>
      <c r="M49" s="43" t="s">
        <v>44</v>
      </c>
      <c r="N49" s="43" t="s">
        <v>44</v>
      </c>
      <c r="O49" s="43" t="s">
        <v>44</v>
      </c>
      <c r="P49" s="43" t="s">
        <v>44</v>
      </c>
      <c r="Q49" s="43" t="s">
        <v>44</v>
      </c>
      <c r="R49" s="43">
        <v>1</v>
      </c>
      <c r="S49" s="43" t="s">
        <v>44</v>
      </c>
      <c r="T49" s="43">
        <v>2</v>
      </c>
      <c r="U49" s="43">
        <v>1</v>
      </c>
      <c r="V49" s="43">
        <v>1</v>
      </c>
      <c r="W49" s="43">
        <v>3</v>
      </c>
      <c r="X49" s="43">
        <v>7</v>
      </c>
      <c r="Y49" s="43">
        <v>3</v>
      </c>
      <c r="Z49" s="43">
        <v>3</v>
      </c>
      <c r="AA49" s="44">
        <v>1</v>
      </c>
    </row>
    <row r="50" spans="1:27" ht="15">
      <c r="A50" s="61"/>
      <c r="B50" s="62" t="s">
        <v>53</v>
      </c>
      <c r="C50" s="62" t="s">
        <v>174</v>
      </c>
      <c r="D50" s="62" t="s">
        <v>175</v>
      </c>
      <c r="E50" s="62" t="s">
        <v>45</v>
      </c>
      <c r="F50" s="79">
        <v>16</v>
      </c>
      <c r="G50" s="66" t="s">
        <v>44</v>
      </c>
      <c r="H50" s="66" t="s">
        <v>44</v>
      </c>
      <c r="I50" s="66" t="s">
        <v>44</v>
      </c>
      <c r="J50" s="66" t="s">
        <v>44</v>
      </c>
      <c r="K50" s="66" t="s">
        <v>44</v>
      </c>
      <c r="L50" s="66" t="s">
        <v>44</v>
      </c>
      <c r="M50" s="66" t="s">
        <v>44</v>
      </c>
      <c r="N50" s="66" t="s">
        <v>44</v>
      </c>
      <c r="O50" s="66" t="s">
        <v>44</v>
      </c>
      <c r="P50" s="66" t="s">
        <v>44</v>
      </c>
      <c r="Q50" s="66" t="s">
        <v>44</v>
      </c>
      <c r="R50" s="66">
        <v>1</v>
      </c>
      <c r="S50" s="66" t="s">
        <v>44</v>
      </c>
      <c r="T50" s="66">
        <v>2</v>
      </c>
      <c r="U50" s="66" t="s">
        <v>44</v>
      </c>
      <c r="V50" s="66">
        <v>1</v>
      </c>
      <c r="W50" s="66">
        <v>2</v>
      </c>
      <c r="X50" s="66">
        <v>6</v>
      </c>
      <c r="Y50" s="66">
        <v>1</v>
      </c>
      <c r="Z50" s="66">
        <v>3</v>
      </c>
      <c r="AA50" s="67" t="s">
        <v>44</v>
      </c>
    </row>
    <row r="51" spans="1:27" ht="15">
      <c r="A51" s="69"/>
      <c r="B51" s="70" t="s">
        <v>54</v>
      </c>
      <c r="C51" s="70" t="s">
        <v>174</v>
      </c>
      <c r="D51" s="70" t="s">
        <v>176</v>
      </c>
      <c r="E51" s="70" t="s">
        <v>45</v>
      </c>
      <c r="F51" s="80">
        <v>6</v>
      </c>
      <c r="G51" s="75" t="s">
        <v>44</v>
      </c>
      <c r="H51" s="75" t="s">
        <v>44</v>
      </c>
      <c r="I51" s="75" t="s">
        <v>44</v>
      </c>
      <c r="J51" s="75" t="s">
        <v>44</v>
      </c>
      <c r="K51" s="75" t="s">
        <v>44</v>
      </c>
      <c r="L51" s="75" t="s">
        <v>44</v>
      </c>
      <c r="M51" s="75" t="s">
        <v>44</v>
      </c>
      <c r="N51" s="75" t="s">
        <v>44</v>
      </c>
      <c r="O51" s="75" t="s">
        <v>44</v>
      </c>
      <c r="P51" s="75" t="s">
        <v>44</v>
      </c>
      <c r="Q51" s="75" t="s">
        <v>44</v>
      </c>
      <c r="R51" s="75" t="s">
        <v>44</v>
      </c>
      <c r="S51" s="75" t="s">
        <v>44</v>
      </c>
      <c r="T51" s="75" t="s">
        <v>44</v>
      </c>
      <c r="U51" s="75">
        <v>1</v>
      </c>
      <c r="V51" s="75" t="s">
        <v>44</v>
      </c>
      <c r="W51" s="75">
        <v>1</v>
      </c>
      <c r="X51" s="75">
        <v>1</v>
      </c>
      <c r="Y51" s="75">
        <v>2</v>
      </c>
      <c r="Z51" s="75" t="s">
        <v>44</v>
      </c>
      <c r="AA51" s="76">
        <v>1</v>
      </c>
    </row>
    <row r="52" spans="1:27" ht="15">
      <c r="A52" s="107" t="s">
        <v>84</v>
      </c>
      <c r="B52" s="41" t="s">
        <v>52</v>
      </c>
      <c r="C52" s="41" t="s">
        <v>178</v>
      </c>
      <c r="D52" s="41" t="s">
        <v>177</v>
      </c>
      <c r="E52" s="41" t="s">
        <v>45</v>
      </c>
      <c r="F52" s="42">
        <v>7</v>
      </c>
      <c r="G52" s="43" t="s">
        <v>44</v>
      </c>
      <c r="H52" s="43" t="s">
        <v>44</v>
      </c>
      <c r="I52" s="43" t="s">
        <v>44</v>
      </c>
      <c r="J52" s="43" t="s">
        <v>44</v>
      </c>
      <c r="K52" s="43" t="s">
        <v>44</v>
      </c>
      <c r="L52" s="43" t="s">
        <v>44</v>
      </c>
      <c r="M52" s="43" t="s">
        <v>44</v>
      </c>
      <c r="N52" s="43" t="s">
        <v>44</v>
      </c>
      <c r="O52" s="43" t="s">
        <v>44</v>
      </c>
      <c r="P52" s="43" t="s">
        <v>44</v>
      </c>
      <c r="Q52" s="43" t="s">
        <v>44</v>
      </c>
      <c r="R52" s="43" t="s">
        <v>44</v>
      </c>
      <c r="S52" s="43" t="s">
        <v>44</v>
      </c>
      <c r="T52" s="43" t="s">
        <v>44</v>
      </c>
      <c r="U52" s="43" t="s">
        <v>44</v>
      </c>
      <c r="V52" s="43" t="s">
        <v>44</v>
      </c>
      <c r="W52" s="43">
        <v>4</v>
      </c>
      <c r="X52" s="43">
        <v>3</v>
      </c>
      <c r="Y52" s="43" t="s">
        <v>44</v>
      </c>
      <c r="Z52" s="43" t="s">
        <v>44</v>
      </c>
      <c r="AA52" s="44" t="s">
        <v>44</v>
      </c>
    </row>
    <row r="53" spans="1:27" ht="15">
      <c r="A53" s="61"/>
      <c r="B53" s="62" t="s">
        <v>53</v>
      </c>
      <c r="C53" s="62" t="s">
        <v>178</v>
      </c>
      <c r="D53" s="62" t="s">
        <v>179</v>
      </c>
      <c r="E53" s="62" t="s">
        <v>45</v>
      </c>
      <c r="F53" s="79">
        <v>7</v>
      </c>
      <c r="G53" s="66" t="s">
        <v>44</v>
      </c>
      <c r="H53" s="66" t="s">
        <v>44</v>
      </c>
      <c r="I53" s="66" t="s">
        <v>44</v>
      </c>
      <c r="J53" s="66" t="s">
        <v>44</v>
      </c>
      <c r="K53" s="66" t="s">
        <v>44</v>
      </c>
      <c r="L53" s="66" t="s">
        <v>44</v>
      </c>
      <c r="M53" s="66" t="s">
        <v>44</v>
      </c>
      <c r="N53" s="66" t="s">
        <v>44</v>
      </c>
      <c r="O53" s="66" t="s">
        <v>44</v>
      </c>
      <c r="P53" s="66" t="s">
        <v>44</v>
      </c>
      <c r="Q53" s="66" t="s">
        <v>44</v>
      </c>
      <c r="R53" s="66" t="s">
        <v>44</v>
      </c>
      <c r="S53" s="66" t="s">
        <v>44</v>
      </c>
      <c r="T53" s="66" t="s">
        <v>44</v>
      </c>
      <c r="U53" s="66" t="s">
        <v>44</v>
      </c>
      <c r="V53" s="66" t="s">
        <v>44</v>
      </c>
      <c r="W53" s="66">
        <v>4</v>
      </c>
      <c r="X53" s="66">
        <v>3</v>
      </c>
      <c r="Y53" s="66" t="s">
        <v>44</v>
      </c>
      <c r="Z53" s="66" t="s">
        <v>44</v>
      </c>
      <c r="AA53" s="67" t="s">
        <v>44</v>
      </c>
    </row>
    <row r="54" spans="1:27" ht="15">
      <c r="A54" s="69"/>
      <c r="B54" s="70" t="s">
        <v>54</v>
      </c>
      <c r="C54" s="70" t="s">
        <v>178</v>
      </c>
      <c r="D54" s="70" t="s">
        <v>180</v>
      </c>
      <c r="E54" s="70" t="s">
        <v>45</v>
      </c>
      <c r="F54" s="80" t="s">
        <v>44</v>
      </c>
      <c r="G54" s="75" t="s">
        <v>44</v>
      </c>
      <c r="H54" s="75" t="s">
        <v>44</v>
      </c>
      <c r="I54" s="75" t="s">
        <v>44</v>
      </c>
      <c r="J54" s="75" t="s">
        <v>44</v>
      </c>
      <c r="K54" s="75" t="s">
        <v>44</v>
      </c>
      <c r="L54" s="75" t="s">
        <v>44</v>
      </c>
      <c r="M54" s="75" t="s">
        <v>44</v>
      </c>
      <c r="N54" s="75" t="s">
        <v>44</v>
      </c>
      <c r="O54" s="75" t="s">
        <v>44</v>
      </c>
      <c r="P54" s="75" t="s">
        <v>44</v>
      </c>
      <c r="Q54" s="75" t="s">
        <v>44</v>
      </c>
      <c r="R54" s="75" t="s">
        <v>44</v>
      </c>
      <c r="S54" s="75" t="s">
        <v>44</v>
      </c>
      <c r="T54" s="75" t="s">
        <v>44</v>
      </c>
      <c r="U54" s="75" t="s">
        <v>44</v>
      </c>
      <c r="V54" s="75" t="s">
        <v>44</v>
      </c>
      <c r="W54" s="75" t="s">
        <v>44</v>
      </c>
      <c r="X54" s="75" t="s">
        <v>44</v>
      </c>
      <c r="Y54" s="75" t="s">
        <v>44</v>
      </c>
      <c r="Z54" s="75" t="s">
        <v>44</v>
      </c>
      <c r="AA54" s="76" t="s">
        <v>44</v>
      </c>
    </row>
    <row r="55" spans="1:27" ht="15">
      <c r="A55" s="107" t="s">
        <v>86</v>
      </c>
      <c r="B55" s="41" t="s">
        <v>52</v>
      </c>
      <c r="C55" s="41" t="s">
        <v>182</v>
      </c>
      <c r="D55" s="41" t="s">
        <v>181</v>
      </c>
      <c r="E55" s="41" t="s">
        <v>45</v>
      </c>
      <c r="F55" s="42">
        <v>11</v>
      </c>
      <c r="G55" s="43" t="s">
        <v>44</v>
      </c>
      <c r="H55" s="43" t="s">
        <v>44</v>
      </c>
      <c r="I55" s="43" t="s">
        <v>44</v>
      </c>
      <c r="J55" s="43" t="s">
        <v>44</v>
      </c>
      <c r="K55" s="43" t="s">
        <v>44</v>
      </c>
      <c r="L55" s="43" t="s">
        <v>44</v>
      </c>
      <c r="M55" s="43" t="s">
        <v>44</v>
      </c>
      <c r="N55" s="43" t="s">
        <v>44</v>
      </c>
      <c r="O55" s="43" t="s">
        <v>44</v>
      </c>
      <c r="P55" s="43" t="s">
        <v>44</v>
      </c>
      <c r="Q55" s="43" t="s">
        <v>44</v>
      </c>
      <c r="R55" s="43" t="s">
        <v>44</v>
      </c>
      <c r="S55" s="43" t="s">
        <v>44</v>
      </c>
      <c r="T55" s="43">
        <v>1</v>
      </c>
      <c r="U55" s="43" t="s">
        <v>44</v>
      </c>
      <c r="V55" s="43">
        <v>2</v>
      </c>
      <c r="W55" s="43">
        <v>2</v>
      </c>
      <c r="X55" s="43">
        <v>3</v>
      </c>
      <c r="Y55" s="43" t="s">
        <v>44</v>
      </c>
      <c r="Z55" s="43">
        <v>2</v>
      </c>
      <c r="AA55" s="44">
        <v>1</v>
      </c>
    </row>
    <row r="56" spans="1:27" ht="15">
      <c r="A56" s="61"/>
      <c r="B56" s="62" t="s">
        <v>53</v>
      </c>
      <c r="C56" s="62" t="s">
        <v>182</v>
      </c>
      <c r="D56" s="62" t="s">
        <v>183</v>
      </c>
      <c r="E56" s="62" t="s">
        <v>45</v>
      </c>
      <c r="F56" s="79">
        <v>4</v>
      </c>
      <c r="G56" s="66" t="s">
        <v>44</v>
      </c>
      <c r="H56" s="66" t="s">
        <v>44</v>
      </c>
      <c r="I56" s="66" t="s">
        <v>44</v>
      </c>
      <c r="J56" s="66" t="s">
        <v>44</v>
      </c>
      <c r="K56" s="66" t="s">
        <v>44</v>
      </c>
      <c r="L56" s="66" t="s">
        <v>44</v>
      </c>
      <c r="M56" s="66" t="s">
        <v>44</v>
      </c>
      <c r="N56" s="66" t="s">
        <v>44</v>
      </c>
      <c r="O56" s="66" t="s">
        <v>44</v>
      </c>
      <c r="P56" s="66" t="s">
        <v>44</v>
      </c>
      <c r="Q56" s="66" t="s">
        <v>44</v>
      </c>
      <c r="R56" s="66" t="s">
        <v>44</v>
      </c>
      <c r="S56" s="66" t="s">
        <v>44</v>
      </c>
      <c r="T56" s="66">
        <v>1</v>
      </c>
      <c r="U56" s="66" t="s">
        <v>44</v>
      </c>
      <c r="V56" s="66">
        <v>1</v>
      </c>
      <c r="W56" s="66">
        <v>1</v>
      </c>
      <c r="X56" s="66">
        <v>1</v>
      </c>
      <c r="Y56" s="66" t="s">
        <v>44</v>
      </c>
      <c r="Z56" s="66" t="s">
        <v>44</v>
      </c>
      <c r="AA56" s="67" t="s">
        <v>44</v>
      </c>
    </row>
    <row r="57" spans="1:27" ht="15">
      <c r="A57" s="69"/>
      <c r="B57" s="70" t="s">
        <v>54</v>
      </c>
      <c r="C57" s="70" t="s">
        <v>182</v>
      </c>
      <c r="D57" s="70" t="s">
        <v>184</v>
      </c>
      <c r="E57" s="70" t="s">
        <v>45</v>
      </c>
      <c r="F57" s="80">
        <v>7</v>
      </c>
      <c r="G57" s="75" t="s">
        <v>44</v>
      </c>
      <c r="H57" s="75" t="s">
        <v>44</v>
      </c>
      <c r="I57" s="75" t="s">
        <v>44</v>
      </c>
      <c r="J57" s="75" t="s">
        <v>44</v>
      </c>
      <c r="K57" s="75" t="s">
        <v>44</v>
      </c>
      <c r="L57" s="75" t="s">
        <v>44</v>
      </c>
      <c r="M57" s="75" t="s">
        <v>44</v>
      </c>
      <c r="N57" s="75" t="s">
        <v>44</v>
      </c>
      <c r="O57" s="75" t="s">
        <v>44</v>
      </c>
      <c r="P57" s="75" t="s">
        <v>44</v>
      </c>
      <c r="Q57" s="75" t="s">
        <v>44</v>
      </c>
      <c r="R57" s="75" t="s">
        <v>44</v>
      </c>
      <c r="S57" s="75" t="s">
        <v>44</v>
      </c>
      <c r="T57" s="75" t="s">
        <v>44</v>
      </c>
      <c r="U57" s="75" t="s">
        <v>44</v>
      </c>
      <c r="V57" s="75">
        <v>1</v>
      </c>
      <c r="W57" s="75">
        <v>1</v>
      </c>
      <c r="X57" s="75">
        <v>2</v>
      </c>
      <c r="Y57" s="75" t="s">
        <v>44</v>
      </c>
      <c r="Z57" s="75">
        <v>2</v>
      </c>
      <c r="AA57" s="76">
        <v>1</v>
      </c>
    </row>
    <row r="58" spans="1:27" ht="15">
      <c r="A58" s="107" t="s">
        <v>88</v>
      </c>
      <c r="B58" s="41" t="s">
        <v>52</v>
      </c>
      <c r="C58" s="41" t="s">
        <v>186</v>
      </c>
      <c r="D58" s="41" t="s">
        <v>185</v>
      </c>
      <c r="E58" s="41" t="s">
        <v>45</v>
      </c>
      <c r="F58" s="42">
        <v>15</v>
      </c>
      <c r="G58" s="43" t="s">
        <v>44</v>
      </c>
      <c r="H58" s="43" t="s">
        <v>44</v>
      </c>
      <c r="I58" s="43" t="s">
        <v>44</v>
      </c>
      <c r="J58" s="43" t="s">
        <v>44</v>
      </c>
      <c r="K58" s="43" t="s">
        <v>44</v>
      </c>
      <c r="L58" s="43" t="s">
        <v>44</v>
      </c>
      <c r="M58" s="43" t="s">
        <v>44</v>
      </c>
      <c r="N58" s="43" t="s">
        <v>44</v>
      </c>
      <c r="O58" s="43" t="s">
        <v>44</v>
      </c>
      <c r="P58" s="43" t="s">
        <v>44</v>
      </c>
      <c r="Q58" s="43" t="s">
        <v>44</v>
      </c>
      <c r="R58" s="43" t="s">
        <v>44</v>
      </c>
      <c r="S58" s="43" t="s">
        <v>44</v>
      </c>
      <c r="T58" s="43" t="s">
        <v>44</v>
      </c>
      <c r="U58" s="43">
        <v>1</v>
      </c>
      <c r="V58" s="43">
        <v>2</v>
      </c>
      <c r="W58" s="43">
        <v>4</v>
      </c>
      <c r="X58" s="43">
        <v>3</v>
      </c>
      <c r="Y58" s="43">
        <v>1</v>
      </c>
      <c r="Z58" s="43">
        <v>3</v>
      </c>
      <c r="AA58" s="44">
        <v>1</v>
      </c>
    </row>
    <row r="59" spans="1:27" ht="15">
      <c r="A59" s="61"/>
      <c r="B59" s="62" t="s">
        <v>53</v>
      </c>
      <c r="C59" s="62" t="s">
        <v>186</v>
      </c>
      <c r="D59" s="62" t="s">
        <v>187</v>
      </c>
      <c r="E59" s="62" t="s">
        <v>45</v>
      </c>
      <c r="F59" s="79">
        <v>3</v>
      </c>
      <c r="G59" s="66" t="s">
        <v>44</v>
      </c>
      <c r="H59" s="66" t="s">
        <v>44</v>
      </c>
      <c r="I59" s="66" t="s">
        <v>44</v>
      </c>
      <c r="J59" s="66" t="s">
        <v>44</v>
      </c>
      <c r="K59" s="66" t="s">
        <v>44</v>
      </c>
      <c r="L59" s="66" t="s">
        <v>44</v>
      </c>
      <c r="M59" s="66" t="s">
        <v>44</v>
      </c>
      <c r="N59" s="66" t="s">
        <v>44</v>
      </c>
      <c r="O59" s="66" t="s">
        <v>44</v>
      </c>
      <c r="P59" s="66" t="s">
        <v>44</v>
      </c>
      <c r="Q59" s="66" t="s">
        <v>44</v>
      </c>
      <c r="R59" s="66" t="s">
        <v>44</v>
      </c>
      <c r="S59" s="66" t="s">
        <v>44</v>
      </c>
      <c r="T59" s="66" t="s">
        <v>44</v>
      </c>
      <c r="U59" s="66" t="s">
        <v>44</v>
      </c>
      <c r="V59" s="66">
        <v>1</v>
      </c>
      <c r="W59" s="66">
        <v>2</v>
      </c>
      <c r="X59" s="66" t="s">
        <v>44</v>
      </c>
      <c r="Y59" s="66" t="s">
        <v>44</v>
      </c>
      <c r="Z59" s="66" t="s">
        <v>44</v>
      </c>
      <c r="AA59" s="67" t="s">
        <v>44</v>
      </c>
    </row>
    <row r="60" spans="1:27" ht="15">
      <c r="A60" s="61"/>
      <c r="B60" s="62" t="s">
        <v>54</v>
      </c>
      <c r="C60" s="62" t="s">
        <v>186</v>
      </c>
      <c r="D60" s="62" t="s">
        <v>188</v>
      </c>
      <c r="E60" s="62" t="s">
        <v>45</v>
      </c>
      <c r="F60" s="79">
        <v>12</v>
      </c>
      <c r="G60" s="66" t="s">
        <v>44</v>
      </c>
      <c r="H60" s="66" t="s">
        <v>44</v>
      </c>
      <c r="I60" s="66" t="s">
        <v>44</v>
      </c>
      <c r="J60" s="66" t="s">
        <v>44</v>
      </c>
      <c r="K60" s="66" t="s">
        <v>44</v>
      </c>
      <c r="L60" s="66" t="s">
        <v>44</v>
      </c>
      <c r="M60" s="66" t="s">
        <v>44</v>
      </c>
      <c r="N60" s="66" t="s">
        <v>44</v>
      </c>
      <c r="O60" s="66" t="s">
        <v>44</v>
      </c>
      <c r="P60" s="66" t="s">
        <v>44</v>
      </c>
      <c r="Q60" s="66" t="s">
        <v>44</v>
      </c>
      <c r="R60" s="66" t="s">
        <v>44</v>
      </c>
      <c r="S60" s="66" t="s">
        <v>44</v>
      </c>
      <c r="T60" s="66" t="s">
        <v>44</v>
      </c>
      <c r="U60" s="66">
        <v>1</v>
      </c>
      <c r="V60" s="66">
        <v>1</v>
      </c>
      <c r="W60" s="66">
        <v>2</v>
      </c>
      <c r="X60" s="66">
        <v>3</v>
      </c>
      <c r="Y60" s="66">
        <v>1</v>
      </c>
      <c r="Z60" s="66">
        <v>3</v>
      </c>
      <c r="AA60" s="67">
        <v>1</v>
      </c>
    </row>
    <row r="61" spans="1:27" ht="15">
      <c r="A61" s="107" t="s">
        <v>388</v>
      </c>
      <c r="B61" s="41" t="s">
        <v>52</v>
      </c>
      <c r="C61" s="41" t="s">
        <v>143</v>
      </c>
      <c r="D61" s="41" t="s">
        <v>142</v>
      </c>
      <c r="E61" s="41" t="s">
        <v>41</v>
      </c>
      <c r="F61" s="42">
        <v>24</v>
      </c>
      <c r="G61" s="43" t="s">
        <v>44</v>
      </c>
      <c r="H61" s="43" t="s">
        <v>44</v>
      </c>
      <c r="I61" s="43" t="s">
        <v>44</v>
      </c>
      <c r="J61" s="43" t="s">
        <v>44</v>
      </c>
      <c r="K61" s="43" t="s">
        <v>44</v>
      </c>
      <c r="L61" s="43" t="s">
        <v>44</v>
      </c>
      <c r="M61" s="43" t="s">
        <v>44</v>
      </c>
      <c r="N61" s="43" t="s">
        <v>44</v>
      </c>
      <c r="O61" s="43" t="s">
        <v>44</v>
      </c>
      <c r="P61" s="43" t="s">
        <v>44</v>
      </c>
      <c r="Q61" s="43" t="s">
        <v>44</v>
      </c>
      <c r="R61" s="43" t="s">
        <v>44</v>
      </c>
      <c r="S61" s="43">
        <v>1</v>
      </c>
      <c r="T61" s="43">
        <v>1</v>
      </c>
      <c r="U61" s="43">
        <v>1</v>
      </c>
      <c r="V61" s="43">
        <v>3</v>
      </c>
      <c r="W61" s="43">
        <v>3</v>
      </c>
      <c r="X61" s="43">
        <v>9</v>
      </c>
      <c r="Y61" s="43">
        <v>5</v>
      </c>
      <c r="Z61" s="43" t="s">
        <v>44</v>
      </c>
      <c r="AA61" s="44">
        <v>1</v>
      </c>
    </row>
    <row r="62" spans="1:27" ht="15">
      <c r="A62" s="61"/>
      <c r="B62" s="62" t="s">
        <v>53</v>
      </c>
      <c r="C62" s="62" t="s">
        <v>143</v>
      </c>
      <c r="D62" s="62" t="s">
        <v>144</v>
      </c>
      <c r="E62" s="62" t="s">
        <v>41</v>
      </c>
      <c r="F62" s="79">
        <v>15</v>
      </c>
      <c r="G62" s="66" t="s">
        <v>44</v>
      </c>
      <c r="H62" s="66" t="s">
        <v>44</v>
      </c>
      <c r="I62" s="66" t="s">
        <v>44</v>
      </c>
      <c r="J62" s="66" t="s">
        <v>44</v>
      </c>
      <c r="K62" s="66" t="s">
        <v>44</v>
      </c>
      <c r="L62" s="66" t="s">
        <v>44</v>
      </c>
      <c r="M62" s="66" t="s">
        <v>44</v>
      </c>
      <c r="N62" s="66" t="s">
        <v>44</v>
      </c>
      <c r="O62" s="66" t="s">
        <v>44</v>
      </c>
      <c r="P62" s="66" t="s">
        <v>44</v>
      </c>
      <c r="Q62" s="66" t="s">
        <v>44</v>
      </c>
      <c r="R62" s="66" t="s">
        <v>44</v>
      </c>
      <c r="S62" s="66">
        <v>1</v>
      </c>
      <c r="T62" s="66">
        <v>1</v>
      </c>
      <c r="U62" s="66">
        <v>1</v>
      </c>
      <c r="V62" s="66">
        <v>1</v>
      </c>
      <c r="W62" s="66">
        <v>2</v>
      </c>
      <c r="X62" s="66">
        <v>5</v>
      </c>
      <c r="Y62" s="66">
        <v>4</v>
      </c>
      <c r="Z62" s="66" t="s">
        <v>44</v>
      </c>
      <c r="AA62" s="67" t="s">
        <v>44</v>
      </c>
    </row>
    <row r="63" spans="1:27" ht="15">
      <c r="A63" s="69"/>
      <c r="B63" s="70" t="s">
        <v>54</v>
      </c>
      <c r="C63" s="70" t="s">
        <v>143</v>
      </c>
      <c r="D63" s="70" t="s">
        <v>145</v>
      </c>
      <c r="E63" s="70" t="s">
        <v>41</v>
      </c>
      <c r="F63" s="80">
        <v>9</v>
      </c>
      <c r="G63" s="75" t="s">
        <v>44</v>
      </c>
      <c r="H63" s="75" t="s">
        <v>44</v>
      </c>
      <c r="I63" s="75" t="s">
        <v>44</v>
      </c>
      <c r="J63" s="75" t="s">
        <v>44</v>
      </c>
      <c r="K63" s="75" t="s">
        <v>44</v>
      </c>
      <c r="L63" s="75" t="s">
        <v>44</v>
      </c>
      <c r="M63" s="75" t="s">
        <v>44</v>
      </c>
      <c r="N63" s="75" t="s">
        <v>44</v>
      </c>
      <c r="O63" s="75" t="s">
        <v>44</v>
      </c>
      <c r="P63" s="75" t="s">
        <v>44</v>
      </c>
      <c r="Q63" s="75" t="s">
        <v>44</v>
      </c>
      <c r="R63" s="75" t="s">
        <v>44</v>
      </c>
      <c r="S63" s="75" t="s">
        <v>44</v>
      </c>
      <c r="T63" s="75" t="s">
        <v>44</v>
      </c>
      <c r="U63" s="75" t="s">
        <v>44</v>
      </c>
      <c r="V63" s="75">
        <v>2</v>
      </c>
      <c r="W63" s="75">
        <v>1</v>
      </c>
      <c r="X63" s="75">
        <v>4</v>
      </c>
      <c r="Y63" s="75">
        <v>1</v>
      </c>
      <c r="Z63" s="75" t="s">
        <v>44</v>
      </c>
      <c r="AA63" s="76">
        <v>1</v>
      </c>
    </row>
    <row r="64" spans="1:27" ht="15">
      <c r="A64" s="107" t="s">
        <v>69</v>
      </c>
      <c r="B64" s="41" t="s">
        <v>52</v>
      </c>
      <c r="C64" s="41" t="s">
        <v>147</v>
      </c>
      <c r="D64" s="41" t="s">
        <v>146</v>
      </c>
      <c r="E64" s="41" t="s">
        <v>42</v>
      </c>
      <c r="F64" s="42">
        <v>24</v>
      </c>
      <c r="G64" s="43" t="s">
        <v>44</v>
      </c>
      <c r="H64" s="43" t="s">
        <v>44</v>
      </c>
      <c r="I64" s="43" t="s">
        <v>44</v>
      </c>
      <c r="J64" s="43" t="s">
        <v>44</v>
      </c>
      <c r="K64" s="43" t="s">
        <v>44</v>
      </c>
      <c r="L64" s="43" t="s">
        <v>44</v>
      </c>
      <c r="M64" s="43" t="s">
        <v>44</v>
      </c>
      <c r="N64" s="43" t="s">
        <v>44</v>
      </c>
      <c r="O64" s="43" t="s">
        <v>44</v>
      </c>
      <c r="P64" s="43" t="s">
        <v>44</v>
      </c>
      <c r="Q64" s="43" t="s">
        <v>44</v>
      </c>
      <c r="R64" s="43" t="s">
        <v>44</v>
      </c>
      <c r="S64" s="43">
        <v>1</v>
      </c>
      <c r="T64" s="43">
        <v>1</v>
      </c>
      <c r="U64" s="43">
        <v>1</v>
      </c>
      <c r="V64" s="43">
        <v>3</v>
      </c>
      <c r="W64" s="43">
        <v>3</v>
      </c>
      <c r="X64" s="43">
        <v>9</v>
      </c>
      <c r="Y64" s="43">
        <v>5</v>
      </c>
      <c r="Z64" s="43" t="s">
        <v>44</v>
      </c>
      <c r="AA64" s="44">
        <v>1</v>
      </c>
    </row>
    <row r="65" spans="1:27" ht="15">
      <c r="A65" s="61"/>
      <c r="B65" s="62" t="s">
        <v>53</v>
      </c>
      <c r="C65" s="62" t="s">
        <v>147</v>
      </c>
      <c r="D65" s="62" t="s">
        <v>148</v>
      </c>
      <c r="E65" s="62" t="s">
        <v>42</v>
      </c>
      <c r="F65" s="79">
        <v>15</v>
      </c>
      <c r="G65" s="66" t="s">
        <v>44</v>
      </c>
      <c r="H65" s="66" t="s">
        <v>44</v>
      </c>
      <c r="I65" s="66" t="s">
        <v>44</v>
      </c>
      <c r="J65" s="66" t="s">
        <v>44</v>
      </c>
      <c r="K65" s="66" t="s">
        <v>44</v>
      </c>
      <c r="L65" s="66" t="s">
        <v>44</v>
      </c>
      <c r="M65" s="66" t="s">
        <v>44</v>
      </c>
      <c r="N65" s="66" t="s">
        <v>44</v>
      </c>
      <c r="O65" s="66" t="s">
        <v>44</v>
      </c>
      <c r="P65" s="66" t="s">
        <v>44</v>
      </c>
      <c r="Q65" s="66" t="s">
        <v>44</v>
      </c>
      <c r="R65" s="66" t="s">
        <v>44</v>
      </c>
      <c r="S65" s="66">
        <v>1</v>
      </c>
      <c r="T65" s="66">
        <v>1</v>
      </c>
      <c r="U65" s="66">
        <v>1</v>
      </c>
      <c r="V65" s="66">
        <v>1</v>
      </c>
      <c r="W65" s="66">
        <v>2</v>
      </c>
      <c r="X65" s="66">
        <v>5</v>
      </c>
      <c r="Y65" s="66">
        <v>4</v>
      </c>
      <c r="Z65" s="66" t="s">
        <v>44</v>
      </c>
      <c r="AA65" s="67" t="s">
        <v>44</v>
      </c>
    </row>
    <row r="66" spans="1:27" ht="15">
      <c r="A66" s="69"/>
      <c r="B66" s="70" t="s">
        <v>54</v>
      </c>
      <c r="C66" s="70" t="s">
        <v>147</v>
      </c>
      <c r="D66" s="70" t="s">
        <v>149</v>
      </c>
      <c r="E66" s="70" t="s">
        <v>42</v>
      </c>
      <c r="F66" s="80">
        <v>9</v>
      </c>
      <c r="G66" s="75" t="s">
        <v>44</v>
      </c>
      <c r="H66" s="75" t="s">
        <v>44</v>
      </c>
      <c r="I66" s="75" t="s">
        <v>44</v>
      </c>
      <c r="J66" s="75" t="s">
        <v>44</v>
      </c>
      <c r="K66" s="75" t="s">
        <v>44</v>
      </c>
      <c r="L66" s="75" t="s">
        <v>44</v>
      </c>
      <c r="M66" s="75" t="s">
        <v>44</v>
      </c>
      <c r="N66" s="75" t="s">
        <v>44</v>
      </c>
      <c r="O66" s="75" t="s">
        <v>44</v>
      </c>
      <c r="P66" s="75" t="s">
        <v>44</v>
      </c>
      <c r="Q66" s="75" t="s">
        <v>44</v>
      </c>
      <c r="R66" s="75" t="s">
        <v>44</v>
      </c>
      <c r="S66" s="75" t="s">
        <v>44</v>
      </c>
      <c r="T66" s="75" t="s">
        <v>44</v>
      </c>
      <c r="U66" s="75" t="s">
        <v>44</v>
      </c>
      <c r="V66" s="75">
        <v>2</v>
      </c>
      <c r="W66" s="75">
        <v>1</v>
      </c>
      <c r="X66" s="75">
        <v>4</v>
      </c>
      <c r="Y66" s="75">
        <v>1</v>
      </c>
      <c r="Z66" s="75" t="s">
        <v>44</v>
      </c>
      <c r="AA66" s="76">
        <v>1</v>
      </c>
    </row>
    <row r="67" spans="1:27" ht="15">
      <c r="A67" s="107" t="s">
        <v>71</v>
      </c>
      <c r="B67" s="41" t="s">
        <v>52</v>
      </c>
      <c r="C67" s="41" t="s">
        <v>27</v>
      </c>
      <c r="D67" s="41" t="s">
        <v>150</v>
      </c>
      <c r="E67" s="41" t="s">
        <v>45</v>
      </c>
      <c r="F67" s="42">
        <v>9</v>
      </c>
      <c r="G67" s="43" t="s">
        <v>44</v>
      </c>
      <c r="H67" s="43" t="s">
        <v>44</v>
      </c>
      <c r="I67" s="43" t="s">
        <v>44</v>
      </c>
      <c r="J67" s="43" t="s">
        <v>44</v>
      </c>
      <c r="K67" s="43" t="s">
        <v>44</v>
      </c>
      <c r="L67" s="43" t="s">
        <v>44</v>
      </c>
      <c r="M67" s="43" t="s">
        <v>44</v>
      </c>
      <c r="N67" s="43" t="s">
        <v>44</v>
      </c>
      <c r="O67" s="43" t="s">
        <v>44</v>
      </c>
      <c r="P67" s="43" t="s">
        <v>44</v>
      </c>
      <c r="Q67" s="43" t="s">
        <v>44</v>
      </c>
      <c r="R67" s="43" t="s">
        <v>44</v>
      </c>
      <c r="S67" s="43">
        <v>1</v>
      </c>
      <c r="T67" s="43" t="s">
        <v>44</v>
      </c>
      <c r="U67" s="43">
        <v>1</v>
      </c>
      <c r="V67" s="43" t="s">
        <v>44</v>
      </c>
      <c r="W67" s="43">
        <v>1</v>
      </c>
      <c r="X67" s="43">
        <v>5</v>
      </c>
      <c r="Y67" s="43">
        <v>1</v>
      </c>
      <c r="Z67" s="43" t="s">
        <v>44</v>
      </c>
      <c r="AA67" s="44" t="s">
        <v>44</v>
      </c>
    </row>
    <row r="68" spans="1:27" ht="15">
      <c r="A68" s="61"/>
      <c r="B68" s="62" t="s">
        <v>53</v>
      </c>
      <c r="C68" s="62" t="s">
        <v>27</v>
      </c>
      <c r="D68" s="62" t="s">
        <v>151</v>
      </c>
      <c r="E68" s="62" t="s">
        <v>45</v>
      </c>
      <c r="F68" s="79">
        <v>6</v>
      </c>
      <c r="G68" s="66" t="s">
        <v>44</v>
      </c>
      <c r="H68" s="66" t="s">
        <v>44</v>
      </c>
      <c r="I68" s="66" t="s">
        <v>44</v>
      </c>
      <c r="J68" s="66" t="s">
        <v>44</v>
      </c>
      <c r="K68" s="66" t="s">
        <v>44</v>
      </c>
      <c r="L68" s="66" t="s">
        <v>44</v>
      </c>
      <c r="M68" s="66" t="s">
        <v>44</v>
      </c>
      <c r="N68" s="66" t="s">
        <v>44</v>
      </c>
      <c r="O68" s="66" t="s">
        <v>44</v>
      </c>
      <c r="P68" s="66" t="s">
        <v>44</v>
      </c>
      <c r="Q68" s="66" t="s">
        <v>44</v>
      </c>
      <c r="R68" s="66" t="s">
        <v>44</v>
      </c>
      <c r="S68" s="66">
        <v>1</v>
      </c>
      <c r="T68" s="66" t="s">
        <v>44</v>
      </c>
      <c r="U68" s="66">
        <v>1</v>
      </c>
      <c r="V68" s="66" t="s">
        <v>44</v>
      </c>
      <c r="W68" s="66">
        <v>1</v>
      </c>
      <c r="X68" s="66">
        <v>2</v>
      </c>
      <c r="Y68" s="66">
        <v>1</v>
      </c>
      <c r="Z68" s="66" t="s">
        <v>44</v>
      </c>
      <c r="AA68" s="67" t="s">
        <v>44</v>
      </c>
    </row>
    <row r="69" spans="1:27" ht="15">
      <c r="A69" s="69"/>
      <c r="B69" s="70" t="s">
        <v>54</v>
      </c>
      <c r="C69" s="70" t="s">
        <v>27</v>
      </c>
      <c r="D69" s="70" t="s">
        <v>152</v>
      </c>
      <c r="E69" s="70" t="s">
        <v>45</v>
      </c>
      <c r="F69" s="80">
        <v>3</v>
      </c>
      <c r="G69" s="75" t="s">
        <v>44</v>
      </c>
      <c r="H69" s="75" t="s">
        <v>44</v>
      </c>
      <c r="I69" s="75" t="s">
        <v>44</v>
      </c>
      <c r="J69" s="75" t="s">
        <v>44</v>
      </c>
      <c r="K69" s="75" t="s">
        <v>44</v>
      </c>
      <c r="L69" s="75" t="s">
        <v>44</v>
      </c>
      <c r="M69" s="75" t="s">
        <v>44</v>
      </c>
      <c r="N69" s="75" t="s">
        <v>44</v>
      </c>
      <c r="O69" s="75" t="s">
        <v>44</v>
      </c>
      <c r="P69" s="75" t="s">
        <v>44</v>
      </c>
      <c r="Q69" s="75" t="s">
        <v>44</v>
      </c>
      <c r="R69" s="75" t="s">
        <v>44</v>
      </c>
      <c r="S69" s="75" t="s">
        <v>44</v>
      </c>
      <c r="T69" s="75" t="s">
        <v>44</v>
      </c>
      <c r="U69" s="75" t="s">
        <v>44</v>
      </c>
      <c r="V69" s="75" t="s">
        <v>44</v>
      </c>
      <c r="W69" s="75" t="s">
        <v>44</v>
      </c>
      <c r="X69" s="75">
        <v>3</v>
      </c>
      <c r="Y69" s="75" t="s">
        <v>44</v>
      </c>
      <c r="Z69" s="75" t="s">
        <v>44</v>
      </c>
      <c r="AA69" s="76" t="s">
        <v>44</v>
      </c>
    </row>
    <row r="70" spans="1:27" ht="15">
      <c r="A70" s="107" t="s">
        <v>73</v>
      </c>
      <c r="B70" s="41" t="s">
        <v>52</v>
      </c>
      <c r="C70" s="41" t="s">
        <v>28</v>
      </c>
      <c r="D70" s="41" t="s">
        <v>153</v>
      </c>
      <c r="E70" s="41" t="s">
        <v>45</v>
      </c>
      <c r="F70" s="42">
        <v>3</v>
      </c>
      <c r="G70" s="43" t="s">
        <v>44</v>
      </c>
      <c r="H70" s="43" t="s">
        <v>44</v>
      </c>
      <c r="I70" s="43" t="s">
        <v>44</v>
      </c>
      <c r="J70" s="43" t="s">
        <v>44</v>
      </c>
      <c r="K70" s="43" t="s">
        <v>44</v>
      </c>
      <c r="L70" s="43" t="s">
        <v>44</v>
      </c>
      <c r="M70" s="43" t="s">
        <v>44</v>
      </c>
      <c r="N70" s="43" t="s">
        <v>44</v>
      </c>
      <c r="O70" s="43" t="s">
        <v>44</v>
      </c>
      <c r="P70" s="43" t="s">
        <v>44</v>
      </c>
      <c r="Q70" s="43" t="s">
        <v>44</v>
      </c>
      <c r="R70" s="43" t="s">
        <v>44</v>
      </c>
      <c r="S70" s="43" t="s">
        <v>44</v>
      </c>
      <c r="T70" s="43" t="s">
        <v>44</v>
      </c>
      <c r="U70" s="43" t="s">
        <v>44</v>
      </c>
      <c r="V70" s="43">
        <v>1</v>
      </c>
      <c r="W70" s="43" t="s">
        <v>44</v>
      </c>
      <c r="X70" s="43">
        <v>1</v>
      </c>
      <c r="Y70" s="43">
        <v>1</v>
      </c>
      <c r="Z70" s="43" t="s">
        <v>44</v>
      </c>
      <c r="AA70" s="44" t="s">
        <v>44</v>
      </c>
    </row>
    <row r="71" spans="1:27" ht="15">
      <c r="A71" s="61"/>
      <c r="B71" s="62" t="s">
        <v>53</v>
      </c>
      <c r="C71" s="62" t="s">
        <v>28</v>
      </c>
      <c r="D71" s="62" t="s">
        <v>154</v>
      </c>
      <c r="E71" s="62" t="s">
        <v>45</v>
      </c>
      <c r="F71" s="79">
        <v>3</v>
      </c>
      <c r="G71" s="66" t="s">
        <v>44</v>
      </c>
      <c r="H71" s="66" t="s">
        <v>44</v>
      </c>
      <c r="I71" s="66" t="s">
        <v>44</v>
      </c>
      <c r="J71" s="66" t="s">
        <v>44</v>
      </c>
      <c r="K71" s="66" t="s">
        <v>44</v>
      </c>
      <c r="L71" s="66" t="s">
        <v>44</v>
      </c>
      <c r="M71" s="66" t="s">
        <v>44</v>
      </c>
      <c r="N71" s="66" t="s">
        <v>44</v>
      </c>
      <c r="O71" s="66" t="s">
        <v>44</v>
      </c>
      <c r="P71" s="66" t="s">
        <v>44</v>
      </c>
      <c r="Q71" s="66" t="s">
        <v>44</v>
      </c>
      <c r="R71" s="66" t="s">
        <v>44</v>
      </c>
      <c r="S71" s="66" t="s">
        <v>44</v>
      </c>
      <c r="T71" s="66" t="s">
        <v>44</v>
      </c>
      <c r="U71" s="66" t="s">
        <v>44</v>
      </c>
      <c r="V71" s="66">
        <v>1</v>
      </c>
      <c r="W71" s="66" t="s">
        <v>44</v>
      </c>
      <c r="X71" s="66">
        <v>1</v>
      </c>
      <c r="Y71" s="66">
        <v>1</v>
      </c>
      <c r="Z71" s="66" t="s">
        <v>44</v>
      </c>
      <c r="AA71" s="67" t="s">
        <v>44</v>
      </c>
    </row>
    <row r="72" spans="1:27" ht="15">
      <c r="A72" s="69"/>
      <c r="B72" s="70" t="s">
        <v>54</v>
      </c>
      <c r="C72" s="70" t="s">
        <v>28</v>
      </c>
      <c r="D72" s="70" t="s">
        <v>155</v>
      </c>
      <c r="E72" s="70" t="s">
        <v>45</v>
      </c>
      <c r="F72" s="80" t="s">
        <v>44</v>
      </c>
      <c r="G72" s="75" t="s">
        <v>44</v>
      </c>
      <c r="H72" s="75" t="s">
        <v>44</v>
      </c>
      <c r="I72" s="75" t="s">
        <v>44</v>
      </c>
      <c r="J72" s="75" t="s">
        <v>44</v>
      </c>
      <c r="K72" s="75" t="s">
        <v>44</v>
      </c>
      <c r="L72" s="75" t="s">
        <v>44</v>
      </c>
      <c r="M72" s="75" t="s">
        <v>44</v>
      </c>
      <c r="N72" s="75" t="s">
        <v>44</v>
      </c>
      <c r="O72" s="75" t="s">
        <v>44</v>
      </c>
      <c r="P72" s="75" t="s">
        <v>44</v>
      </c>
      <c r="Q72" s="75" t="s">
        <v>44</v>
      </c>
      <c r="R72" s="75" t="s">
        <v>44</v>
      </c>
      <c r="S72" s="75" t="s">
        <v>44</v>
      </c>
      <c r="T72" s="75" t="s">
        <v>44</v>
      </c>
      <c r="U72" s="75" t="s">
        <v>44</v>
      </c>
      <c r="V72" s="75" t="s">
        <v>44</v>
      </c>
      <c r="W72" s="75" t="s">
        <v>44</v>
      </c>
      <c r="X72" s="75" t="s">
        <v>44</v>
      </c>
      <c r="Y72" s="75" t="s">
        <v>44</v>
      </c>
      <c r="Z72" s="75" t="s">
        <v>44</v>
      </c>
      <c r="AA72" s="76" t="s">
        <v>44</v>
      </c>
    </row>
    <row r="73" spans="1:27" ht="15">
      <c r="A73" s="107" t="s">
        <v>75</v>
      </c>
      <c r="B73" s="41" t="s">
        <v>52</v>
      </c>
      <c r="C73" s="41" t="s">
        <v>29</v>
      </c>
      <c r="D73" s="41" t="s">
        <v>156</v>
      </c>
      <c r="E73" s="41" t="s">
        <v>45</v>
      </c>
      <c r="F73" s="42">
        <v>3</v>
      </c>
      <c r="G73" s="43" t="s">
        <v>44</v>
      </c>
      <c r="H73" s="43" t="s">
        <v>44</v>
      </c>
      <c r="I73" s="43" t="s">
        <v>44</v>
      </c>
      <c r="J73" s="43" t="s">
        <v>44</v>
      </c>
      <c r="K73" s="43" t="s">
        <v>44</v>
      </c>
      <c r="L73" s="43" t="s">
        <v>44</v>
      </c>
      <c r="M73" s="43" t="s">
        <v>44</v>
      </c>
      <c r="N73" s="43" t="s">
        <v>44</v>
      </c>
      <c r="O73" s="43" t="s">
        <v>44</v>
      </c>
      <c r="P73" s="43" t="s">
        <v>44</v>
      </c>
      <c r="Q73" s="43" t="s">
        <v>44</v>
      </c>
      <c r="R73" s="43" t="s">
        <v>44</v>
      </c>
      <c r="S73" s="43" t="s">
        <v>44</v>
      </c>
      <c r="T73" s="43">
        <v>1</v>
      </c>
      <c r="U73" s="43" t="s">
        <v>44</v>
      </c>
      <c r="V73" s="43" t="s">
        <v>44</v>
      </c>
      <c r="W73" s="43" t="s">
        <v>44</v>
      </c>
      <c r="X73" s="43">
        <v>1</v>
      </c>
      <c r="Y73" s="43">
        <v>1</v>
      </c>
      <c r="Z73" s="43" t="s">
        <v>44</v>
      </c>
      <c r="AA73" s="44" t="s">
        <v>44</v>
      </c>
    </row>
    <row r="74" spans="1:27" ht="15">
      <c r="A74" s="61"/>
      <c r="B74" s="62" t="s">
        <v>53</v>
      </c>
      <c r="C74" s="62" t="s">
        <v>29</v>
      </c>
      <c r="D74" s="62" t="s">
        <v>157</v>
      </c>
      <c r="E74" s="62" t="s">
        <v>45</v>
      </c>
      <c r="F74" s="79">
        <v>3</v>
      </c>
      <c r="G74" s="66" t="s">
        <v>44</v>
      </c>
      <c r="H74" s="66" t="s">
        <v>44</v>
      </c>
      <c r="I74" s="66" t="s">
        <v>44</v>
      </c>
      <c r="J74" s="66" t="s">
        <v>44</v>
      </c>
      <c r="K74" s="66" t="s">
        <v>44</v>
      </c>
      <c r="L74" s="66" t="s">
        <v>44</v>
      </c>
      <c r="M74" s="66" t="s">
        <v>44</v>
      </c>
      <c r="N74" s="66" t="s">
        <v>44</v>
      </c>
      <c r="O74" s="66" t="s">
        <v>44</v>
      </c>
      <c r="P74" s="66" t="s">
        <v>44</v>
      </c>
      <c r="Q74" s="66" t="s">
        <v>44</v>
      </c>
      <c r="R74" s="66" t="s">
        <v>44</v>
      </c>
      <c r="S74" s="66" t="s">
        <v>44</v>
      </c>
      <c r="T74" s="66">
        <v>1</v>
      </c>
      <c r="U74" s="66" t="s">
        <v>44</v>
      </c>
      <c r="V74" s="66" t="s">
        <v>44</v>
      </c>
      <c r="W74" s="66" t="s">
        <v>44</v>
      </c>
      <c r="X74" s="66">
        <v>1</v>
      </c>
      <c r="Y74" s="66">
        <v>1</v>
      </c>
      <c r="Z74" s="66" t="s">
        <v>44</v>
      </c>
      <c r="AA74" s="67" t="s">
        <v>44</v>
      </c>
    </row>
    <row r="75" spans="1:27" ht="15">
      <c r="A75" s="69"/>
      <c r="B75" s="70" t="s">
        <v>54</v>
      </c>
      <c r="C75" s="70" t="s">
        <v>29</v>
      </c>
      <c r="D75" s="70" t="s">
        <v>158</v>
      </c>
      <c r="E75" s="70" t="s">
        <v>45</v>
      </c>
      <c r="F75" s="80" t="s">
        <v>44</v>
      </c>
      <c r="G75" s="75" t="s">
        <v>44</v>
      </c>
      <c r="H75" s="75" t="s">
        <v>44</v>
      </c>
      <c r="I75" s="75" t="s">
        <v>44</v>
      </c>
      <c r="J75" s="75" t="s">
        <v>44</v>
      </c>
      <c r="K75" s="75" t="s">
        <v>44</v>
      </c>
      <c r="L75" s="75" t="s">
        <v>44</v>
      </c>
      <c r="M75" s="75" t="s">
        <v>44</v>
      </c>
      <c r="N75" s="75" t="s">
        <v>44</v>
      </c>
      <c r="O75" s="75" t="s">
        <v>44</v>
      </c>
      <c r="P75" s="75" t="s">
        <v>44</v>
      </c>
      <c r="Q75" s="75" t="s">
        <v>44</v>
      </c>
      <c r="R75" s="75" t="s">
        <v>44</v>
      </c>
      <c r="S75" s="75" t="s">
        <v>44</v>
      </c>
      <c r="T75" s="75" t="s">
        <v>44</v>
      </c>
      <c r="U75" s="75" t="s">
        <v>44</v>
      </c>
      <c r="V75" s="75" t="s">
        <v>44</v>
      </c>
      <c r="W75" s="75" t="s">
        <v>44</v>
      </c>
      <c r="X75" s="75" t="s">
        <v>44</v>
      </c>
      <c r="Y75" s="75" t="s">
        <v>44</v>
      </c>
      <c r="Z75" s="75" t="s">
        <v>44</v>
      </c>
      <c r="AA75" s="76" t="s">
        <v>44</v>
      </c>
    </row>
    <row r="76" spans="1:27" ht="15">
      <c r="A76" s="107" t="s">
        <v>77</v>
      </c>
      <c r="B76" s="41" t="s">
        <v>52</v>
      </c>
      <c r="C76" s="41" t="s">
        <v>30</v>
      </c>
      <c r="D76" s="41" t="s">
        <v>159</v>
      </c>
      <c r="E76" s="41" t="s">
        <v>45</v>
      </c>
      <c r="F76" s="42">
        <v>4</v>
      </c>
      <c r="G76" s="43" t="s">
        <v>44</v>
      </c>
      <c r="H76" s="43" t="s">
        <v>44</v>
      </c>
      <c r="I76" s="43" t="s">
        <v>44</v>
      </c>
      <c r="J76" s="43" t="s">
        <v>44</v>
      </c>
      <c r="K76" s="43" t="s">
        <v>44</v>
      </c>
      <c r="L76" s="43" t="s">
        <v>44</v>
      </c>
      <c r="M76" s="43" t="s">
        <v>44</v>
      </c>
      <c r="N76" s="43" t="s">
        <v>44</v>
      </c>
      <c r="O76" s="43" t="s">
        <v>44</v>
      </c>
      <c r="P76" s="43" t="s">
        <v>44</v>
      </c>
      <c r="Q76" s="43" t="s">
        <v>44</v>
      </c>
      <c r="R76" s="43" t="s">
        <v>44</v>
      </c>
      <c r="S76" s="43" t="s">
        <v>44</v>
      </c>
      <c r="T76" s="43" t="s">
        <v>44</v>
      </c>
      <c r="U76" s="43" t="s">
        <v>44</v>
      </c>
      <c r="V76" s="43">
        <v>1</v>
      </c>
      <c r="W76" s="43">
        <v>2</v>
      </c>
      <c r="X76" s="43" t="s">
        <v>44</v>
      </c>
      <c r="Y76" s="43">
        <v>1</v>
      </c>
      <c r="Z76" s="43" t="s">
        <v>44</v>
      </c>
      <c r="AA76" s="44" t="s">
        <v>44</v>
      </c>
    </row>
    <row r="77" spans="1:27" ht="15">
      <c r="A77" s="61"/>
      <c r="B77" s="62" t="s">
        <v>53</v>
      </c>
      <c r="C77" s="62" t="s">
        <v>30</v>
      </c>
      <c r="D77" s="62" t="s">
        <v>160</v>
      </c>
      <c r="E77" s="62" t="s">
        <v>45</v>
      </c>
      <c r="F77" s="79">
        <v>2</v>
      </c>
      <c r="G77" s="66" t="s">
        <v>44</v>
      </c>
      <c r="H77" s="66" t="s">
        <v>44</v>
      </c>
      <c r="I77" s="66" t="s">
        <v>44</v>
      </c>
      <c r="J77" s="66" t="s">
        <v>44</v>
      </c>
      <c r="K77" s="66" t="s">
        <v>44</v>
      </c>
      <c r="L77" s="66" t="s">
        <v>44</v>
      </c>
      <c r="M77" s="66" t="s">
        <v>44</v>
      </c>
      <c r="N77" s="66" t="s">
        <v>44</v>
      </c>
      <c r="O77" s="66" t="s">
        <v>44</v>
      </c>
      <c r="P77" s="66" t="s">
        <v>44</v>
      </c>
      <c r="Q77" s="66" t="s">
        <v>44</v>
      </c>
      <c r="R77" s="66" t="s">
        <v>44</v>
      </c>
      <c r="S77" s="66" t="s">
        <v>44</v>
      </c>
      <c r="T77" s="66" t="s">
        <v>44</v>
      </c>
      <c r="U77" s="66" t="s">
        <v>44</v>
      </c>
      <c r="V77" s="66" t="s">
        <v>44</v>
      </c>
      <c r="W77" s="66">
        <v>1</v>
      </c>
      <c r="X77" s="66" t="s">
        <v>44</v>
      </c>
      <c r="Y77" s="66">
        <v>1</v>
      </c>
      <c r="Z77" s="66" t="s">
        <v>44</v>
      </c>
      <c r="AA77" s="67" t="s">
        <v>44</v>
      </c>
    </row>
    <row r="78" spans="1:27" ht="15">
      <c r="A78" s="69"/>
      <c r="B78" s="70" t="s">
        <v>54</v>
      </c>
      <c r="C78" s="70" t="s">
        <v>30</v>
      </c>
      <c r="D78" s="70" t="s">
        <v>161</v>
      </c>
      <c r="E78" s="70" t="s">
        <v>45</v>
      </c>
      <c r="F78" s="80">
        <v>2</v>
      </c>
      <c r="G78" s="75" t="s">
        <v>44</v>
      </c>
      <c r="H78" s="75" t="s">
        <v>44</v>
      </c>
      <c r="I78" s="75" t="s">
        <v>44</v>
      </c>
      <c r="J78" s="75" t="s">
        <v>44</v>
      </c>
      <c r="K78" s="75" t="s">
        <v>44</v>
      </c>
      <c r="L78" s="75" t="s">
        <v>44</v>
      </c>
      <c r="M78" s="75" t="s">
        <v>44</v>
      </c>
      <c r="N78" s="75" t="s">
        <v>44</v>
      </c>
      <c r="O78" s="75" t="s">
        <v>44</v>
      </c>
      <c r="P78" s="75" t="s">
        <v>44</v>
      </c>
      <c r="Q78" s="75" t="s">
        <v>44</v>
      </c>
      <c r="R78" s="75" t="s">
        <v>44</v>
      </c>
      <c r="S78" s="75" t="s">
        <v>44</v>
      </c>
      <c r="T78" s="75" t="s">
        <v>44</v>
      </c>
      <c r="U78" s="75" t="s">
        <v>44</v>
      </c>
      <c r="V78" s="75">
        <v>1</v>
      </c>
      <c r="W78" s="75">
        <v>1</v>
      </c>
      <c r="X78" s="75" t="s">
        <v>44</v>
      </c>
      <c r="Y78" s="75" t="s">
        <v>44</v>
      </c>
      <c r="Z78" s="75" t="s">
        <v>44</v>
      </c>
      <c r="AA78" s="76" t="s">
        <v>44</v>
      </c>
    </row>
    <row r="79" spans="1:27" ht="15">
      <c r="A79" s="107" t="s">
        <v>79</v>
      </c>
      <c r="B79" s="41" t="s">
        <v>52</v>
      </c>
      <c r="C79" s="41" t="s">
        <v>31</v>
      </c>
      <c r="D79" s="41" t="s">
        <v>162</v>
      </c>
      <c r="E79" s="41" t="s">
        <v>45</v>
      </c>
      <c r="F79" s="42">
        <v>5</v>
      </c>
      <c r="G79" s="43" t="s">
        <v>44</v>
      </c>
      <c r="H79" s="43" t="s">
        <v>44</v>
      </c>
      <c r="I79" s="43" t="s">
        <v>44</v>
      </c>
      <c r="J79" s="43" t="s">
        <v>44</v>
      </c>
      <c r="K79" s="43" t="s">
        <v>44</v>
      </c>
      <c r="L79" s="43" t="s">
        <v>44</v>
      </c>
      <c r="M79" s="43" t="s">
        <v>44</v>
      </c>
      <c r="N79" s="43" t="s">
        <v>44</v>
      </c>
      <c r="O79" s="43" t="s">
        <v>44</v>
      </c>
      <c r="P79" s="43" t="s">
        <v>44</v>
      </c>
      <c r="Q79" s="43" t="s">
        <v>44</v>
      </c>
      <c r="R79" s="43" t="s">
        <v>44</v>
      </c>
      <c r="S79" s="43" t="s">
        <v>44</v>
      </c>
      <c r="T79" s="43" t="s">
        <v>44</v>
      </c>
      <c r="U79" s="43" t="s">
        <v>44</v>
      </c>
      <c r="V79" s="43">
        <v>1</v>
      </c>
      <c r="W79" s="43" t="s">
        <v>44</v>
      </c>
      <c r="X79" s="43">
        <v>2</v>
      </c>
      <c r="Y79" s="43">
        <v>1</v>
      </c>
      <c r="Z79" s="43" t="s">
        <v>44</v>
      </c>
      <c r="AA79" s="44">
        <v>1</v>
      </c>
    </row>
    <row r="80" spans="1:27" ht="15">
      <c r="A80" s="61"/>
      <c r="B80" s="62" t="s">
        <v>53</v>
      </c>
      <c r="C80" s="62" t="s">
        <v>31</v>
      </c>
      <c r="D80" s="62" t="s">
        <v>163</v>
      </c>
      <c r="E80" s="62" t="s">
        <v>45</v>
      </c>
      <c r="F80" s="79">
        <v>1</v>
      </c>
      <c r="G80" s="66" t="s">
        <v>44</v>
      </c>
      <c r="H80" s="66" t="s">
        <v>44</v>
      </c>
      <c r="I80" s="66" t="s">
        <v>44</v>
      </c>
      <c r="J80" s="66" t="s">
        <v>44</v>
      </c>
      <c r="K80" s="66" t="s">
        <v>44</v>
      </c>
      <c r="L80" s="66" t="s">
        <v>44</v>
      </c>
      <c r="M80" s="66" t="s">
        <v>44</v>
      </c>
      <c r="N80" s="66" t="s">
        <v>44</v>
      </c>
      <c r="O80" s="66" t="s">
        <v>44</v>
      </c>
      <c r="P80" s="66" t="s">
        <v>44</v>
      </c>
      <c r="Q80" s="66" t="s">
        <v>44</v>
      </c>
      <c r="R80" s="66" t="s">
        <v>44</v>
      </c>
      <c r="S80" s="66" t="s">
        <v>44</v>
      </c>
      <c r="T80" s="66" t="s">
        <v>44</v>
      </c>
      <c r="U80" s="66" t="s">
        <v>44</v>
      </c>
      <c r="V80" s="66" t="s">
        <v>44</v>
      </c>
      <c r="W80" s="66" t="s">
        <v>44</v>
      </c>
      <c r="X80" s="66">
        <v>1</v>
      </c>
      <c r="Y80" s="66" t="s">
        <v>44</v>
      </c>
      <c r="Z80" s="66" t="s">
        <v>44</v>
      </c>
      <c r="AA80" s="67" t="s">
        <v>44</v>
      </c>
    </row>
    <row r="81" spans="1:27" ht="15">
      <c r="A81" s="61"/>
      <c r="B81" s="62" t="s">
        <v>54</v>
      </c>
      <c r="C81" s="62" t="s">
        <v>31</v>
      </c>
      <c r="D81" s="62" t="s">
        <v>164</v>
      </c>
      <c r="E81" s="62" t="s">
        <v>45</v>
      </c>
      <c r="F81" s="79">
        <v>4</v>
      </c>
      <c r="G81" s="66" t="s">
        <v>44</v>
      </c>
      <c r="H81" s="66" t="s">
        <v>44</v>
      </c>
      <c r="I81" s="66" t="s">
        <v>44</v>
      </c>
      <c r="J81" s="66" t="s">
        <v>44</v>
      </c>
      <c r="K81" s="66" t="s">
        <v>44</v>
      </c>
      <c r="L81" s="66" t="s">
        <v>44</v>
      </c>
      <c r="M81" s="66" t="s">
        <v>44</v>
      </c>
      <c r="N81" s="66" t="s">
        <v>44</v>
      </c>
      <c r="O81" s="66" t="s">
        <v>44</v>
      </c>
      <c r="P81" s="66" t="s">
        <v>44</v>
      </c>
      <c r="Q81" s="66" t="s">
        <v>44</v>
      </c>
      <c r="R81" s="66" t="s">
        <v>44</v>
      </c>
      <c r="S81" s="66" t="s">
        <v>44</v>
      </c>
      <c r="T81" s="66" t="s">
        <v>44</v>
      </c>
      <c r="U81" s="66" t="s">
        <v>44</v>
      </c>
      <c r="V81" s="66">
        <v>1</v>
      </c>
      <c r="W81" s="66" t="s">
        <v>44</v>
      </c>
      <c r="X81" s="66">
        <v>1</v>
      </c>
      <c r="Y81" s="66">
        <v>1</v>
      </c>
      <c r="Z81" s="66" t="s">
        <v>44</v>
      </c>
      <c r="AA81" s="67">
        <v>1</v>
      </c>
    </row>
    <row r="82" spans="1:27" ht="15">
      <c r="A82" s="30" t="s">
        <v>90</v>
      </c>
      <c r="B82" s="27" t="s">
        <v>91</v>
      </c>
    </row>
  </sheetData>
  <phoneticPr fontId="3"/>
  <conditionalFormatting sqref="A4:AA4 A61:AA61 A64:AA64 A67:AA67 A70:AA70 A73:AA73 A76:AA76 A79:AA79 G5:H81">
    <cfRule type="expression" dxfId="855" priority="353" stopIfTrue="1">
      <formula>OR($E4="国", $E4="道")</formula>
    </cfRule>
    <cfRule type="expression" dxfId="854" priority="354" stopIfTrue="1">
      <formula>OR($C4="札幌市", $C4="小樽市", $C4="函館市", $C4="旭川市")</formula>
    </cfRule>
    <cfRule type="expression" dxfId="853" priority="355" stopIfTrue="1">
      <formula>OR($E4="所", $E4="圏", $E4="局")</formula>
    </cfRule>
    <cfRule type="expression" dxfId="852" priority="356">
      <formula>OR($E4="市", $E4="町", $E4="村")</formula>
    </cfRule>
  </conditionalFormatting>
  <conditionalFormatting sqref="A5:AA5 A43:AA60 A62:AA63 A65:AA66 A68:AA81">
    <cfRule type="expression" dxfId="851" priority="349" stopIfTrue="1">
      <formula>OR($E5="国", $E5="道")</formula>
    </cfRule>
    <cfRule type="expression" dxfId="850" priority="350" stopIfTrue="1">
      <formula>OR($C5="札幌市", $C5="小樽市", $C5="函館市", $C5="旭川市")</formula>
    </cfRule>
    <cfRule type="expression" dxfId="849" priority="351" stopIfTrue="1">
      <formula>OR($E5="所", $E5="圏", $E5="局")</formula>
    </cfRule>
    <cfRule type="expression" dxfId="848" priority="352">
      <formula>OR($E5="市", $E5="町", $E5="村")</formula>
    </cfRule>
  </conditionalFormatting>
  <conditionalFormatting sqref="A6:AA6">
    <cfRule type="expression" dxfId="847" priority="345" stopIfTrue="1">
      <formula>OR($E6="国", $E6="道")</formula>
    </cfRule>
    <cfRule type="expression" dxfId="846" priority="346" stopIfTrue="1">
      <formula>OR($C6="札幌市", $C6="小樽市", $C6="函館市", $C6="旭川市")</formula>
    </cfRule>
    <cfRule type="expression" dxfId="845" priority="347" stopIfTrue="1">
      <formula>OR($E6="所", $E6="圏", $E6="局")</formula>
    </cfRule>
    <cfRule type="expression" dxfId="844" priority="348">
      <formula>OR($E6="市", $E6="町", $E6="村")</formula>
    </cfRule>
  </conditionalFormatting>
  <conditionalFormatting sqref="A7:AA7">
    <cfRule type="expression" dxfId="843" priority="341" stopIfTrue="1">
      <formula>OR($E7="国", $E7="道")</formula>
    </cfRule>
    <cfRule type="expression" dxfId="842" priority="342" stopIfTrue="1">
      <formula>OR($C7="札幌市", $C7="小樽市", $C7="函館市", $C7="旭川市")</formula>
    </cfRule>
    <cfRule type="expression" dxfId="841" priority="343" stopIfTrue="1">
      <formula>OR($E7="所", $E7="圏", $E7="局")</formula>
    </cfRule>
    <cfRule type="expression" dxfId="840" priority="344">
      <formula>OR($E7="市", $E7="町", $E7="村")</formula>
    </cfRule>
  </conditionalFormatting>
  <conditionalFormatting sqref="A8:AA8">
    <cfRule type="expression" dxfId="839" priority="337" stopIfTrue="1">
      <formula>OR($E8="国", $E8="道")</formula>
    </cfRule>
    <cfRule type="expression" dxfId="838" priority="338" stopIfTrue="1">
      <formula>OR($C8="札幌市", $C8="小樽市", $C8="函館市", $C8="旭川市")</formula>
    </cfRule>
    <cfRule type="expression" dxfId="837" priority="339" stopIfTrue="1">
      <formula>OR($E8="所", $E8="圏", $E8="局")</formula>
    </cfRule>
    <cfRule type="expression" dxfId="836" priority="340">
      <formula>OR($E8="市", $E8="町", $E8="村")</formula>
    </cfRule>
  </conditionalFormatting>
  <conditionalFormatting sqref="A9:AA9">
    <cfRule type="expression" dxfId="835" priority="333" stopIfTrue="1">
      <formula>OR($E9="国", $E9="道")</formula>
    </cfRule>
    <cfRule type="expression" dxfId="834" priority="334" stopIfTrue="1">
      <formula>OR($C9="札幌市", $C9="小樽市", $C9="函館市", $C9="旭川市")</formula>
    </cfRule>
    <cfRule type="expression" dxfId="833" priority="335" stopIfTrue="1">
      <formula>OR($E9="所", $E9="圏", $E9="局")</formula>
    </cfRule>
    <cfRule type="expression" dxfId="832" priority="336">
      <formula>OR($E9="市", $E9="町", $E9="村")</formula>
    </cfRule>
  </conditionalFormatting>
  <conditionalFormatting sqref="A10:AA10">
    <cfRule type="expression" dxfId="831" priority="329" stopIfTrue="1">
      <formula>OR($E10="国", $E10="道")</formula>
    </cfRule>
    <cfRule type="expression" dxfId="830" priority="330" stopIfTrue="1">
      <formula>OR($C10="札幌市", $C10="小樽市", $C10="函館市", $C10="旭川市")</formula>
    </cfRule>
    <cfRule type="expression" dxfId="829" priority="331" stopIfTrue="1">
      <formula>OR($E10="所", $E10="圏", $E10="局")</formula>
    </cfRule>
    <cfRule type="expression" dxfId="828" priority="332">
      <formula>OR($E10="市", $E10="町", $E10="村")</formula>
    </cfRule>
  </conditionalFormatting>
  <conditionalFormatting sqref="A11:AA11">
    <cfRule type="expression" dxfId="827" priority="325" stopIfTrue="1">
      <formula>OR($E11="国", $E11="道")</formula>
    </cfRule>
    <cfRule type="expression" dxfId="826" priority="326" stopIfTrue="1">
      <formula>OR($C11="札幌市", $C11="小樽市", $C11="函館市", $C11="旭川市")</formula>
    </cfRule>
    <cfRule type="expression" dxfId="825" priority="327" stopIfTrue="1">
      <formula>OR($E11="所", $E11="圏", $E11="局")</formula>
    </cfRule>
    <cfRule type="expression" dxfId="824" priority="328">
      <formula>OR($E11="市", $E11="町", $E11="村")</formula>
    </cfRule>
  </conditionalFormatting>
  <conditionalFormatting sqref="A12:AA12">
    <cfRule type="expression" dxfId="823" priority="321" stopIfTrue="1">
      <formula>OR($E12="国", $E12="道")</formula>
    </cfRule>
    <cfRule type="expression" dxfId="822" priority="322" stopIfTrue="1">
      <formula>OR($C12="札幌市", $C12="小樽市", $C12="函館市", $C12="旭川市")</formula>
    </cfRule>
    <cfRule type="expression" dxfId="821" priority="323" stopIfTrue="1">
      <formula>OR($E12="所", $E12="圏", $E12="局")</formula>
    </cfRule>
    <cfRule type="expression" dxfId="820" priority="324">
      <formula>OR($E12="市", $E12="町", $E12="村")</formula>
    </cfRule>
  </conditionalFormatting>
  <conditionalFormatting sqref="A13:AA13">
    <cfRule type="expression" dxfId="819" priority="317" stopIfTrue="1">
      <formula>OR($E13="国", $E13="道")</formula>
    </cfRule>
    <cfRule type="expression" dxfId="818" priority="318" stopIfTrue="1">
      <formula>OR($C13="札幌市", $C13="小樽市", $C13="函館市", $C13="旭川市")</formula>
    </cfRule>
    <cfRule type="expression" dxfId="817" priority="319" stopIfTrue="1">
      <formula>OR($E13="所", $E13="圏", $E13="局")</formula>
    </cfRule>
    <cfRule type="expression" dxfId="816" priority="320">
      <formula>OR($E13="市", $E13="町", $E13="村")</formula>
    </cfRule>
  </conditionalFormatting>
  <conditionalFormatting sqref="A14:AA14">
    <cfRule type="expression" dxfId="815" priority="313" stopIfTrue="1">
      <formula>OR($E14="国", $E14="道")</formula>
    </cfRule>
    <cfRule type="expression" dxfId="814" priority="314" stopIfTrue="1">
      <formula>OR($C14="札幌市", $C14="小樽市", $C14="函館市", $C14="旭川市")</formula>
    </cfRule>
    <cfRule type="expression" dxfId="813" priority="315" stopIfTrue="1">
      <formula>OR($E14="所", $E14="圏", $E14="局")</formula>
    </cfRule>
    <cfRule type="expression" dxfId="812" priority="316">
      <formula>OR($E14="市", $E14="町", $E14="村")</formula>
    </cfRule>
  </conditionalFormatting>
  <conditionalFormatting sqref="A15:AA15">
    <cfRule type="expression" dxfId="811" priority="309" stopIfTrue="1">
      <formula>OR($E15="国", $E15="道")</formula>
    </cfRule>
    <cfRule type="expression" dxfId="810" priority="310" stopIfTrue="1">
      <formula>OR($C15="札幌市", $C15="小樽市", $C15="函館市", $C15="旭川市")</formula>
    </cfRule>
    <cfRule type="expression" dxfId="809" priority="311" stopIfTrue="1">
      <formula>OR($E15="所", $E15="圏", $E15="局")</formula>
    </cfRule>
    <cfRule type="expression" dxfId="808" priority="312">
      <formula>OR($E15="市", $E15="町", $E15="村")</formula>
    </cfRule>
  </conditionalFormatting>
  <conditionalFormatting sqref="A16:AA16">
    <cfRule type="expression" dxfId="807" priority="305" stopIfTrue="1">
      <formula>OR($E16="国", $E16="道")</formula>
    </cfRule>
    <cfRule type="expression" dxfId="806" priority="306" stopIfTrue="1">
      <formula>OR($C16="札幌市", $C16="小樽市", $C16="函館市", $C16="旭川市")</formula>
    </cfRule>
    <cfRule type="expression" dxfId="805" priority="307" stopIfTrue="1">
      <formula>OR($E16="所", $E16="圏", $E16="局")</formula>
    </cfRule>
    <cfRule type="expression" dxfId="804" priority="308">
      <formula>OR($E16="市", $E16="町", $E16="村")</formula>
    </cfRule>
  </conditionalFormatting>
  <conditionalFormatting sqref="A17:AA17">
    <cfRule type="expression" dxfId="803" priority="301" stopIfTrue="1">
      <formula>OR($E17="国", $E17="道")</formula>
    </cfRule>
    <cfRule type="expression" dxfId="802" priority="302" stopIfTrue="1">
      <formula>OR($C17="札幌市", $C17="小樽市", $C17="函館市", $C17="旭川市")</formula>
    </cfRule>
    <cfRule type="expression" dxfId="801" priority="303" stopIfTrue="1">
      <formula>OR($E17="所", $E17="圏", $E17="局")</formula>
    </cfRule>
    <cfRule type="expression" dxfId="800" priority="304">
      <formula>OR($E17="市", $E17="町", $E17="村")</formula>
    </cfRule>
  </conditionalFormatting>
  <conditionalFormatting sqref="A18:AA18">
    <cfRule type="expression" dxfId="799" priority="297" stopIfTrue="1">
      <formula>OR($E18="国", $E18="道")</formula>
    </cfRule>
    <cfRule type="expression" dxfId="798" priority="298" stopIfTrue="1">
      <formula>OR($C18="札幌市", $C18="小樽市", $C18="函館市", $C18="旭川市")</formula>
    </cfRule>
    <cfRule type="expression" dxfId="797" priority="299" stopIfTrue="1">
      <formula>OR($E18="所", $E18="圏", $E18="局")</formula>
    </cfRule>
    <cfRule type="expression" dxfId="796" priority="300">
      <formula>OR($E18="市", $E18="町", $E18="村")</formula>
    </cfRule>
  </conditionalFormatting>
  <conditionalFormatting sqref="A19:AA19">
    <cfRule type="expression" dxfId="795" priority="293" stopIfTrue="1">
      <formula>OR($E19="国", $E19="道")</formula>
    </cfRule>
    <cfRule type="expression" dxfId="794" priority="294" stopIfTrue="1">
      <formula>OR($C19="札幌市", $C19="小樽市", $C19="函館市", $C19="旭川市")</formula>
    </cfRule>
    <cfRule type="expression" dxfId="793" priority="295" stopIfTrue="1">
      <formula>OR($E19="所", $E19="圏", $E19="局")</formula>
    </cfRule>
    <cfRule type="expression" dxfId="792" priority="296">
      <formula>OR($E19="市", $E19="町", $E19="村")</formula>
    </cfRule>
  </conditionalFormatting>
  <conditionalFormatting sqref="A20:AA20">
    <cfRule type="expression" dxfId="791" priority="289" stopIfTrue="1">
      <formula>OR($E20="国", $E20="道")</formula>
    </cfRule>
    <cfRule type="expression" dxfId="790" priority="290" stopIfTrue="1">
      <formula>OR($C20="札幌市", $C20="小樽市", $C20="函館市", $C20="旭川市")</formula>
    </cfRule>
    <cfRule type="expression" dxfId="789" priority="291" stopIfTrue="1">
      <formula>OR($E20="所", $E20="圏", $E20="局")</formula>
    </cfRule>
    <cfRule type="expression" dxfId="788" priority="292">
      <formula>OR($E20="市", $E20="町", $E20="村")</formula>
    </cfRule>
  </conditionalFormatting>
  <conditionalFormatting sqref="A21:AA21">
    <cfRule type="expression" dxfId="787" priority="285" stopIfTrue="1">
      <formula>OR($E21="国", $E21="道")</formula>
    </cfRule>
    <cfRule type="expression" dxfId="786" priority="286" stopIfTrue="1">
      <formula>OR($C21="札幌市", $C21="小樽市", $C21="函館市", $C21="旭川市")</formula>
    </cfRule>
    <cfRule type="expression" dxfId="785" priority="287" stopIfTrue="1">
      <formula>OR($E21="所", $E21="圏", $E21="局")</formula>
    </cfRule>
    <cfRule type="expression" dxfId="784" priority="288">
      <formula>OR($E21="市", $E21="町", $E21="村")</formula>
    </cfRule>
  </conditionalFormatting>
  <conditionalFormatting sqref="A22:AA22">
    <cfRule type="expression" dxfId="783" priority="281" stopIfTrue="1">
      <formula>OR($E22="国", $E22="道")</formula>
    </cfRule>
    <cfRule type="expression" dxfId="782" priority="282" stopIfTrue="1">
      <formula>OR($C22="札幌市", $C22="小樽市", $C22="函館市", $C22="旭川市")</formula>
    </cfRule>
    <cfRule type="expression" dxfId="781" priority="283" stopIfTrue="1">
      <formula>OR($E22="所", $E22="圏", $E22="局")</formula>
    </cfRule>
    <cfRule type="expression" dxfId="780" priority="284">
      <formula>OR($E22="市", $E22="町", $E22="村")</formula>
    </cfRule>
  </conditionalFormatting>
  <conditionalFormatting sqref="A23:AA23">
    <cfRule type="expression" dxfId="779" priority="277" stopIfTrue="1">
      <formula>OR($E23="国", $E23="道")</formula>
    </cfRule>
    <cfRule type="expression" dxfId="778" priority="278" stopIfTrue="1">
      <formula>OR($C23="札幌市", $C23="小樽市", $C23="函館市", $C23="旭川市")</formula>
    </cfRule>
    <cfRule type="expression" dxfId="777" priority="279" stopIfTrue="1">
      <formula>OR($E23="所", $E23="圏", $E23="局")</formula>
    </cfRule>
    <cfRule type="expression" dxfId="776" priority="280">
      <formula>OR($E23="市", $E23="町", $E23="村")</formula>
    </cfRule>
  </conditionalFormatting>
  <conditionalFormatting sqref="A24:AA24">
    <cfRule type="expression" dxfId="775" priority="273" stopIfTrue="1">
      <formula>OR($E24="国", $E24="道")</formula>
    </cfRule>
    <cfRule type="expression" dxfId="774" priority="274" stopIfTrue="1">
      <formula>OR($C24="札幌市", $C24="小樽市", $C24="函館市", $C24="旭川市")</formula>
    </cfRule>
    <cfRule type="expression" dxfId="773" priority="275" stopIfTrue="1">
      <formula>OR($E24="所", $E24="圏", $E24="局")</formula>
    </cfRule>
    <cfRule type="expression" dxfId="772" priority="276">
      <formula>OR($E24="市", $E24="町", $E24="村")</formula>
    </cfRule>
  </conditionalFormatting>
  <conditionalFormatting sqref="A25:AA25">
    <cfRule type="expression" dxfId="771" priority="269" stopIfTrue="1">
      <formula>OR($E25="国", $E25="道")</formula>
    </cfRule>
    <cfRule type="expression" dxfId="770" priority="270" stopIfTrue="1">
      <formula>OR($C25="札幌市", $C25="小樽市", $C25="函館市", $C25="旭川市")</formula>
    </cfRule>
    <cfRule type="expression" dxfId="769" priority="271" stopIfTrue="1">
      <formula>OR($E25="所", $E25="圏", $E25="局")</formula>
    </cfRule>
    <cfRule type="expression" dxfId="768" priority="272">
      <formula>OR($E25="市", $E25="町", $E25="村")</formula>
    </cfRule>
  </conditionalFormatting>
  <conditionalFormatting sqref="A26:AA26">
    <cfRule type="expression" dxfId="767" priority="265" stopIfTrue="1">
      <formula>OR($E26="国", $E26="道")</formula>
    </cfRule>
    <cfRule type="expression" dxfId="766" priority="266" stopIfTrue="1">
      <formula>OR($C26="札幌市", $C26="小樽市", $C26="函館市", $C26="旭川市")</formula>
    </cfRule>
    <cfRule type="expression" dxfId="765" priority="267" stopIfTrue="1">
      <formula>OR($E26="所", $E26="圏", $E26="局")</formula>
    </cfRule>
    <cfRule type="expression" dxfId="764" priority="268">
      <formula>OR($E26="市", $E26="町", $E26="村")</formula>
    </cfRule>
  </conditionalFormatting>
  <conditionalFormatting sqref="A27:AA27">
    <cfRule type="expression" dxfId="763" priority="261" stopIfTrue="1">
      <formula>OR($E27="国", $E27="道")</formula>
    </cfRule>
    <cfRule type="expression" dxfId="762" priority="262" stopIfTrue="1">
      <formula>OR($C27="札幌市", $C27="小樽市", $C27="函館市", $C27="旭川市")</formula>
    </cfRule>
    <cfRule type="expression" dxfId="761" priority="263" stopIfTrue="1">
      <formula>OR($E27="所", $E27="圏", $E27="局")</formula>
    </cfRule>
    <cfRule type="expression" dxfId="760" priority="264">
      <formula>OR($E27="市", $E27="町", $E27="村")</formula>
    </cfRule>
  </conditionalFormatting>
  <conditionalFormatting sqref="A28:AA28">
    <cfRule type="expression" dxfId="759" priority="257" stopIfTrue="1">
      <formula>OR($E28="国", $E28="道")</formula>
    </cfRule>
    <cfRule type="expression" dxfId="758" priority="258" stopIfTrue="1">
      <formula>OR($C28="札幌市", $C28="小樽市", $C28="函館市", $C28="旭川市")</formula>
    </cfRule>
    <cfRule type="expression" dxfId="757" priority="259" stopIfTrue="1">
      <formula>OR($E28="所", $E28="圏", $E28="局")</formula>
    </cfRule>
    <cfRule type="expression" dxfId="756" priority="260">
      <formula>OR($E28="市", $E28="町", $E28="村")</formula>
    </cfRule>
  </conditionalFormatting>
  <conditionalFormatting sqref="A29:AA29">
    <cfRule type="expression" dxfId="755" priority="253" stopIfTrue="1">
      <formula>OR($E29="国", $E29="道")</formula>
    </cfRule>
    <cfRule type="expression" dxfId="754" priority="254" stopIfTrue="1">
      <formula>OR($C29="札幌市", $C29="小樽市", $C29="函館市", $C29="旭川市")</formula>
    </cfRule>
    <cfRule type="expression" dxfId="753" priority="255" stopIfTrue="1">
      <formula>OR($E29="所", $E29="圏", $E29="局")</formula>
    </cfRule>
    <cfRule type="expression" dxfId="752" priority="256">
      <formula>OR($E29="市", $E29="町", $E29="村")</formula>
    </cfRule>
  </conditionalFormatting>
  <conditionalFormatting sqref="A30:AA30">
    <cfRule type="expression" dxfId="751" priority="249" stopIfTrue="1">
      <formula>OR($E30="国", $E30="道")</formula>
    </cfRule>
    <cfRule type="expression" dxfId="750" priority="250" stopIfTrue="1">
      <formula>OR($C30="札幌市", $C30="小樽市", $C30="函館市", $C30="旭川市")</formula>
    </cfRule>
    <cfRule type="expression" dxfId="749" priority="251" stopIfTrue="1">
      <formula>OR($E30="所", $E30="圏", $E30="局")</formula>
    </cfRule>
    <cfRule type="expression" dxfId="748" priority="252">
      <formula>OR($E30="市", $E30="町", $E30="村")</formula>
    </cfRule>
  </conditionalFormatting>
  <conditionalFormatting sqref="A31:AA31">
    <cfRule type="expression" dxfId="747" priority="245" stopIfTrue="1">
      <formula>OR($E31="国", $E31="道")</formula>
    </cfRule>
    <cfRule type="expression" dxfId="746" priority="246" stopIfTrue="1">
      <formula>OR($C31="札幌市", $C31="小樽市", $C31="函館市", $C31="旭川市")</formula>
    </cfRule>
    <cfRule type="expression" dxfId="745" priority="247" stopIfTrue="1">
      <formula>OR($E31="所", $E31="圏", $E31="局")</formula>
    </cfRule>
    <cfRule type="expression" dxfId="744" priority="248">
      <formula>OR($E31="市", $E31="町", $E31="村")</formula>
    </cfRule>
  </conditionalFormatting>
  <conditionalFormatting sqref="A32:AA32">
    <cfRule type="expression" dxfId="743" priority="241" stopIfTrue="1">
      <formula>OR($E32="国", $E32="道")</formula>
    </cfRule>
    <cfRule type="expression" dxfId="742" priority="242" stopIfTrue="1">
      <formula>OR($C32="札幌市", $C32="小樽市", $C32="函館市", $C32="旭川市")</formula>
    </cfRule>
    <cfRule type="expression" dxfId="741" priority="243" stopIfTrue="1">
      <formula>OR($E32="所", $E32="圏", $E32="局")</formula>
    </cfRule>
    <cfRule type="expression" dxfId="740" priority="244">
      <formula>OR($E32="市", $E32="町", $E32="村")</formula>
    </cfRule>
  </conditionalFormatting>
  <conditionalFormatting sqref="A33:AA33">
    <cfRule type="expression" dxfId="739" priority="237" stopIfTrue="1">
      <formula>OR($E33="国", $E33="道")</formula>
    </cfRule>
    <cfRule type="expression" dxfId="738" priority="238" stopIfTrue="1">
      <formula>OR($C33="札幌市", $C33="小樽市", $C33="函館市", $C33="旭川市")</formula>
    </cfRule>
    <cfRule type="expression" dxfId="737" priority="239" stopIfTrue="1">
      <formula>OR($E33="所", $E33="圏", $E33="局")</formula>
    </cfRule>
    <cfRule type="expression" dxfId="736" priority="240">
      <formula>OR($E33="市", $E33="町", $E33="村")</formula>
    </cfRule>
  </conditionalFormatting>
  <conditionalFormatting sqref="A34:AA34">
    <cfRule type="expression" dxfId="735" priority="233" stopIfTrue="1">
      <formula>OR($E34="国", $E34="道")</formula>
    </cfRule>
    <cfRule type="expression" dxfId="734" priority="234" stopIfTrue="1">
      <formula>OR($C34="札幌市", $C34="小樽市", $C34="函館市", $C34="旭川市")</formula>
    </cfRule>
    <cfRule type="expression" dxfId="733" priority="235" stopIfTrue="1">
      <formula>OR($E34="所", $E34="圏", $E34="局")</formula>
    </cfRule>
    <cfRule type="expression" dxfId="732" priority="236">
      <formula>OR($E34="市", $E34="町", $E34="村")</formula>
    </cfRule>
  </conditionalFormatting>
  <conditionalFormatting sqref="A35:AA35">
    <cfRule type="expression" dxfId="731" priority="229" stopIfTrue="1">
      <formula>OR($E35="国", $E35="道")</formula>
    </cfRule>
    <cfRule type="expression" dxfId="730" priority="230" stopIfTrue="1">
      <formula>OR($C35="札幌市", $C35="小樽市", $C35="函館市", $C35="旭川市")</formula>
    </cfRule>
    <cfRule type="expression" dxfId="729" priority="231" stopIfTrue="1">
      <formula>OR($E35="所", $E35="圏", $E35="局")</formula>
    </cfRule>
    <cfRule type="expression" dxfId="728" priority="232">
      <formula>OR($E35="市", $E35="町", $E35="村")</formula>
    </cfRule>
  </conditionalFormatting>
  <conditionalFormatting sqref="A36:AA36">
    <cfRule type="expression" dxfId="727" priority="225" stopIfTrue="1">
      <formula>OR($E36="国", $E36="道")</formula>
    </cfRule>
    <cfRule type="expression" dxfId="726" priority="226" stopIfTrue="1">
      <formula>OR($C36="札幌市", $C36="小樽市", $C36="函館市", $C36="旭川市")</formula>
    </cfRule>
    <cfRule type="expression" dxfId="725" priority="227" stopIfTrue="1">
      <formula>OR($E36="所", $E36="圏", $E36="局")</formula>
    </cfRule>
    <cfRule type="expression" dxfId="724" priority="228">
      <formula>OR($E36="市", $E36="町", $E36="村")</formula>
    </cfRule>
  </conditionalFormatting>
  <conditionalFormatting sqref="A37:AA37">
    <cfRule type="expression" dxfId="723" priority="221" stopIfTrue="1">
      <formula>OR($E37="国", $E37="道")</formula>
    </cfRule>
    <cfRule type="expression" dxfId="722" priority="222" stopIfTrue="1">
      <formula>OR($C37="札幌市", $C37="小樽市", $C37="函館市", $C37="旭川市")</formula>
    </cfRule>
    <cfRule type="expression" dxfId="721" priority="223" stopIfTrue="1">
      <formula>OR($E37="所", $E37="圏", $E37="局")</formula>
    </cfRule>
    <cfRule type="expression" dxfId="720" priority="224">
      <formula>OR($E37="市", $E37="町", $E37="村")</formula>
    </cfRule>
  </conditionalFormatting>
  <conditionalFormatting sqref="A38:AA38">
    <cfRule type="expression" dxfId="719" priority="217" stopIfTrue="1">
      <formula>OR($E38="国", $E38="道")</formula>
    </cfRule>
    <cfRule type="expression" dxfId="718" priority="218" stopIfTrue="1">
      <formula>OR($C38="札幌市", $C38="小樽市", $C38="函館市", $C38="旭川市")</formula>
    </cfRule>
    <cfRule type="expression" dxfId="717" priority="219" stopIfTrue="1">
      <formula>OR($E38="所", $E38="圏", $E38="局")</formula>
    </cfRule>
    <cfRule type="expression" dxfId="716" priority="220">
      <formula>OR($E38="市", $E38="町", $E38="村")</formula>
    </cfRule>
  </conditionalFormatting>
  <conditionalFormatting sqref="A39:AA39">
    <cfRule type="expression" dxfId="715" priority="213" stopIfTrue="1">
      <formula>OR($E39="国", $E39="道")</formula>
    </cfRule>
    <cfRule type="expression" dxfId="714" priority="214" stopIfTrue="1">
      <formula>OR($C39="札幌市", $C39="小樽市", $C39="函館市", $C39="旭川市")</formula>
    </cfRule>
    <cfRule type="expression" dxfId="713" priority="215" stopIfTrue="1">
      <formula>OR($E39="所", $E39="圏", $E39="局")</formula>
    </cfRule>
    <cfRule type="expression" dxfId="712" priority="216">
      <formula>OR($E39="市", $E39="町", $E39="村")</formula>
    </cfRule>
  </conditionalFormatting>
  <conditionalFormatting sqref="A40:AA40">
    <cfRule type="expression" dxfId="711" priority="209" stopIfTrue="1">
      <formula>OR($E40="国", $E40="道")</formula>
    </cfRule>
    <cfRule type="expression" dxfId="710" priority="210" stopIfTrue="1">
      <formula>OR($C40="札幌市", $C40="小樽市", $C40="函館市", $C40="旭川市")</formula>
    </cfRule>
    <cfRule type="expression" dxfId="709" priority="211" stopIfTrue="1">
      <formula>OR($E40="所", $E40="圏", $E40="局")</formula>
    </cfRule>
    <cfRule type="expression" dxfId="708" priority="212">
      <formula>OR($E40="市", $E40="町", $E40="村")</formula>
    </cfRule>
  </conditionalFormatting>
  <conditionalFormatting sqref="A41:AA41">
    <cfRule type="expression" dxfId="707" priority="205" stopIfTrue="1">
      <formula>OR($E41="国", $E41="道")</formula>
    </cfRule>
    <cfRule type="expression" dxfId="706" priority="206" stopIfTrue="1">
      <formula>OR($C41="札幌市", $C41="小樽市", $C41="函館市", $C41="旭川市")</formula>
    </cfRule>
    <cfRule type="expression" dxfId="705" priority="207" stopIfTrue="1">
      <formula>OR($E41="所", $E41="圏", $E41="局")</formula>
    </cfRule>
    <cfRule type="expression" dxfId="704" priority="208">
      <formula>OR($E41="市", $E41="町", $E41="村")</formula>
    </cfRule>
  </conditionalFormatting>
  <conditionalFormatting sqref="A42:AA42">
    <cfRule type="expression" dxfId="703" priority="201" stopIfTrue="1">
      <formula>OR($E42="国", $E42="道")</formula>
    </cfRule>
    <cfRule type="expression" dxfId="702" priority="202" stopIfTrue="1">
      <formula>OR($C42="札幌市", $C42="小樽市", $C42="函館市", $C42="旭川市")</formula>
    </cfRule>
    <cfRule type="expression" dxfId="701" priority="203" stopIfTrue="1">
      <formula>OR($E42="所", $E42="圏", $E42="局")</formula>
    </cfRule>
    <cfRule type="expression" dxfId="700" priority="204">
      <formula>OR($E42="市", $E42="町", $E42="村")</formula>
    </cfRule>
  </conditionalFormatting>
  <conditionalFormatting sqref="A43:AA43">
    <cfRule type="expression" dxfId="699" priority="117" stopIfTrue="1">
      <formula>OR($E43="国", $E43="道")</formula>
    </cfRule>
    <cfRule type="expression" dxfId="698" priority="118" stopIfTrue="1">
      <formula>OR($C43="札幌市", $C43="小樽市", $C43="函館市", $C43="旭川市")</formula>
    </cfRule>
    <cfRule type="expression" dxfId="697" priority="119" stopIfTrue="1">
      <formula>OR($E43="所", $E43="圏", $E43="局")</formula>
    </cfRule>
    <cfRule type="expression" dxfId="696" priority="120">
      <formula>OR($E43="市", $E43="町", $E43="村")</formula>
    </cfRule>
  </conditionalFormatting>
  <conditionalFormatting sqref="A44:AA44">
    <cfRule type="expression" dxfId="695" priority="113" stopIfTrue="1">
      <formula>OR($E44="国", $E44="道")</formula>
    </cfRule>
    <cfRule type="expression" dxfId="694" priority="114" stopIfTrue="1">
      <formula>OR($C44="札幌市", $C44="小樽市", $C44="函館市", $C44="旭川市")</formula>
    </cfRule>
    <cfRule type="expression" dxfId="693" priority="115" stopIfTrue="1">
      <formula>OR($E44="所", $E44="圏", $E44="局")</formula>
    </cfRule>
    <cfRule type="expression" dxfId="692" priority="116">
      <formula>OR($E44="市", $E44="町", $E44="村")</formula>
    </cfRule>
  </conditionalFormatting>
  <conditionalFormatting sqref="A45:AA45">
    <cfRule type="expression" dxfId="691" priority="109" stopIfTrue="1">
      <formula>OR($E45="国", $E45="道")</formula>
    </cfRule>
    <cfRule type="expression" dxfId="690" priority="110" stopIfTrue="1">
      <formula>OR($C45="札幌市", $C45="小樽市", $C45="函館市", $C45="旭川市")</formula>
    </cfRule>
    <cfRule type="expression" dxfId="689" priority="111" stopIfTrue="1">
      <formula>OR($E45="所", $E45="圏", $E45="局")</formula>
    </cfRule>
    <cfRule type="expression" dxfId="688" priority="112">
      <formula>OR($E45="市", $E45="町", $E45="村")</formula>
    </cfRule>
  </conditionalFormatting>
  <conditionalFormatting sqref="A46:AA46">
    <cfRule type="expression" dxfId="687" priority="105" stopIfTrue="1">
      <formula>OR($E46="国", $E46="道")</formula>
    </cfRule>
    <cfRule type="expression" dxfId="686" priority="106" stopIfTrue="1">
      <formula>OR($C46="札幌市", $C46="小樽市", $C46="函館市", $C46="旭川市")</formula>
    </cfRule>
    <cfRule type="expression" dxfId="685" priority="107" stopIfTrue="1">
      <formula>OR($E46="所", $E46="圏", $E46="局")</formula>
    </cfRule>
    <cfRule type="expression" dxfId="684" priority="108">
      <formula>OR($E46="市", $E46="町", $E46="村")</formula>
    </cfRule>
  </conditionalFormatting>
  <conditionalFormatting sqref="A47:AA47">
    <cfRule type="expression" dxfId="683" priority="101" stopIfTrue="1">
      <formula>OR($E47="国", $E47="道")</formula>
    </cfRule>
    <cfRule type="expression" dxfId="682" priority="102" stopIfTrue="1">
      <formula>OR($C47="札幌市", $C47="小樽市", $C47="函館市", $C47="旭川市")</formula>
    </cfRule>
    <cfRule type="expression" dxfId="681" priority="103" stopIfTrue="1">
      <formula>OR($E47="所", $E47="圏", $E47="局")</formula>
    </cfRule>
    <cfRule type="expression" dxfId="680" priority="104">
      <formula>OR($E47="市", $E47="町", $E47="村")</formula>
    </cfRule>
  </conditionalFormatting>
  <conditionalFormatting sqref="A48:AA48">
    <cfRule type="expression" dxfId="679" priority="97" stopIfTrue="1">
      <formula>OR($E48="国", $E48="道")</formula>
    </cfRule>
    <cfRule type="expression" dxfId="678" priority="98" stopIfTrue="1">
      <formula>OR($C48="札幌市", $C48="小樽市", $C48="函館市", $C48="旭川市")</formula>
    </cfRule>
    <cfRule type="expression" dxfId="677" priority="99" stopIfTrue="1">
      <formula>OR($E48="所", $E48="圏", $E48="局")</formula>
    </cfRule>
    <cfRule type="expression" dxfId="676" priority="100">
      <formula>OR($E48="市", $E48="町", $E48="村")</formula>
    </cfRule>
  </conditionalFormatting>
  <conditionalFormatting sqref="A49:AA49">
    <cfRule type="expression" dxfId="675" priority="93" stopIfTrue="1">
      <formula>OR($E49="国", $E49="道")</formula>
    </cfRule>
    <cfRule type="expression" dxfId="674" priority="94" stopIfTrue="1">
      <formula>OR($C49="札幌市", $C49="小樽市", $C49="函館市", $C49="旭川市")</formula>
    </cfRule>
    <cfRule type="expression" dxfId="673" priority="95" stopIfTrue="1">
      <formula>OR($E49="所", $E49="圏", $E49="局")</formula>
    </cfRule>
    <cfRule type="expression" dxfId="672" priority="96">
      <formula>OR($E49="市", $E49="町", $E49="村")</formula>
    </cfRule>
  </conditionalFormatting>
  <conditionalFormatting sqref="A50:AA50">
    <cfRule type="expression" dxfId="671" priority="89" stopIfTrue="1">
      <formula>OR($E50="国", $E50="道")</formula>
    </cfRule>
    <cfRule type="expression" dxfId="670" priority="90" stopIfTrue="1">
      <formula>OR($C50="札幌市", $C50="小樽市", $C50="函館市", $C50="旭川市")</formula>
    </cfRule>
    <cfRule type="expression" dxfId="669" priority="91" stopIfTrue="1">
      <formula>OR($E50="所", $E50="圏", $E50="局")</formula>
    </cfRule>
    <cfRule type="expression" dxfId="668" priority="92">
      <formula>OR($E50="市", $E50="町", $E50="村")</formula>
    </cfRule>
  </conditionalFormatting>
  <conditionalFormatting sqref="A51:AA51">
    <cfRule type="expression" dxfId="667" priority="85" stopIfTrue="1">
      <formula>OR($E51="国", $E51="道")</formula>
    </cfRule>
    <cfRule type="expression" dxfId="666" priority="86" stopIfTrue="1">
      <formula>OR($C51="札幌市", $C51="小樽市", $C51="函館市", $C51="旭川市")</formula>
    </cfRule>
    <cfRule type="expression" dxfId="665" priority="87" stopIfTrue="1">
      <formula>OR($E51="所", $E51="圏", $E51="局")</formula>
    </cfRule>
    <cfRule type="expression" dxfId="664" priority="88">
      <formula>OR($E51="市", $E51="町", $E51="村")</formula>
    </cfRule>
  </conditionalFormatting>
  <conditionalFormatting sqref="A52:AA52">
    <cfRule type="expression" dxfId="663" priority="81" stopIfTrue="1">
      <formula>OR($E52="国", $E52="道")</formula>
    </cfRule>
    <cfRule type="expression" dxfId="662" priority="82" stopIfTrue="1">
      <formula>OR($C52="札幌市", $C52="小樽市", $C52="函館市", $C52="旭川市")</formula>
    </cfRule>
    <cfRule type="expression" dxfId="661" priority="83" stopIfTrue="1">
      <formula>OR($E52="所", $E52="圏", $E52="局")</formula>
    </cfRule>
    <cfRule type="expression" dxfId="660" priority="84">
      <formula>OR($E52="市", $E52="町", $E52="村")</formula>
    </cfRule>
  </conditionalFormatting>
  <conditionalFormatting sqref="A53:AA53">
    <cfRule type="expression" dxfId="659" priority="77" stopIfTrue="1">
      <formula>OR($E53="国", $E53="道")</formula>
    </cfRule>
    <cfRule type="expression" dxfId="658" priority="78" stopIfTrue="1">
      <formula>OR($C53="札幌市", $C53="小樽市", $C53="函館市", $C53="旭川市")</formula>
    </cfRule>
    <cfRule type="expression" dxfId="657" priority="79" stopIfTrue="1">
      <formula>OR($E53="所", $E53="圏", $E53="局")</formula>
    </cfRule>
    <cfRule type="expression" dxfId="656" priority="80">
      <formula>OR($E53="市", $E53="町", $E53="村")</formula>
    </cfRule>
  </conditionalFormatting>
  <conditionalFormatting sqref="A54:AA54">
    <cfRule type="expression" dxfId="655" priority="73" stopIfTrue="1">
      <formula>OR($E54="国", $E54="道")</formula>
    </cfRule>
    <cfRule type="expression" dxfId="654" priority="74" stopIfTrue="1">
      <formula>OR($C54="札幌市", $C54="小樽市", $C54="函館市", $C54="旭川市")</formula>
    </cfRule>
    <cfRule type="expression" dxfId="653" priority="75" stopIfTrue="1">
      <formula>OR($E54="所", $E54="圏", $E54="局")</formula>
    </cfRule>
    <cfRule type="expression" dxfId="652" priority="76">
      <formula>OR($E54="市", $E54="町", $E54="村")</formula>
    </cfRule>
  </conditionalFormatting>
  <conditionalFormatting sqref="A55:AA55">
    <cfRule type="expression" dxfId="651" priority="69" stopIfTrue="1">
      <formula>OR($E55="国", $E55="道")</formula>
    </cfRule>
    <cfRule type="expression" dxfId="650" priority="70" stopIfTrue="1">
      <formula>OR($C55="札幌市", $C55="小樽市", $C55="函館市", $C55="旭川市")</formula>
    </cfRule>
    <cfRule type="expression" dxfId="649" priority="71" stopIfTrue="1">
      <formula>OR($E55="所", $E55="圏", $E55="局")</formula>
    </cfRule>
    <cfRule type="expression" dxfId="648" priority="72">
      <formula>OR($E55="市", $E55="町", $E55="村")</formula>
    </cfRule>
  </conditionalFormatting>
  <conditionalFormatting sqref="A56:AA56">
    <cfRule type="expression" dxfId="647" priority="65" stopIfTrue="1">
      <formula>OR($E56="国", $E56="道")</formula>
    </cfRule>
    <cfRule type="expression" dxfId="646" priority="66" stopIfTrue="1">
      <formula>OR($C56="札幌市", $C56="小樽市", $C56="函館市", $C56="旭川市")</formula>
    </cfRule>
    <cfRule type="expression" dxfId="645" priority="67" stopIfTrue="1">
      <formula>OR($E56="所", $E56="圏", $E56="局")</formula>
    </cfRule>
    <cfRule type="expression" dxfId="644" priority="68">
      <formula>OR($E56="市", $E56="町", $E56="村")</formula>
    </cfRule>
  </conditionalFormatting>
  <conditionalFormatting sqref="A57:AA57">
    <cfRule type="expression" dxfId="643" priority="61" stopIfTrue="1">
      <formula>OR($E57="国", $E57="道")</formula>
    </cfRule>
    <cfRule type="expression" dxfId="642" priority="62" stopIfTrue="1">
      <formula>OR($C57="札幌市", $C57="小樽市", $C57="函館市", $C57="旭川市")</formula>
    </cfRule>
    <cfRule type="expression" dxfId="641" priority="63" stopIfTrue="1">
      <formula>OR($E57="所", $E57="圏", $E57="局")</formula>
    </cfRule>
    <cfRule type="expression" dxfId="640" priority="64">
      <formula>OR($E57="市", $E57="町", $E57="村")</formula>
    </cfRule>
  </conditionalFormatting>
  <conditionalFormatting sqref="A58:AA58">
    <cfRule type="expression" dxfId="639" priority="57" stopIfTrue="1">
      <formula>OR($E58="国", $E58="道")</formula>
    </cfRule>
    <cfRule type="expression" dxfId="638" priority="58" stopIfTrue="1">
      <formula>OR($C58="札幌市", $C58="小樽市", $C58="函館市", $C58="旭川市")</formula>
    </cfRule>
    <cfRule type="expression" dxfId="637" priority="59" stopIfTrue="1">
      <formula>OR($E58="所", $E58="圏", $E58="局")</formula>
    </cfRule>
    <cfRule type="expression" dxfId="636" priority="60">
      <formula>OR($E58="市", $E58="町", $E58="村")</formula>
    </cfRule>
  </conditionalFormatting>
  <conditionalFormatting sqref="A59:AA59">
    <cfRule type="expression" dxfId="635" priority="53" stopIfTrue="1">
      <formula>OR($E59="国", $E59="道")</formula>
    </cfRule>
    <cfRule type="expression" dxfId="634" priority="54" stopIfTrue="1">
      <formula>OR($C59="札幌市", $C59="小樽市", $C59="函館市", $C59="旭川市")</formula>
    </cfRule>
    <cfRule type="expression" dxfId="633" priority="55" stopIfTrue="1">
      <formula>OR($E59="所", $E59="圏", $E59="局")</formula>
    </cfRule>
    <cfRule type="expression" dxfId="632" priority="56">
      <formula>OR($E59="市", $E59="町", $E59="村")</formula>
    </cfRule>
  </conditionalFormatting>
  <conditionalFormatting sqref="A60:AA60">
    <cfRule type="expression" dxfId="631" priority="49" stopIfTrue="1">
      <formula>OR($E60="国", $E60="道")</formula>
    </cfRule>
    <cfRule type="expression" dxfId="630" priority="50" stopIfTrue="1">
      <formula>OR($C60="札幌市", $C60="小樽市", $C60="函館市", $C60="旭川市")</formula>
    </cfRule>
    <cfRule type="expression" dxfId="629" priority="51" stopIfTrue="1">
      <formula>OR($E60="所", $E60="圏", $E60="局")</formula>
    </cfRule>
    <cfRule type="expression" dxfId="628" priority="52">
      <formula>OR($E60="市", $E60="町", $E60="村")</formula>
    </cfRule>
  </conditionalFormatting>
  <conditionalFormatting sqref="A70:AA70">
    <cfRule type="expression" dxfId="627" priority="45" stopIfTrue="1">
      <formula>OR($E70="国", $E70="道")</formula>
    </cfRule>
    <cfRule type="expression" dxfId="626" priority="46" stopIfTrue="1">
      <formula>OR($C70="札幌市", $C70="小樽市", $C70="函館市", $C70="旭川市")</formula>
    </cfRule>
    <cfRule type="expression" dxfId="625" priority="47" stopIfTrue="1">
      <formula>OR($E70="所", $E70="圏", $E70="局")</formula>
    </cfRule>
    <cfRule type="expression" dxfId="624" priority="48">
      <formula>OR($E70="市", $E70="町", $E70="村")</formula>
    </cfRule>
  </conditionalFormatting>
  <conditionalFormatting sqref="A71:AA71">
    <cfRule type="expression" dxfId="623" priority="41" stopIfTrue="1">
      <formula>OR($E71="国", $E71="道")</formula>
    </cfRule>
    <cfRule type="expression" dxfId="622" priority="42" stopIfTrue="1">
      <formula>OR($C71="札幌市", $C71="小樽市", $C71="函館市", $C71="旭川市")</formula>
    </cfRule>
    <cfRule type="expression" dxfId="621" priority="43" stopIfTrue="1">
      <formula>OR($E71="所", $E71="圏", $E71="局")</formula>
    </cfRule>
    <cfRule type="expression" dxfId="620" priority="44">
      <formula>OR($E71="市", $E71="町", $E71="村")</formula>
    </cfRule>
  </conditionalFormatting>
  <conditionalFormatting sqref="A72:AA72">
    <cfRule type="expression" dxfId="619" priority="37" stopIfTrue="1">
      <formula>OR($E72="国", $E72="道")</formula>
    </cfRule>
    <cfRule type="expression" dxfId="618" priority="38" stopIfTrue="1">
      <formula>OR($C72="札幌市", $C72="小樽市", $C72="函館市", $C72="旭川市")</formula>
    </cfRule>
    <cfRule type="expression" dxfId="617" priority="39" stopIfTrue="1">
      <formula>OR($E72="所", $E72="圏", $E72="局")</formula>
    </cfRule>
    <cfRule type="expression" dxfId="616" priority="40">
      <formula>OR($E72="市", $E72="町", $E72="村")</formula>
    </cfRule>
  </conditionalFormatting>
  <conditionalFormatting sqref="A73:AA73">
    <cfRule type="expression" dxfId="615" priority="33" stopIfTrue="1">
      <formula>OR($E73="国", $E73="道")</formula>
    </cfRule>
    <cfRule type="expression" dxfId="614" priority="34" stopIfTrue="1">
      <formula>OR($C73="札幌市", $C73="小樽市", $C73="函館市", $C73="旭川市")</formula>
    </cfRule>
    <cfRule type="expression" dxfId="613" priority="35" stopIfTrue="1">
      <formula>OR($E73="所", $E73="圏", $E73="局")</formula>
    </cfRule>
    <cfRule type="expression" dxfId="612" priority="36">
      <formula>OR($E73="市", $E73="町", $E73="村")</formula>
    </cfRule>
  </conditionalFormatting>
  <conditionalFormatting sqref="A74:AA74">
    <cfRule type="expression" dxfId="611" priority="29" stopIfTrue="1">
      <formula>OR($E74="国", $E74="道")</formula>
    </cfRule>
    <cfRule type="expression" dxfId="610" priority="30" stopIfTrue="1">
      <formula>OR($C74="札幌市", $C74="小樽市", $C74="函館市", $C74="旭川市")</formula>
    </cfRule>
    <cfRule type="expression" dxfId="609" priority="31" stopIfTrue="1">
      <formula>OR($E74="所", $E74="圏", $E74="局")</formula>
    </cfRule>
    <cfRule type="expression" dxfId="608" priority="32">
      <formula>OR($E74="市", $E74="町", $E74="村")</formula>
    </cfRule>
  </conditionalFormatting>
  <conditionalFormatting sqref="A75:AA75">
    <cfRule type="expression" dxfId="607" priority="25" stopIfTrue="1">
      <formula>OR($E75="国", $E75="道")</formula>
    </cfRule>
    <cfRule type="expression" dxfId="606" priority="26" stopIfTrue="1">
      <formula>OR($C75="札幌市", $C75="小樽市", $C75="函館市", $C75="旭川市")</formula>
    </cfRule>
    <cfRule type="expression" dxfId="605" priority="27" stopIfTrue="1">
      <formula>OR($E75="所", $E75="圏", $E75="局")</formula>
    </cfRule>
    <cfRule type="expression" dxfId="604" priority="28">
      <formula>OR($E75="市", $E75="町", $E75="村")</formula>
    </cfRule>
  </conditionalFormatting>
  <conditionalFormatting sqref="A76:AA76">
    <cfRule type="expression" dxfId="603" priority="21" stopIfTrue="1">
      <formula>OR($E76="国", $E76="道")</formula>
    </cfRule>
    <cfRule type="expression" dxfId="602" priority="22" stopIfTrue="1">
      <formula>OR($C76="札幌市", $C76="小樽市", $C76="函館市", $C76="旭川市")</formula>
    </cfRule>
    <cfRule type="expression" dxfId="601" priority="23" stopIfTrue="1">
      <formula>OR($E76="所", $E76="圏", $E76="局")</formula>
    </cfRule>
    <cfRule type="expression" dxfId="600" priority="24">
      <formula>OR($E76="市", $E76="町", $E76="村")</formula>
    </cfRule>
  </conditionalFormatting>
  <conditionalFormatting sqref="A77:AA77">
    <cfRule type="expression" dxfId="599" priority="17" stopIfTrue="1">
      <formula>OR($E77="国", $E77="道")</formula>
    </cfRule>
    <cfRule type="expression" dxfId="598" priority="18" stopIfTrue="1">
      <formula>OR($C77="札幌市", $C77="小樽市", $C77="函館市", $C77="旭川市")</formula>
    </cfRule>
    <cfRule type="expression" dxfId="597" priority="19" stopIfTrue="1">
      <formula>OR($E77="所", $E77="圏", $E77="局")</formula>
    </cfRule>
    <cfRule type="expression" dxfId="596" priority="20">
      <formula>OR($E77="市", $E77="町", $E77="村")</formula>
    </cfRule>
  </conditionalFormatting>
  <conditionalFormatting sqref="A78:AA78">
    <cfRule type="expression" dxfId="595" priority="13" stopIfTrue="1">
      <formula>OR($E78="国", $E78="道")</formula>
    </cfRule>
    <cfRule type="expression" dxfId="594" priority="14" stopIfTrue="1">
      <formula>OR($C78="札幌市", $C78="小樽市", $C78="函館市", $C78="旭川市")</formula>
    </cfRule>
    <cfRule type="expression" dxfId="593" priority="15" stopIfTrue="1">
      <formula>OR($E78="所", $E78="圏", $E78="局")</formula>
    </cfRule>
    <cfRule type="expression" dxfId="592" priority="16">
      <formula>OR($E78="市", $E78="町", $E78="村")</formula>
    </cfRule>
  </conditionalFormatting>
  <conditionalFormatting sqref="A79:AA79">
    <cfRule type="expression" dxfId="591" priority="9" stopIfTrue="1">
      <formula>OR($E79="国", $E79="道")</formula>
    </cfRule>
    <cfRule type="expression" dxfId="590" priority="10" stopIfTrue="1">
      <formula>OR($C79="札幌市", $C79="小樽市", $C79="函館市", $C79="旭川市")</formula>
    </cfRule>
    <cfRule type="expression" dxfId="589" priority="11" stopIfTrue="1">
      <formula>OR($E79="所", $E79="圏", $E79="局")</formula>
    </cfRule>
    <cfRule type="expression" dxfId="588" priority="12">
      <formula>OR($E79="市", $E79="町", $E79="村")</formula>
    </cfRule>
  </conditionalFormatting>
  <conditionalFormatting sqref="A80:AA80">
    <cfRule type="expression" dxfId="587" priority="5" stopIfTrue="1">
      <formula>OR($E80="国", $E80="道")</formula>
    </cfRule>
    <cfRule type="expression" dxfId="586" priority="6" stopIfTrue="1">
      <formula>OR($C80="札幌市", $C80="小樽市", $C80="函館市", $C80="旭川市")</formula>
    </cfRule>
    <cfRule type="expression" dxfId="585" priority="7" stopIfTrue="1">
      <formula>OR($E80="所", $E80="圏", $E80="局")</formula>
    </cfRule>
    <cfRule type="expression" dxfId="584" priority="8">
      <formula>OR($E80="市", $E80="町", $E80="村")</formula>
    </cfRule>
  </conditionalFormatting>
  <conditionalFormatting sqref="A81:AA81">
    <cfRule type="expression" dxfId="583" priority="1" stopIfTrue="1">
      <formula>OR($E81="国", $E81="道")</formula>
    </cfRule>
    <cfRule type="expression" dxfId="582" priority="2" stopIfTrue="1">
      <formula>OR($C81="札幌市", $C81="小樽市", $C81="函館市", $C81="旭川市")</formula>
    </cfRule>
    <cfRule type="expression" dxfId="581" priority="3" stopIfTrue="1">
      <formula>OR($E81="所", $E81="圏", $E81="局")</formula>
    </cfRule>
    <cfRule type="expression" dxfId="580" priority="4">
      <formula>OR($E81="市", $E81="町", $E81="村")</formula>
    </cfRule>
  </conditionalFormatting>
  <printOptions horizontalCentered="1"/>
  <pageMargins left="0.78740157480314965" right="0.78740157480314965" top="0.78740157480314965" bottom="0.19685039370078741" header="0.31496062992125984" footer="0.3149606299212598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27" width="10.625" style="112" customWidth="1"/>
    <col min="28" max="16384" width="9" style="112"/>
  </cols>
  <sheetData>
    <row r="1" spans="1:27" s="114" customFormat="1" ht="18.75">
      <c r="A1" s="31" t="s">
        <v>380</v>
      </c>
      <c r="B1" s="32"/>
      <c r="C1" s="32"/>
      <c r="D1" s="32"/>
      <c r="E1" s="32"/>
      <c r="F1" s="31"/>
      <c r="G1" s="31"/>
      <c r="H1" s="31"/>
      <c r="I1" s="31"/>
      <c r="J1" s="31"/>
      <c r="K1" s="33"/>
      <c r="L1" s="31"/>
      <c r="M1" s="31"/>
      <c r="N1" s="31"/>
      <c r="O1" s="31"/>
      <c r="P1" s="31"/>
      <c r="Q1" s="31"/>
      <c r="R1" s="31"/>
      <c r="S1" s="31"/>
      <c r="T1" s="31"/>
      <c r="U1" s="31"/>
      <c r="V1" s="31"/>
      <c r="W1" s="31"/>
      <c r="X1" s="31"/>
      <c r="Y1" s="31"/>
      <c r="Z1" s="31"/>
      <c r="AA1" s="33" t="s">
        <v>38</v>
      </c>
    </row>
    <row r="2" spans="1:27" ht="15">
      <c r="A2" s="27"/>
      <c r="B2" s="28"/>
      <c r="C2" s="28"/>
      <c r="D2" s="28"/>
      <c r="E2" s="28"/>
      <c r="F2" s="27"/>
      <c r="G2" s="27"/>
      <c r="H2" s="27"/>
      <c r="I2" s="27"/>
      <c r="J2" s="27"/>
      <c r="K2" s="27"/>
      <c r="L2" s="27"/>
      <c r="M2" s="27"/>
      <c r="N2" s="27"/>
      <c r="O2" s="27"/>
      <c r="P2" s="27"/>
      <c r="Q2" s="27"/>
      <c r="R2" s="27"/>
      <c r="S2" s="27"/>
      <c r="T2" s="27"/>
      <c r="U2" s="27"/>
      <c r="V2" s="27"/>
      <c r="W2" s="27"/>
      <c r="X2" s="27"/>
      <c r="Y2" s="27"/>
      <c r="Z2" s="27"/>
      <c r="AA2" s="27"/>
    </row>
    <row r="3" spans="1:27" ht="33" customHeight="1">
      <c r="A3" s="115"/>
      <c r="B3" s="58"/>
      <c r="C3" s="58"/>
      <c r="D3" s="58"/>
      <c r="E3" s="58"/>
      <c r="F3" s="116" t="s">
        <v>8</v>
      </c>
      <c r="G3" s="58" t="s">
        <v>338</v>
      </c>
      <c r="H3" s="58" t="s">
        <v>339</v>
      </c>
      <c r="I3" s="58" t="s">
        <v>340</v>
      </c>
      <c r="J3" s="58" t="s">
        <v>341</v>
      </c>
      <c r="K3" s="58" t="s">
        <v>342</v>
      </c>
      <c r="L3" s="59" t="s">
        <v>343</v>
      </c>
      <c r="M3" s="59" t="s">
        <v>344</v>
      </c>
      <c r="N3" s="59" t="s">
        <v>345</v>
      </c>
      <c r="O3" s="59" t="s">
        <v>346</v>
      </c>
      <c r="P3" s="59" t="s">
        <v>347</v>
      </c>
      <c r="Q3" s="59" t="s">
        <v>348</v>
      </c>
      <c r="R3" s="59" t="s">
        <v>349</v>
      </c>
      <c r="S3" s="59" t="s">
        <v>350</v>
      </c>
      <c r="T3" s="59" t="s">
        <v>351</v>
      </c>
      <c r="U3" s="59" t="s">
        <v>352</v>
      </c>
      <c r="V3" s="59" t="s">
        <v>353</v>
      </c>
      <c r="W3" s="59" t="s">
        <v>354</v>
      </c>
      <c r="X3" s="59" t="s">
        <v>355</v>
      </c>
      <c r="Y3" s="59" t="s">
        <v>356</v>
      </c>
      <c r="Z3" s="59" t="s">
        <v>357</v>
      </c>
      <c r="AA3" s="60" t="s">
        <v>358</v>
      </c>
    </row>
    <row r="4" spans="1:27" ht="15">
      <c r="A4" s="107" t="s">
        <v>50</v>
      </c>
      <c r="B4" s="41" t="s">
        <v>52</v>
      </c>
      <c r="C4" s="41" t="str">
        <f>A4</f>
        <v>全国</v>
      </c>
      <c r="D4" s="41" t="str">
        <f>CONCATENATE(A4, B4)</f>
        <v>全国総数</v>
      </c>
      <c r="E4" s="41" t="str">
        <f>RIGHT(A4,1)</f>
        <v>国</v>
      </c>
      <c r="F4" s="42">
        <v>41031</v>
      </c>
      <c r="G4" s="43">
        <v>216</v>
      </c>
      <c r="H4" s="43">
        <v>103</v>
      </c>
      <c r="I4" s="43">
        <v>95</v>
      </c>
      <c r="J4" s="43">
        <v>341</v>
      </c>
      <c r="K4" s="43">
        <v>429</v>
      </c>
      <c r="L4" s="43">
        <v>416</v>
      </c>
      <c r="M4" s="43">
        <v>472</v>
      </c>
      <c r="N4" s="43">
        <v>606</v>
      </c>
      <c r="O4" s="43">
        <v>730</v>
      </c>
      <c r="P4" s="43">
        <v>791</v>
      </c>
      <c r="Q4" s="43">
        <v>1019</v>
      </c>
      <c r="R4" s="43">
        <v>1359</v>
      </c>
      <c r="S4" s="43">
        <v>2327</v>
      </c>
      <c r="T4" s="43">
        <v>2700</v>
      </c>
      <c r="U4" s="43">
        <v>3782</v>
      </c>
      <c r="V4" s="43">
        <v>5610</v>
      </c>
      <c r="W4" s="43">
        <v>7186</v>
      </c>
      <c r="X4" s="43">
        <v>6715</v>
      </c>
      <c r="Y4" s="43">
        <v>4085</v>
      </c>
      <c r="Z4" s="43">
        <v>1636</v>
      </c>
      <c r="AA4" s="44">
        <v>351</v>
      </c>
    </row>
    <row r="5" spans="1:27" ht="15">
      <c r="A5" s="61"/>
      <c r="B5" s="62" t="s">
        <v>53</v>
      </c>
      <c r="C5" s="62" t="str">
        <f>A4</f>
        <v>全国</v>
      </c>
      <c r="D5" s="62" t="str">
        <f>CONCATENATE(A4, B5)</f>
        <v>全国男</v>
      </c>
      <c r="E5" s="62" t="str">
        <f>RIGHT(A4,1)</f>
        <v>国</v>
      </c>
      <c r="F5" s="79">
        <v>23714</v>
      </c>
      <c r="G5" s="66">
        <v>140</v>
      </c>
      <c r="H5" s="66">
        <v>73</v>
      </c>
      <c r="I5" s="66">
        <v>66</v>
      </c>
      <c r="J5" s="66">
        <v>261</v>
      </c>
      <c r="K5" s="66">
        <v>349</v>
      </c>
      <c r="L5" s="66">
        <v>311</v>
      </c>
      <c r="M5" s="66">
        <v>353</v>
      </c>
      <c r="N5" s="66">
        <v>489</v>
      </c>
      <c r="O5" s="66">
        <v>553</v>
      </c>
      <c r="P5" s="66">
        <v>598</v>
      </c>
      <c r="Q5" s="66">
        <v>772</v>
      </c>
      <c r="R5" s="66">
        <v>1029</v>
      </c>
      <c r="S5" s="66">
        <v>1724</v>
      </c>
      <c r="T5" s="66">
        <v>1831</v>
      </c>
      <c r="U5" s="66">
        <v>2454</v>
      </c>
      <c r="V5" s="66">
        <v>3388</v>
      </c>
      <c r="W5" s="66">
        <v>4055</v>
      </c>
      <c r="X5" s="66">
        <v>3184</v>
      </c>
      <c r="Y5" s="66">
        <v>1506</v>
      </c>
      <c r="Z5" s="66">
        <v>465</v>
      </c>
      <c r="AA5" s="67">
        <v>66</v>
      </c>
    </row>
    <row r="6" spans="1:27" ht="15">
      <c r="A6" s="69"/>
      <c r="B6" s="70" t="s">
        <v>54</v>
      </c>
      <c r="C6" s="70" t="str">
        <f>A4</f>
        <v>全国</v>
      </c>
      <c r="D6" s="70" t="str">
        <f>CONCATENATE(A4, B6)</f>
        <v>全国女</v>
      </c>
      <c r="E6" s="70" t="str">
        <f>RIGHT(A4,1)</f>
        <v>国</v>
      </c>
      <c r="F6" s="80">
        <v>17317</v>
      </c>
      <c r="G6" s="75">
        <v>76</v>
      </c>
      <c r="H6" s="75">
        <v>30</v>
      </c>
      <c r="I6" s="75">
        <v>29</v>
      </c>
      <c r="J6" s="75">
        <v>80</v>
      </c>
      <c r="K6" s="75">
        <v>80</v>
      </c>
      <c r="L6" s="75">
        <v>105</v>
      </c>
      <c r="M6" s="75">
        <v>119</v>
      </c>
      <c r="N6" s="75">
        <v>117</v>
      </c>
      <c r="O6" s="75">
        <v>177</v>
      </c>
      <c r="P6" s="75">
        <v>193</v>
      </c>
      <c r="Q6" s="75">
        <v>247</v>
      </c>
      <c r="R6" s="75">
        <v>330</v>
      </c>
      <c r="S6" s="75">
        <v>603</v>
      </c>
      <c r="T6" s="75">
        <v>869</v>
      </c>
      <c r="U6" s="75">
        <v>1328</v>
      </c>
      <c r="V6" s="75">
        <v>2222</v>
      </c>
      <c r="W6" s="75">
        <v>3131</v>
      </c>
      <c r="X6" s="75">
        <v>3531</v>
      </c>
      <c r="Y6" s="75">
        <v>2579</v>
      </c>
      <c r="Z6" s="75">
        <v>1171</v>
      </c>
      <c r="AA6" s="76">
        <v>285</v>
      </c>
    </row>
    <row r="7" spans="1:27" ht="15">
      <c r="A7" s="107" t="s">
        <v>55</v>
      </c>
      <c r="B7" s="41" t="s">
        <v>52</v>
      </c>
      <c r="C7" s="41" t="str">
        <f>A7</f>
        <v>全道</v>
      </c>
      <c r="D7" s="41" t="str">
        <f>CONCATENATE(A7, B7)</f>
        <v>全道総数</v>
      </c>
      <c r="E7" s="41" t="str">
        <f>RIGHT(A7,1)</f>
        <v>道</v>
      </c>
      <c r="F7" s="42">
        <v>1633</v>
      </c>
      <c r="G7" s="43">
        <v>8</v>
      </c>
      <c r="H7" s="43">
        <v>6</v>
      </c>
      <c r="I7" s="43">
        <v>5</v>
      </c>
      <c r="J7" s="43">
        <v>14</v>
      </c>
      <c r="K7" s="43">
        <v>24</v>
      </c>
      <c r="L7" s="43">
        <v>25</v>
      </c>
      <c r="M7" s="43">
        <v>23</v>
      </c>
      <c r="N7" s="43">
        <v>34</v>
      </c>
      <c r="O7" s="43">
        <v>42</v>
      </c>
      <c r="P7" s="43">
        <v>47</v>
      </c>
      <c r="Q7" s="43">
        <v>45</v>
      </c>
      <c r="R7" s="43">
        <v>77</v>
      </c>
      <c r="S7" s="43">
        <v>116</v>
      </c>
      <c r="T7" s="43">
        <v>140</v>
      </c>
      <c r="U7" s="43">
        <v>155</v>
      </c>
      <c r="V7" s="43">
        <v>199</v>
      </c>
      <c r="W7" s="43">
        <v>251</v>
      </c>
      <c r="X7" s="43">
        <v>225</v>
      </c>
      <c r="Y7" s="43">
        <v>134</v>
      </c>
      <c r="Z7" s="43">
        <v>48</v>
      </c>
      <c r="AA7" s="44">
        <v>15</v>
      </c>
    </row>
    <row r="8" spans="1:27" ht="15">
      <c r="A8" s="61"/>
      <c r="B8" s="62" t="s">
        <v>53</v>
      </c>
      <c r="C8" s="62" t="str">
        <f>A7</f>
        <v>全道</v>
      </c>
      <c r="D8" s="62" t="str">
        <f>CONCATENATE(A7, B8)</f>
        <v>全道男</v>
      </c>
      <c r="E8" s="62" t="str">
        <f>RIGHT(A7,1)</f>
        <v>道</v>
      </c>
      <c r="F8" s="79">
        <v>988</v>
      </c>
      <c r="G8" s="66">
        <v>7</v>
      </c>
      <c r="H8" s="66">
        <v>5</v>
      </c>
      <c r="I8" s="66">
        <v>2</v>
      </c>
      <c r="J8" s="66">
        <v>9</v>
      </c>
      <c r="K8" s="66">
        <v>23</v>
      </c>
      <c r="L8" s="66">
        <v>17</v>
      </c>
      <c r="M8" s="66">
        <v>16</v>
      </c>
      <c r="N8" s="66">
        <v>30</v>
      </c>
      <c r="O8" s="66">
        <v>30</v>
      </c>
      <c r="P8" s="66">
        <v>38</v>
      </c>
      <c r="Q8" s="66">
        <v>32</v>
      </c>
      <c r="R8" s="66">
        <v>57</v>
      </c>
      <c r="S8" s="66">
        <v>88</v>
      </c>
      <c r="T8" s="66">
        <v>88</v>
      </c>
      <c r="U8" s="66">
        <v>92</v>
      </c>
      <c r="V8" s="66">
        <v>118</v>
      </c>
      <c r="W8" s="66">
        <v>155</v>
      </c>
      <c r="X8" s="66">
        <v>99</v>
      </c>
      <c r="Y8" s="66">
        <v>57</v>
      </c>
      <c r="Z8" s="66">
        <v>21</v>
      </c>
      <c r="AA8" s="67">
        <v>4</v>
      </c>
    </row>
    <row r="9" spans="1:27" ht="15">
      <c r="A9" s="69"/>
      <c r="B9" s="70" t="s">
        <v>54</v>
      </c>
      <c r="C9" s="70" t="str">
        <f>A7</f>
        <v>全道</v>
      </c>
      <c r="D9" s="70" t="str">
        <f>CONCATENATE(A7, B9)</f>
        <v>全道女</v>
      </c>
      <c r="E9" s="70" t="str">
        <f>RIGHT(A7,1)</f>
        <v>道</v>
      </c>
      <c r="F9" s="80">
        <v>645</v>
      </c>
      <c r="G9" s="75">
        <v>1</v>
      </c>
      <c r="H9" s="75">
        <v>1</v>
      </c>
      <c r="I9" s="75">
        <v>3</v>
      </c>
      <c r="J9" s="75">
        <v>5</v>
      </c>
      <c r="K9" s="75">
        <v>1</v>
      </c>
      <c r="L9" s="75">
        <v>8</v>
      </c>
      <c r="M9" s="75">
        <v>7</v>
      </c>
      <c r="N9" s="75">
        <v>4</v>
      </c>
      <c r="O9" s="75">
        <v>12</v>
      </c>
      <c r="P9" s="75">
        <v>9</v>
      </c>
      <c r="Q9" s="75">
        <v>13</v>
      </c>
      <c r="R9" s="75">
        <v>20</v>
      </c>
      <c r="S9" s="75">
        <v>28</v>
      </c>
      <c r="T9" s="75">
        <v>52</v>
      </c>
      <c r="U9" s="75">
        <v>63</v>
      </c>
      <c r="V9" s="75">
        <v>81</v>
      </c>
      <c r="W9" s="75">
        <v>96</v>
      </c>
      <c r="X9" s="75">
        <v>126</v>
      </c>
      <c r="Y9" s="75">
        <v>77</v>
      </c>
      <c r="Z9" s="75">
        <v>27</v>
      </c>
      <c r="AA9" s="76">
        <v>11</v>
      </c>
    </row>
    <row r="10" spans="1:27" ht="15">
      <c r="A10" s="107" t="s">
        <v>387</v>
      </c>
      <c r="B10" s="41" t="s">
        <v>52</v>
      </c>
      <c r="C10" s="41" t="str">
        <f>A10</f>
        <v>南渡島2次保健福祉医療圏</v>
      </c>
      <c r="D10" s="41" t="str">
        <f>CONCATENATE(A10, B10)</f>
        <v>南渡島2次保健福祉医療圏総数</v>
      </c>
      <c r="E10" s="41" t="str">
        <f>RIGHT(A10,1)</f>
        <v>圏</v>
      </c>
      <c r="F10" s="42">
        <v>150</v>
      </c>
      <c r="G10" s="43" t="s">
        <v>44</v>
      </c>
      <c r="H10" s="43" t="s">
        <v>44</v>
      </c>
      <c r="I10" s="43" t="s">
        <v>44</v>
      </c>
      <c r="J10" s="43">
        <v>1</v>
      </c>
      <c r="K10" s="43">
        <v>2</v>
      </c>
      <c r="L10" s="43">
        <v>1</v>
      </c>
      <c r="M10" s="43">
        <v>3</v>
      </c>
      <c r="N10" s="43">
        <v>3</v>
      </c>
      <c r="O10" s="43">
        <v>5</v>
      </c>
      <c r="P10" s="43">
        <v>4</v>
      </c>
      <c r="Q10" s="43">
        <v>3</v>
      </c>
      <c r="R10" s="43">
        <v>8</v>
      </c>
      <c r="S10" s="43">
        <v>12</v>
      </c>
      <c r="T10" s="43">
        <v>12</v>
      </c>
      <c r="U10" s="43">
        <v>12</v>
      </c>
      <c r="V10" s="43">
        <v>21</v>
      </c>
      <c r="W10" s="43">
        <v>25</v>
      </c>
      <c r="X10" s="43">
        <v>19</v>
      </c>
      <c r="Y10" s="43">
        <v>14</v>
      </c>
      <c r="Z10" s="43">
        <v>4</v>
      </c>
      <c r="AA10" s="44">
        <v>1</v>
      </c>
    </row>
    <row r="11" spans="1:27" ht="15">
      <c r="A11" s="61"/>
      <c r="B11" s="62" t="s">
        <v>53</v>
      </c>
      <c r="C11" s="62" t="str">
        <f>A10</f>
        <v>南渡島2次保健福祉医療圏</v>
      </c>
      <c r="D11" s="62" t="str">
        <f>CONCATENATE(A10, B11)</f>
        <v>南渡島2次保健福祉医療圏男</v>
      </c>
      <c r="E11" s="62" t="str">
        <f>RIGHT(A10,1)</f>
        <v>圏</v>
      </c>
      <c r="F11" s="79">
        <v>97</v>
      </c>
      <c r="G11" s="66" t="s">
        <v>44</v>
      </c>
      <c r="H11" s="66" t="s">
        <v>44</v>
      </c>
      <c r="I11" s="66" t="s">
        <v>44</v>
      </c>
      <c r="J11" s="66">
        <v>1</v>
      </c>
      <c r="K11" s="66">
        <v>2</v>
      </c>
      <c r="L11" s="66">
        <v>1</v>
      </c>
      <c r="M11" s="66">
        <v>3</v>
      </c>
      <c r="N11" s="66">
        <v>3</v>
      </c>
      <c r="O11" s="66">
        <v>5</v>
      </c>
      <c r="P11" s="66">
        <v>4</v>
      </c>
      <c r="Q11" s="66">
        <v>2</v>
      </c>
      <c r="R11" s="66">
        <v>5</v>
      </c>
      <c r="S11" s="66">
        <v>11</v>
      </c>
      <c r="T11" s="66">
        <v>7</v>
      </c>
      <c r="U11" s="66">
        <v>10</v>
      </c>
      <c r="V11" s="66">
        <v>14</v>
      </c>
      <c r="W11" s="66">
        <v>15</v>
      </c>
      <c r="X11" s="66">
        <v>5</v>
      </c>
      <c r="Y11" s="66">
        <v>7</v>
      </c>
      <c r="Z11" s="66">
        <v>2</v>
      </c>
      <c r="AA11" s="67" t="s">
        <v>44</v>
      </c>
    </row>
    <row r="12" spans="1:27" ht="15">
      <c r="A12" s="69"/>
      <c r="B12" s="70" t="s">
        <v>54</v>
      </c>
      <c r="C12" s="70" t="str">
        <f>A10</f>
        <v>南渡島2次保健福祉医療圏</v>
      </c>
      <c r="D12" s="70" t="str">
        <f>CONCATENATE(A10, B12)</f>
        <v>南渡島2次保健福祉医療圏女</v>
      </c>
      <c r="E12" s="70" t="str">
        <f>RIGHT(A10,1)</f>
        <v>圏</v>
      </c>
      <c r="F12" s="80">
        <v>53</v>
      </c>
      <c r="G12" s="75" t="s">
        <v>44</v>
      </c>
      <c r="H12" s="75" t="s">
        <v>44</v>
      </c>
      <c r="I12" s="75" t="s">
        <v>44</v>
      </c>
      <c r="J12" s="75" t="s">
        <v>44</v>
      </c>
      <c r="K12" s="75" t="s">
        <v>44</v>
      </c>
      <c r="L12" s="75" t="s">
        <v>44</v>
      </c>
      <c r="M12" s="75" t="s">
        <v>44</v>
      </c>
      <c r="N12" s="75" t="s">
        <v>44</v>
      </c>
      <c r="O12" s="75" t="s">
        <v>44</v>
      </c>
      <c r="P12" s="75" t="s">
        <v>44</v>
      </c>
      <c r="Q12" s="75">
        <v>1</v>
      </c>
      <c r="R12" s="75">
        <v>3</v>
      </c>
      <c r="S12" s="75">
        <v>1</v>
      </c>
      <c r="T12" s="75">
        <v>5</v>
      </c>
      <c r="U12" s="75">
        <v>2</v>
      </c>
      <c r="V12" s="75">
        <v>7</v>
      </c>
      <c r="W12" s="75">
        <v>10</v>
      </c>
      <c r="X12" s="75">
        <v>14</v>
      </c>
      <c r="Y12" s="75">
        <v>7</v>
      </c>
      <c r="Z12" s="75">
        <v>2</v>
      </c>
      <c r="AA12" s="76">
        <v>1</v>
      </c>
    </row>
    <row r="13" spans="1:27" ht="15">
      <c r="A13" s="107" t="s">
        <v>57</v>
      </c>
      <c r="B13" s="41" t="s">
        <v>52</v>
      </c>
      <c r="C13" s="41" t="str">
        <f>A13</f>
        <v>渡島保健所</v>
      </c>
      <c r="D13" s="41" t="str">
        <f>CONCATENATE(A13, B13)</f>
        <v>渡島保健所総数</v>
      </c>
      <c r="E13" s="41" t="str">
        <f>RIGHT(A13,1)</f>
        <v>所</v>
      </c>
      <c r="F13" s="42">
        <v>51</v>
      </c>
      <c r="G13" s="43" t="s">
        <v>44</v>
      </c>
      <c r="H13" s="43" t="s">
        <v>44</v>
      </c>
      <c r="I13" s="43" t="s">
        <v>44</v>
      </c>
      <c r="J13" s="43">
        <v>1</v>
      </c>
      <c r="K13" s="43">
        <v>1</v>
      </c>
      <c r="L13" s="43" t="s">
        <v>44</v>
      </c>
      <c r="M13" s="43">
        <v>2</v>
      </c>
      <c r="N13" s="43" t="s">
        <v>44</v>
      </c>
      <c r="O13" s="43">
        <v>1</v>
      </c>
      <c r="P13" s="43">
        <v>2</v>
      </c>
      <c r="Q13" s="43">
        <v>1</v>
      </c>
      <c r="R13" s="43">
        <v>3</v>
      </c>
      <c r="S13" s="43">
        <v>6</v>
      </c>
      <c r="T13" s="43">
        <v>4</v>
      </c>
      <c r="U13" s="43">
        <v>4</v>
      </c>
      <c r="V13" s="43">
        <v>10</v>
      </c>
      <c r="W13" s="43">
        <v>6</v>
      </c>
      <c r="X13" s="43">
        <v>5</v>
      </c>
      <c r="Y13" s="43">
        <v>5</v>
      </c>
      <c r="Z13" s="43" t="s">
        <v>44</v>
      </c>
      <c r="AA13" s="44" t="s">
        <v>44</v>
      </c>
    </row>
    <row r="14" spans="1:27" ht="15">
      <c r="A14" s="61"/>
      <c r="B14" s="62" t="s">
        <v>53</v>
      </c>
      <c r="C14" s="62" t="str">
        <f>A13</f>
        <v>渡島保健所</v>
      </c>
      <c r="D14" s="62" t="str">
        <f>CONCATENATE(A13, B14)</f>
        <v>渡島保健所男</v>
      </c>
      <c r="E14" s="62" t="str">
        <f>RIGHT(A13,1)</f>
        <v>所</v>
      </c>
      <c r="F14" s="79">
        <v>36</v>
      </c>
      <c r="G14" s="66" t="s">
        <v>44</v>
      </c>
      <c r="H14" s="66" t="s">
        <v>44</v>
      </c>
      <c r="I14" s="66" t="s">
        <v>44</v>
      </c>
      <c r="J14" s="66">
        <v>1</v>
      </c>
      <c r="K14" s="66">
        <v>1</v>
      </c>
      <c r="L14" s="66" t="s">
        <v>44</v>
      </c>
      <c r="M14" s="66">
        <v>2</v>
      </c>
      <c r="N14" s="66" t="s">
        <v>44</v>
      </c>
      <c r="O14" s="66">
        <v>1</v>
      </c>
      <c r="P14" s="66">
        <v>2</v>
      </c>
      <c r="Q14" s="66" t="s">
        <v>44</v>
      </c>
      <c r="R14" s="66">
        <v>2</v>
      </c>
      <c r="S14" s="66">
        <v>5</v>
      </c>
      <c r="T14" s="66">
        <v>3</v>
      </c>
      <c r="U14" s="66">
        <v>3</v>
      </c>
      <c r="V14" s="66">
        <v>7</v>
      </c>
      <c r="W14" s="66">
        <v>4</v>
      </c>
      <c r="X14" s="66">
        <v>3</v>
      </c>
      <c r="Y14" s="66">
        <v>2</v>
      </c>
      <c r="Z14" s="66" t="s">
        <v>44</v>
      </c>
      <c r="AA14" s="67" t="s">
        <v>44</v>
      </c>
    </row>
    <row r="15" spans="1:27" ht="15">
      <c r="A15" s="69"/>
      <c r="B15" s="70" t="s">
        <v>54</v>
      </c>
      <c r="C15" s="70" t="str">
        <f>A13</f>
        <v>渡島保健所</v>
      </c>
      <c r="D15" s="70" t="str">
        <f>CONCATENATE(A13, B15)</f>
        <v>渡島保健所女</v>
      </c>
      <c r="E15" s="70" t="str">
        <f>RIGHT(A13,1)</f>
        <v>所</v>
      </c>
      <c r="F15" s="80">
        <v>15</v>
      </c>
      <c r="G15" s="75" t="s">
        <v>44</v>
      </c>
      <c r="H15" s="75" t="s">
        <v>44</v>
      </c>
      <c r="I15" s="75" t="s">
        <v>44</v>
      </c>
      <c r="J15" s="75" t="s">
        <v>44</v>
      </c>
      <c r="K15" s="75" t="s">
        <v>44</v>
      </c>
      <c r="L15" s="75" t="s">
        <v>44</v>
      </c>
      <c r="M15" s="75" t="s">
        <v>44</v>
      </c>
      <c r="N15" s="75" t="s">
        <v>44</v>
      </c>
      <c r="O15" s="75" t="s">
        <v>44</v>
      </c>
      <c r="P15" s="75" t="s">
        <v>44</v>
      </c>
      <c r="Q15" s="75">
        <v>1</v>
      </c>
      <c r="R15" s="75">
        <v>1</v>
      </c>
      <c r="S15" s="75">
        <v>1</v>
      </c>
      <c r="T15" s="75">
        <v>1</v>
      </c>
      <c r="U15" s="75">
        <v>1</v>
      </c>
      <c r="V15" s="75">
        <v>3</v>
      </c>
      <c r="W15" s="75">
        <v>2</v>
      </c>
      <c r="X15" s="75">
        <v>2</v>
      </c>
      <c r="Y15" s="75">
        <v>3</v>
      </c>
      <c r="Z15" s="75" t="s">
        <v>44</v>
      </c>
      <c r="AA15" s="76" t="s">
        <v>44</v>
      </c>
    </row>
    <row r="16" spans="1:27" ht="15">
      <c r="A16" s="107" t="s">
        <v>59</v>
      </c>
      <c r="B16" s="41" t="s">
        <v>52</v>
      </c>
      <c r="C16" s="41" t="str">
        <f>A16</f>
        <v>北斗市</v>
      </c>
      <c r="D16" s="41" t="str">
        <f>CONCATENATE(A16, B16)</f>
        <v>北斗市総数</v>
      </c>
      <c r="E16" s="41" t="str">
        <f>RIGHT(A16,1)</f>
        <v>市</v>
      </c>
      <c r="F16" s="42">
        <v>13</v>
      </c>
      <c r="G16" s="43" t="s">
        <v>44</v>
      </c>
      <c r="H16" s="43" t="s">
        <v>44</v>
      </c>
      <c r="I16" s="43" t="s">
        <v>44</v>
      </c>
      <c r="J16" s="43">
        <v>1</v>
      </c>
      <c r="K16" s="43" t="s">
        <v>44</v>
      </c>
      <c r="L16" s="43" t="s">
        <v>44</v>
      </c>
      <c r="M16" s="43">
        <v>1</v>
      </c>
      <c r="N16" s="43" t="s">
        <v>44</v>
      </c>
      <c r="O16" s="43" t="s">
        <v>44</v>
      </c>
      <c r="P16" s="43">
        <v>1</v>
      </c>
      <c r="Q16" s="43" t="s">
        <v>44</v>
      </c>
      <c r="R16" s="43">
        <v>1</v>
      </c>
      <c r="S16" s="43">
        <v>1</v>
      </c>
      <c r="T16" s="43">
        <v>1</v>
      </c>
      <c r="U16" s="43">
        <v>2</v>
      </c>
      <c r="V16" s="43">
        <v>2</v>
      </c>
      <c r="W16" s="43">
        <v>1</v>
      </c>
      <c r="X16" s="43" t="s">
        <v>44</v>
      </c>
      <c r="Y16" s="43">
        <v>2</v>
      </c>
      <c r="Z16" s="43" t="s">
        <v>44</v>
      </c>
      <c r="AA16" s="44" t="s">
        <v>44</v>
      </c>
    </row>
    <row r="17" spans="1:27" ht="15">
      <c r="A17" s="61"/>
      <c r="B17" s="62" t="s">
        <v>53</v>
      </c>
      <c r="C17" s="62" t="str">
        <f>A16</f>
        <v>北斗市</v>
      </c>
      <c r="D17" s="62" t="str">
        <f>CONCATENATE(A16, B17)</f>
        <v>北斗市男</v>
      </c>
      <c r="E17" s="62" t="str">
        <f>RIGHT(A16,1)</f>
        <v>市</v>
      </c>
      <c r="F17" s="79">
        <v>10</v>
      </c>
      <c r="G17" s="66" t="s">
        <v>44</v>
      </c>
      <c r="H17" s="66" t="s">
        <v>44</v>
      </c>
      <c r="I17" s="66" t="s">
        <v>44</v>
      </c>
      <c r="J17" s="66">
        <v>1</v>
      </c>
      <c r="K17" s="66" t="s">
        <v>44</v>
      </c>
      <c r="L17" s="66" t="s">
        <v>44</v>
      </c>
      <c r="M17" s="66">
        <v>1</v>
      </c>
      <c r="N17" s="66" t="s">
        <v>44</v>
      </c>
      <c r="O17" s="66" t="s">
        <v>44</v>
      </c>
      <c r="P17" s="66">
        <v>1</v>
      </c>
      <c r="Q17" s="66" t="s">
        <v>44</v>
      </c>
      <c r="R17" s="66" t="s">
        <v>44</v>
      </c>
      <c r="S17" s="66">
        <v>1</v>
      </c>
      <c r="T17" s="66">
        <v>1</v>
      </c>
      <c r="U17" s="66">
        <v>1</v>
      </c>
      <c r="V17" s="66">
        <v>2</v>
      </c>
      <c r="W17" s="66">
        <v>1</v>
      </c>
      <c r="X17" s="66" t="s">
        <v>44</v>
      </c>
      <c r="Y17" s="66">
        <v>1</v>
      </c>
      <c r="Z17" s="66" t="s">
        <v>44</v>
      </c>
      <c r="AA17" s="67" t="s">
        <v>44</v>
      </c>
    </row>
    <row r="18" spans="1:27" ht="15">
      <c r="A18" s="69"/>
      <c r="B18" s="70" t="s">
        <v>54</v>
      </c>
      <c r="C18" s="70" t="str">
        <f>A16</f>
        <v>北斗市</v>
      </c>
      <c r="D18" s="70" t="str">
        <f>CONCATENATE(A16, B18)</f>
        <v>北斗市女</v>
      </c>
      <c r="E18" s="70" t="str">
        <f>RIGHT(A16,1)</f>
        <v>市</v>
      </c>
      <c r="F18" s="80">
        <v>3</v>
      </c>
      <c r="G18" s="75" t="s">
        <v>44</v>
      </c>
      <c r="H18" s="75" t="s">
        <v>44</v>
      </c>
      <c r="I18" s="75" t="s">
        <v>44</v>
      </c>
      <c r="J18" s="75" t="s">
        <v>44</v>
      </c>
      <c r="K18" s="75" t="s">
        <v>44</v>
      </c>
      <c r="L18" s="75" t="s">
        <v>44</v>
      </c>
      <c r="M18" s="75" t="s">
        <v>44</v>
      </c>
      <c r="N18" s="75" t="s">
        <v>44</v>
      </c>
      <c r="O18" s="75" t="s">
        <v>44</v>
      </c>
      <c r="P18" s="75" t="s">
        <v>44</v>
      </c>
      <c r="Q18" s="75" t="s">
        <v>44</v>
      </c>
      <c r="R18" s="75">
        <v>1</v>
      </c>
      <c r="S18" s="75" t="s">
        <v>44</v>
      </c>
      <c r="T18" s="75" t="s">
        <v>44</v>
      </c>
      <c r="U18" s="75">
        <v>1</v>
      </c>
      <c r="V18" s="75" t="s">
        <v>44</v>
      </c>
      <c r="W18" s="75" t="s">
        <v>44</v>
      </c>
      <c r="X18" s="75" t="s">
        <v>44</v>
      </c>
      <c r="Y18" s="75">
        <v>1</v>
      </c>
      <c r="Z18" s="75" t="s">
        <v>44</v>
      </c>
      <c r="AA18" s="76" t="s">
        <v>44</v>
      </c>
    </row>
    <row r="19" spans="1:27" ht="15">
      <c r="A19" s="107" t="s">
        <v>60</v>
      </c>
      <c r="B19" s="41" t="s">
        <v>52</v>
      </c>
      <c r="C19" s="41" t="str">
        <f>A19</f>
        <v>松前町</v>
      </c>
      <c r="D19" s="41" t="str">
        <f>CONCATENATE(A19, B19)</f>
        <v>松前町総数</v>
      </c>
      <c r="E19" s="41" t="str">
        <f>RIGHT(A19,1)</f>
        <v>町</v>
      </c>
      <c r="F19" s="42">
        <v>5</v>
      </c>
      <c r="G19" s="43" t="s">
        <v>44</v>
      </c>
      <c r="H19" s="43" t="s">
        <v>44</v>
      </c>
      <c r="I19" s="43" t="s">
        <v>44</v>
      </c>
      <c r="J19" s="43" t="s">
        <v>44</v>
      </c>
      <c r="K19" s="43" t="s">
        <v>44</v>
      </c>
      <c r="L19" s="43" t="s">
        <v>44</v>
      </c>
      <c r="M19" s="43" t="s">
        <v>44</v>
      </c>
      <c r="N19" s="43" t="s">
        <v>44</v>
      </c>
      <c r="O19" s="43" t="s">
        <v>44</v>
      </c>
      <c r="P19" s="43" t="s">
        <v>44</v>
      </c>
      <c r="Q19" s="43" t="s">
        <v>44</v>
      </c>
      <c r="R19" s="43" t="s">
        <v>44</v>
      </c>
      <c r="S19" s="43" t="s">
        <v>44</v>
      </c>
      <c r="T19" s="43">
        <v>2</v>
      </c>
      <c r="U19" s="43" t="s">
        <v>44</v>
      </c>
      <c r="V19" s="43">
        <v>1</v>
      </c>
      <c r="W19" s="43">
        <v>1</v>
      </c>
      <c r="X19" s="43">
        <v>1</v>
      </c>
      <c r="Y19" s="43" t="s">
        <v>44</v>
      </c>
      <c r="Z19" s="43" t="s">
        <v>44</v>
      </c>
      <c r="AA19" s="44" t="s">
        <v>44</v>
      </c>
    </row>
    <row r="20" spans="1:27" ht="15">
      <c r="A20" s="61"/>
      <c r="B20" s="62" t="s">
        <v>53</v>
      </c>
      <c r="C20" s="62" t="str">
        <f>A19</f>
        <v>松前町</v>
      </c>
      <c r="D20" s="62" t="str">
        <f>CONCATENATE(A19, B20)</f>
        <v>松前町男</v>
      </c>
      <c r="E20" s="62" t="str">
        <f>RIGHT(A19,1)</f>
        <v>町</v>
      </c>
      <c r="F20" s="79">
        <v>3</v>
      </c>
      <c r="G20" s="66" t="s">
        <v>44</v>
      </c>
      <c r="H20" s="66" t="s">
        <v>44</v>
      </c>
      <c r="I20" s="66" t="s">
        <v>44</v>
      </c>
      <c r="J20" s="66" t="s">
        <v>44</v>
      </c>
      <c r="K20" s="66" t="s">
        <v>44</v>
      </c>
      <c r="L20" s="66" t="s">
        <v>44</v>
      </c>
      <c r="M20" s="66" t="s">
        <v>44</v>
      </c>
      <c r="N20" s="66" t="s">
        <v>44</v>
      </c>
      <c r="O20" s="66" t="s">
        <v>44</v>
      </c>
      <c r="P20" s="66" t="s">
        <v>44</v>
      </c>
      <c r="Q20" s="66" t="s">
        <v>44</v>
      </c>
      <c r="R20" s="66" t="s">
        <v>44</v>
      </c>
      <c r="S20" s="66" t="s">
        <v>44</v>
      </c>
      <c r="T20" s="66">
        <v>2</v>
      </c>
      <c r="U20" s="66" t="s">
        <v>44</v>
      </c>
      <c r="V20" s="66">
        <v>1</v>
      </c>
      <c r="W20" s="66" t="s">
        <v>44</v>
      </c>
      <c r="X20" s="66" t="s">
        <v>44</v>
      </c>
      <c r="Y20" s="66" t="s">
        <v>44</v>
      </c>
      <c r="Z20" s="66" t="s">
        <v>44</v>
      </c>
      <c r="AA20" s="67" t="s">
        <v>44</v>
      </c>
    </row>
    <row r="21" spans="1:27" ht="15">
      <c r="A21" s="69"/>
      <c r="B21" s="70" t="s">
        <v>54</v>
      </c>
      <c r="C21" s="70" t="str">
        <f>A19</f>
        <v>松前町</v>
      </c>
      <c r="D21" s="70" t="str">
        <f>CONCATENATE(A19, B21)</f>
        <v>松前町女</v>
      </c>
      <c r="E21" s="70" t="str">
        <f>RIGHT(A19,1)</f>
        <v>町</v>
      </c>
      <c r="F21" s="80">
        <v>2</v>
      </c>
      <c r="G21" s="75" t="s">
        <v>44</v>
      </c>
      <c r="H21" s="75" t="s">
        <v>44</v>
      </c>
      <c r="I21" s="75" t="s">
        <v>44</v>
      </c>
      <c r="J21" s="75" t="s">
        <v>44</v>
      </c>
      <c r="K21" s="75" t="s">
        <v>44</v>
      </c>
      <c r="L21" s="75" t="s">
        <v>44</v>
      </c>
      <c r="M21" s="75" t="s">
        <v>44</v>
      </c>
      <c r="N21" s="75" t="s">
        <v>44</v>
      </c>
      <c r="O21" s="75" t="s">
        <v>44</v>
      </c>
      <c r="P21" s="75" t="s">
        <v>44</v>
      </c>
      <c r="Q21" s="75" t="s">
        <v>44</v>
      </c>
      <c r="R21" s="75" t="s">
        <v>44</v>
      </c>
      <c r="S21" s="75" t="s">
        <v>44</v>
      </c>
      <c r="T21" s="75" t="s">
        <v>44</v>
      </c>
      <c r="U21" s="75" t="s">
        <v>44</v>
      </c>
      <c r="V21" s="75" t="s">
        <v>44</v>
      </c>
      <c r="W21" s="75">
        <v>1</v>
      </c>
      <c r="X21" s="75">
        <v>1</v>
      </c>
      <c r="Y21" s="75" t="s">
        <v>44</v>
      </c>
      <c r="Z21" s="75" t="s">
        <v>44</v>
      </c>
      <c r="AA21" s="76" t="s">
        <v>44</v>
      </c>
    </row>
    <row r="22" spans="1:27" ht="15">
      <c r="A22" s="107" t="s">
        <v>61</v>
      </c>
      <c r="B22" s="41" t="s">
        <v>52</v>
      </c>
      <c r="C22" s="41" t="str">
        <f>A22</f>
        <v>福島町</v>
      </c>
      <c r="D22" s="41" t="str">
        <f>CONCATENATE(A22, B22)</f>
        <v>福島町総数</v>
      </c>
      <c r="E22" s="41" t="str">
        <f>RIGHT(A22,1)</f>
        <v>町</v>
      </c>
      <c r="F22" s="42">
        <v>3</v>
      </c>
      <c r="G22" s="43" t="s">
        <v>44</v>
      </c>
      <c r="H22" s="43" t="s">
        <v>44</v>
      </c>
      <c r="I22" s="43" t="s">
        <v>44</v>
      </c>
      <c r="J22" s="43" t="s">
        <v>44</v>
      </c>
      <c r="K22" s="43" t="s">
        <v>44</v>
      </c>
      <c r="L22" s="43" t="s">
        <v>44</v>
      </c>
      <c r="M22" s="43">
        <v>1</v>
      </c>
      <c r="N22" s="43" t="s">
        <v>44</v>
      </c>
      <c r="O22" s="43" t="s">
        <v>44</v>
      </c>
      <c r="P22" s="43" t="s">
        <v>44</v>
      </c>
      <c r="Q22" s="43" t="s">
        <v>44</v>
      </c>
      <c r="R22" s="43">
        <v>1</v>
      </c>
      <c r="S22" s="43" t="s">
        <v>44</v>
      </c>
      <c r="T22" s="43" t="s">
        <v>44</v>
      </c>
      <c r="U22" s="43" t="s">
        <v>44</v>
      </c>
      <c r="V22" s="43" t="s">
        <v>44</v>
      </c>
      <c r="W22" s="43">
        <v>1</v>
      </c>
      <c r="X22" s="43" t="s">
        <v>44</v>
      </c>
      <c r="Y22" s="43" t="s">
        <v>44</v>
      </c>
      <c r="Z22" s="43" t="s">
        <v>44</v>
      </c>
      <c r="AA22" s="44" t="s">
        <v>44</v>
      </c>
    </row>
    <row r="23" spans="1:27" ht="15">
      <c r="A23" s="61"/>
      <c r="B23" s="62" t="s">
        <v>53</v>
      </c>
      <c r="C23" s="62" t="str">
        <f>A22</f>
        <v>福島町</v>
      </c>
      <c r="D23" s="62" t="str">
        <f>CONCATENATE(A22, B23)</f>
        <v>福島町男</v>
      </c>
      <c r="E23" s="62" t="str">
        <f>RIGHT(A22,1)</f>
        <v>町</v>
      </c>
      <c r="F23" s="79">
        <v>2</v>
      </c>
      <c r="G23" s="66" t="s">
        <v>44</v>
      </c>
      <c r="H23" s="66" t="s">
        <v>44</v>
      </c>
      <c r="I23" s="66" t="s">
        <v>44</v>
      </c>
      <c r="J23" s="66" t="s">
        <v>44</v>
      </c>
      <c r="K23" s="66" t="s">
        <v>44</v>
      </c>
      <c r="L23" s="66" t="s">
        <v>44</v>
      </c>
      <c r="M23" s="66">
        <v>1</v>
      </c>
      <c r="N23" s="66" t="s">
        <v>44</v>
      </c>
      <c r="O23" s="66" t="s">
        <v>44</v>
      </c>
      <c r="P23" s="66" t="s">
        <v>44</v>
      </c>
      <c r="Q23" s="66" t="s">
        <v>44</v>
      </c>
      <c r="R23" s="66">
        <v>1</v>
      </c>
      <c r="S23" s="66" t="s">
        <v>44</v>
      </c>
      <c r="T23" s="66" t="s">
        <v>44</v>
      </c>
      <c r="U23" s="66" t="s">
        <v>44</v>
      </c>
      <c r="V23" s="66" t="s">
        <v>44</v>
      </c>
      <c r="W23" s="66" t="s">
        <v>44</v>
      </c>
      <c r="X23" s="66" t="s">
        <v>44</v>
      </c>
      <c r="Y23" s="66" t="s">
        <v>44</v>
      </c>
      <c r="Z23" s="66" t="s">
        <v>44</v>
      </c>
      <c r="AA23" s="67" t="s">
        <v>44</v>
      </c>
    </row>
    <row r="24" spans="1:27" ht="15">
      <c r="A24" s="69"/>
      <c r="B24" s="70" t="s">
        <v>54</v>
      </c>
      <c r="C24" s="70" t="str">
        <f>A22</f>
        <v>福島町</v>
      </c>
      <c r="D24" s="70" t="str">
        <f>CONCATENATE(A22, B24)</f>
        <v>福島町女</v>
      </c>
      <c r="E24" s="70" t="str">
        <f>RIGHT(A22,1)</f>
        <v>町</v>
      </c>
      <c r="F24" s="80">
        <v>1</v>
      </c>
      <c r="G24" s="75" t="s">
        <v>44</v>
      </c>
      <c r="H24" s="75" t="s">
        <v>44</v>
      </c>
      <c r="I24" s="75" t="s">
        <v>44</v>
      </c>
      <c r="J24" s="75" t="s">
        <v>44</v>
      </c>
      <c r="K24" s="75" t="s">
        <v>44</v>
      </c>
      <c r="L24" s="75" t="s">
        <v>44</v>
      </c>
      <c r="M24" s="75" t="s">
        <v>44</v>
      </c>
      <c r="N24" s="75" t="s">
        <v>44</v>
      </c>
      <c r="O24" s="75" t="s">
        <v>44</v>
      </c>
      <c r="P24" s="75" t="s">
        <v>44</v>
      </c>
      <c r="Q24" s="75" t="s">
        <v>44</v>
      </c>
      <c r="R24" s="75" t="s">
        <v>44</v>
      </c>
      <c r="S24" s="75" t="s">
        <v>44</v>
      </c>
      <c r="T24" s="75" t="s">
        <v>44</v>
      </c>
      <c r="U24" s="75" t="s">
        <v>44</v>
      </c>
      <c r="V24" s="75" t="s">
        <v>44</v>
      </c>
      <c r="W24" s="75">
        <v>1</v>
      </c>
      <c r="X24" s="75" t="s">
        <v>44</v>
      </c>
      <c r="Y24" s="75" t="s">
        <v>44</v>
      </c>
      <c r="Z24" s="75" t="s">
        <v>44</v>
      </c>
      <c r="AA24" s="76" t="s">
        <v>44</v>
      </c>
    </row>
    <row r="25" spans="1:27" ht="15">
      <c r="A25" s="107" t="s">
        <v>62</v>
      </c>
      <c r="B25" s="41" t="s">
        <v>52</v>
      </c>
      <c r="C25" s="41" t="str">
        <f>A25</f>
        <v>知内町</v>
      </c>
      <c r="D25" s="41" t="str">
        <f>CONCATENATE(A25, B25)</f>
        <v>知内町総数</v>
      </c>
      <c r="E25" s="41" t="str">
        <f>RIGHT(A25,1)</f>
        <v>町</v>
      </c>
      <c r="F25" s="42">
        <v>6</v>
      </c>
      <c r="G25" s="43" t="s">
        <v>44</v>
      </c>
      <c r="H25" s="43" t="s">
        <v>44</v>
      </c>
      <c r="I25" s="43" t="s">
        <v>44</v>
      </c>
      <c r="J25" s="43" t="s">
        <v>44</v>
      </c>
      <c r="K25" s="43" t="s">
        <v>44</v>
      </c>
      <c r="L25" s="43" t="s">
        <v>44</v>
      </c>
      <c r="M25" s="43" t="s">
        <v>44</v>
      </c>
      <c r="N25" s="43" t="s">
        <v>44</v>
      </c>
      <c r="O25" s="43" t="s">
        <v>44</v>
      </c>
      <c r="P25" s="43" t="s">
        <v>44</v>
      </c>
      <c r="Q25" s="43">
        <v>1</v>
      </c>
      <c r="R25" s="43" t="s">
        <v>44</v>
      </c>
      <c r="S25" s="43" t="s">
        <v>44</v>
      </c>
      <c r="T25" s="43" t="s">
        <v>44</v>
      </c>
      <c r="U25" s="43" t="s">
        <v>44</v>
      </c>
      <c r="V25" s="43">
        <v>3</v>
      </c>
      <c r="W25" s="43">
        <v>1</v>
      </c>
      <c r="X25" s="43">
        <v>1</v>
      </c>
      <c r="Y25" s="43" t="s">
        <v>44</v>
      </c>
      <c r="Z25" s="43" t="s">
        <v>44</v>
      </c>
      <c r="AA25" s="44" t="s">
        <v>44</v>
      </c>
    </row>
    <row r="26" spans="1:27" ht="15">
      <c r="A26" s="61"/>
      <c r="B26" s="62" t="s">
        <v>53</v>
      </c>
      <c r="C26" s="62" t="str">
        <f>A25</f>
        <v>知内町</v>
      </c>
      <c r="D26" s="62" t="str">
        <f>CONCATENATE(A25, B26)</f>
        <v>知内町男</v>
      </c>
      <c r="E26" s="62" t="str">
        <f>RIGHT(A25,1)</f>
        <v>町</v>
      </c>
      <c r="F26" s="79">
        <v>3</v>
      </c>
      <c r="G26" s="66" t="s">
        <v>44</v>
      </c>
      <c r="H26" s="66" t="s">
        <v>44</v>
      </c>
      <c r="I26" s="66" t="s">
        <v>44</v>
      </c>
      <c r="J26" s="66" t="s">
        <v>44</v>
      </c>
      <c r="K26" s="66" t="s">
        <v>44</v>
      </c>
      <c r="L26" s="66" t="s">
        <v>44</v>
      </c>
      <c r="M26" s="66" t="s">
        <v>44</v>
      </c>
      <c r="N26" s="66" t="s">
        <v>44</v>
      </c>
      <c r="O26" s="66" t="s">
        <v>44</v>
      </c>
      <c r="P26" s="66" t="s">
        <v>44</v>
      </c>
      <c r="Q26" s="66" t="s">
        <v>44</v>
      </c>
      <c r="R26" s="66" t="s">
        <v>44</v>
      </c>
      <c r="S26" s="66" t="s">
        <v>44</v>
      </c>
      <c r="T26" s="66" t="s">
        <v>44</v>
      </c>
      <c r="U26" s="66" t="s">
        <v>44</v>
      </c>
      <c r="V26" s="66">
        <v>2</v>
      </c>
      <c r="W26" s="66">
        <v>1</v>
      </c>
      <c r="X26" s="66" t="s">
        <v>44</v>
      </c>
      <c r="Y26" s="66" t="s">
        <v>44</v>
      </c>
      <c r="Z26" s="66" t="s">
        <v>44</v>
      </c>
      <c r="AA26" s="67" t="s">
        <v>44</v>
      </c>
    </row>
    <row r="27" spans="1:27" ht="15">
      <c r="A27" s="61"/>
      <c r="B27" s="62" t="s">
        <v>54</v>
      </c>
      <c r="C27" s="62" t="str">
        <f>A25</f>
        <v>知内町</v>
      </c>
      <c r="D27" s="62" t="str">
        <f>CONCATENATE(A25, B27)</f>
        <v>知内町女</v>
      </c>
      <c r="E27" s="62" t="str">
        <f>RIGHT(A25,1)</f>
        <v>町</v>
      </c>
      <c r="F27" s="79">
        <v>3</v>
      </c>
      <c r="G27" s="66" t="s">
        <v>44</v>
      </c>
      <c r="H27" s="66" t="s">
        <v>44</v>
      </c>
      <c r="I27" s="66" t="s">
        <v>44</v>
      </c>
      <c r="J27" s="66" t="s">
        <v>44</v>
      </c>
      <c r="K27" s="66" t="s">
        <v>44</v>
      </c>
      <c r="L27" s="66" t="s">
        <v>44</v>
      </c>
      <c r="M27" s="66" t="s">
        <v>44</v>
      </c>
      <c r="N27" s="66" t="s">
        <v>44</v>
      </c>
      <c r="O27" s="66" t="s">
        <v>44</v>
      </c>
      <c r="P27" s="66" t="s">
        <v>44</v>
      </c>
      <c r="Q27" s="66">
        <v>1</v>
      </c>
      <c r="R27" s="66" t="s">
        <v>44</v>
      </c>
      <c r="S27" s="66" t="s">
        <v>44</v>
      </c>
      <c r="T27" s="66" t="s">
        <v>44</v>
      </c>
      <c r="U27" s="66" t="s">
        <v>44</v>
      </c>
      <c r="V27" s="66">
        <v>1</v>
      </c>
      <c r="W27" s="66" t="s">
        <v>44</v>
      </c>
      <c r="X27" s="66">
        <v>1</v>
      </c>
      <c r="Y27" s="66" t="s">
        <v>44</v>
      </c>
      <c r="Z27" s="66" t="s">
        <v>44</v>
      </c>
      <c r="AA27" s="67" t="s">
        <v>44</v>
      </c>
    </row>
    <row r="28" spans="1:27" ht="15">
      <c r="A28" s="107" t="s">
        <v>64</v>
      </c>
      <c r="B28" s="41" t="s">
        <v>52</v>
      </c>
      <c r="C28" s="41" t="str">
        <f>A28</f>
        <v>木古内町</v>
      </c>
      <c r="D28" s="41" t="str">
        <f>CONCATENATE(A28, B28)</f>
        <v>木古内町総数</v>
      </c>
      <c r="E28" s="41" t="str">
        <f>RIGHT(A28,1)</f>
        <v>町</v>
      </c>
      <c r="F28" s="42">
        <v>2</v>
      </c>
      <c r="G28" s="43" t="s">
        <v>44</v>
      </c>
      <c r="H28" s="43" t="s">
        <v>44</v>
      </c>
      <c r="I28" s="43" t="s">
        <v>44</v>
      </c>
      <c r="J28" s="43" t="s">
        <v>44</v>
      </c>
      <c r="K28" s="43" t="s">
        <v>44</v>
      </c>
      <c r="L28" s="43" t="s">
        <v>44</v>
      </c>
      <c r="M28" s="43" t="s">
        <v>44</v>
      </c>
      <c r="N28" s="43" t="s">
        <v>44</v>
      </c>
      <c r="O28" s="43" t="s">
        <v>44</v>
      </c>
      <c r="P28" s="43">
        <v>1</v>
      </c>
      <c r="Q28" s="43" t="s">
        <v>44</v>
      </c>
      <c r="R28" s="43" t="s">
        <v>44</v>
      </c>
      <c r="S28" s="43" t="s">
        <v>44</v>
      </c>
      <c r="T28" s="43">
        <v>1</v>
      </c>
      <c r="U28" s="43" t="s">
        <v>44</v>
      </c>
      <c r="V28" s="43" t="s">
        <v>44</v>
      </c>
      <c r="W28" s="43" t="s">
        <v>44</v>
      </c>
      <c r="X28" s="43" t="s">
        <v>44</v>
      </c>
      <c r="Y28" s="43" t="s">
        <v>44</v>
      </c>
      <c r="Z28" s="43" t="s">
        <v>44</v>
      </c>
      <c r="AA28" s="44" t="s">
        <v>44</v>
      </c>
    </row>
    <row r="29" spans="1:27" ht="15">
      <c r="A29" s="61"/>
      <c r="B29" s="62" t="s">
        <v>53</v>
      </c>
      <c r="C29" s="62" t="str">
        <f>A28</f>
        <v>木古内町</v>
      </c>
      <c r="D29" s="62" t="str">
        <f>CONCATENATE(A28, B29)</f>
        <v>木古内町男</v>
      </c>
      <c r="E29" s="62" t="str">
        <f>RIGHT(A28,1)</f>
        <v>町</v>
      </c>
      <c r="F29" s="79">
        <v>1</v>
      </c>
      <c r="G29" s="66" t="s">
        <v>44</v>
      </c>
      <c r="H29" s="66" t="s">
        <v>44</v>
      </c>
      <c r="I29" s="66" t="s">
        <v>44</v>
      </c>
      <c r="J29" s="66" t="s">
        <v>44</v>
      </c>
      <c r="K29" s="66" t="s">
        <v>44</v>
      </c>
      <c r="L29" s="66" t="s">
        <v>44</v>
      </c>
      <c r="M29" s="66" t="s">
        <v>44</v>
      </c>
      <c r="N29" s="66" t="s">
        <v>44</v>
      </c>
      <c r="O29" s="66" t="s">
        <v>44</v>
      </c>
      <c r="P29" s="66">
        <v>1</v>
      </c>
      <c r="Q29" s="66" t="s">
        <v>44</v>
      </c>
      <c r="R29" s="66" t="s">
        <v>44</v>
      </c>
      <c r="S29" s="66" t="s">
        <v>44</v>
      </c>
      <c r="T29" s="66" t="s">
        <v>44</v>
      </c>
      <c r="U29" s="66" t="s">
        <v>44</v>
      </c>
      <c r="V29" s="66" t="s">
        <v>44</v>
      </c>
      <c r="W29" s="66" t="s">
        <v>44</v>
      </c>
      <c r="X29" s="66" t="s">
        <v>44</v>
      </c>
      <c r="Y29" s="66" t="s">
        <v>44</v>
      </c>
      <c r="Z29" s="66" t="s">
        <v>44</v>
      </c>
      <c r="AA29" s="67" t="s">
        <v>44</v>
      </c>
    </row>
    <row r="30" spans="1:27" ht="15">
      <c r="A30" s="69"/>
      <c r="B30" s="70" t="s">
        <v>54</v>
      </c>
      <c r="C30" s="70" t="str">
        <f>A28</f>
        <v>木古内町</v>
      </c>
      <c r="D30" s="70" t="str">
        <f>CONCATENATE(A28, B30)</f>
        <v>木古内町女</v>
      </c>
      <c r="E30" s="70" t="str">
        <f>RIGHT(A28,1)</f>
        <v>町</v>
      </c>
      <c r="F30" s="80">
        <v>1</v>
      </c>
      <c r="G30" s="75" t="s">
        <v>44</v>
      </c>
      <c r="H30" s="75" t="s">
        <v>44</v>
      </c>
      <c r="I30" s="75" t="s">
        <v>44</v>
      </c>
      <c r="J30" s="75" t="s">
        <v>44</v>
      </c>
      <c r="K30" s="75" t="s">
        <v>44</v>
      </c>
      <c r="L30" s="75" t="s">
        <v>44</v>
      </c>
      <c r="M30" s="75" t="s">
        <v>44</v>
      </c>
      <c r="N30" s="75" t="s">
        <v>44</v>
      </c>
      <c r="O30" s="75" t="s">
        <v>44</v>
      </c>
      <c r="P30" s="75" t="s">
        <v>44</v>
      </c>
      <c r="Q30" s="75" t="s">
        <v>44</v>
      </c>
      <c r="R30" s="75" t="s">
        <v>44</v>
      </c>
      <c r="S30" s="75" t="s">
        <v>44</v>
      </c>
      <c r="T30" s="75">
        <v>1</v>
      </c>
      <c r="U30" s="75" t="s">
        <v>44</v>
      </c>
      <c r="V30" s="75" t="s">
        <v>44</v>
      </c>
      <c r="W30" s="75" t="s">
        <v>44</v>
      </c>
      <c r="X30" s="75" t="s">
        <v>44</v>
      </c>
      <c r="Y30" s="75" t="s">
        <v>44</v>
      </c>
      <c r="Z30" s="75" t="s">
        <v>44</v>
      </c>
      <c r="AA30" s="76" t="s">
        <v>44</v>
      </c>
    </row>
    <row r="31" spans="1:27" ht="15">
      <c r="A31" s="107" t="s">
        <v>65</v>
      </c>
      <c r="B31" s="41" t="s">
        <v>52</v>
      </c>
      <c r="C31" s="41" t="str">
        <f>A31</f>
        <v>七飯町</v>
      </c>
      <c r="D31" s="41" t="str">
        <f>CONCATENATE(A31, B31)</f>
        <v>七飯町総数</v>
      </c>
      <c r="E31" s="41" t="str">
        <f>RIGHT(A31,1)</f>
        <v>町</v>
      </c>
      <c r="F31" s="42">
        <v>8</v>
      </c>
      <c r="G31" s="43" t="s">
        <v>44</v>
      </c>
      <c r="H31" s="43" t="s">
        <v>44</v>
      </c>
      <c r="I31" s="43" t="s">
        <v>44</v>
      </c>
      <c r="J31" s="43" t="s">
        <v>44</v>
      </c>
      <c r="K31" s="43" t="s">
        <v>44</v>
      </c>
      <c r="L31" s="43" t="s">
        <v>44</v>
      </c>
      <c r="M31" s="43" t="s">
        <v>44</v>
      </c>
      <c r="N31" s="43" t="s">
        <v>44</v>
      </c>
      <c r="O31" s="43" t="s">
        <v>44</v>
      </c>
      <c r="P31" s="43" t="s">
        <v>44</v>
      </c>
      <c r="Q31" s="43" t="s">
        <v>44</v>
      </c>
      <c r="R31" s="43" t="s">
        <v>44</v>
      </c>
      <c r="S31" s="43">
        <v>3</v>
      </c>
      <c r="T31" s="43" t="s">
        <v>44</v>
      </c>
      <c r="U31" s="43">
        <v>2</v>
      </c>
      <c r="V31" s="43" t="s">
        <v>44</v>
      </c>
      <c r="W31" s="43" t="s">
        <v>44</v>
      </c>
      <c r="X31" s="43">
        <v>1</v>
      </c>
      <c r="Y31" s="43">
        <v>2</v>
      </c>
      <c r="Z31" s="43" t="s">
        <v>44</v>
      </c>
      <c r="AA31" s="44" t="s">
        <v>44</v>
      </c>
    </row>
    <row r="32" spans="1:27" ht="15">
      <c r="A32" s="61"/>
      <c r="B32" s="62" t="s">
        <v>53</v>
      </c>
      <c r="C32" s="62" t="str">
        <f>A31</f>
        <v>七飯町</v>
      </c>
      <c r="D32" s="62" t="str">
        <f>CONCATENATE(A31, B32)</f>
        <v>七飯町男</v>
      </c>
      <c r="E32" s="62" t="str">
        <f>RIGHT(A31,1)</f>
        <v>町</v>
      </c>
      <c r="F32" s="79">
        <v>6</v>
      </c>
      <c r="G32" s="66" t="s">
        <v>44</v>
      </c>
      <c r="H32" s="66" t="s">
        <v>44</v>
      </c>
      <c r="I32" s="66" t="s">
        <v>44</v>
      </c>
      <c r="J32" s="66" t="s">
        <v>44</v>
      </c>
      <c r="K32" s="66" t="s">
        <v>44</v>
      </c>
      <c r="L32" s="66" t="s">
        <v>44</v>
      </c>
      <c r="M32" s="66" t="s">
        <v>44</v>
      </c>
      <c r="N32" s="66" t="s">
        <v>44</v>
      </c>
      <c r="O32" s="66" t="s">
        <v>44</v>
      </c>
      <c r="P32" s="66" t="s">
        <v>44</v>
      </c>
      <c r="Q32" s="66" t="s">
        <v>44</v>
      </c>
      <c r="R32" s="66" t="s">
        <v>44</v>
      </c>
      <c r="S32" s="66">
        <v>2</v>
      </c>
      <c r="T32" s="66" t="s">
        <v>44</v>
      </c>
      <c r="U32" s="66">
        <v>2</v>
      </c>
      <c r="V32" s="66" t="s">
        <v>44</v>
      </c>
      <c r="W32" s="66" t="s">
        <v>44</v>
      </c>
      <c r="X32" s="66">
        <v>1</v>
      </c>
      <c r="Y32" s="66">
        <v>1</v>
      </c>
      <c r="Z32" s="66" t="s">
        <v>44</v>
      </c>
      <c r="AA32" s="67" t="s">
        <v>44</v>
      </c>
    </row>
    <row r="33" spans="1:27" ht="15">
      <c r="A33" s="69"/>
      <c r="B33" s="70" t="s">
        <v>54</v>
      </c>
      <c r="C33" s="70" t="str">
        <f>A31</f>
        <v>七飯町</v>
      </c>
      <c r="D33" s="70" t="str">
        <f>CONCATENATE(A31, B33)</f>
        <v>七飯町女</v>
      </c>
      <c r="E33" s="70" t="str">
        <f>RIGHT(A31,1)</f>
        <v>町</v>
      </c>
      <c r="F33" s="80">
        <v>2</v>
      </c>
      <c r="G33" s="75" t="s">
        <v>44</v>
      </c>
      <c r="H33" s="75" t="s">
        <v>44</v>
      </c>
      <c r="I33" s="75" t="s">
        <v>44</v>
      </c>
      <c r="J33" s="75" t="s">
        <v>44</v>
      </c>
      <c r="K33" s="75" t="s">
        <v>44</v>
      </c>
      <c r="L33" s="75" t="s">
        <v>44</v>
      </c>
      <c r="M33" s="75" t="s">
        <v>44</v>
      </c>
      <c r="N33" s="75" t="s">
        <v>44</v>
      </c>
      <c r="O33" s="75" t="s">
        <v>44</v>
      </c>
      <c r="P33" s="75" t="s">
        <v>44</v>
      </c>
      <c r="Q33" s="75" t="s">
        <v>44</v>
      </c>
      <c r="R33" s="75" t="s">
        <v>44</v>
      </c>
      <c r="S33" s="75">
        <v>1</v>
      </c>
      <c r="T33" s="75" t="s">
        <v>44</v>
      </c>
      <c r="U33" s="75" t="s">
        <v>44</v>
      </c>
      <c r="V33" s="75" t="s">
        <v>44</v>
      </c>
      <c r="W33" s="75" t="s">
        <v>44</v>
      </c>
      <c r="X33" s="75" t="s">
        <v>44</v>
      </c>
      <c r="Y33" s="75">
        <v>1</v>
      </c>
      <c r="Z33" s="75" t="s">
        <v>44</v>
      </c>
      <c r="AA33" s="76" t="s">
        <v>44</v>
      </c>
    </row>
    <row r="34" spans="1:27" ht="15">
      <c r="A34" s="107" t="s">
        <v>66</v>
      </c>
      <c r="B34" s="41" t="s">
        <v>52</v>
      </c>
      <c r="C34" s="41" t="str">
        <f>A34</f>
        <v>鹿部町</v>
      </c>
      <c r="D34" s="41" t="str">
        <f>CONCATENATE(A34, B34)</f>
        <v>鹿部町総数</v>
      </c>
      <c r="E34" s="41" t="str">
        <f>RIGHT(A34,1)</f>
        <v>町</v>
      </c>
      <c r="F34" s="42" t="s">
        <v>44</v>
      </c>
      <c r="G34" s="43" t="s">
        <v>44</v>
      </c>
      <c r="H34" s="43" t="s">
        <v>44</v>
      </c>
      <c r="I34" s="43" t="s">
        <v>44</v>
      </c>
      <c r="J34" s="43" t="s">
        <v>44</v>
      </c>
      <c r="K34" s="43" t="s">
        <v>44</v>
      </c>
      <c r="L34" s="43" t="s">
        <v>44</v>
      </c>
      <c r="M34" s="43" t="s">
        <v>44</v>
      </c>
      <c r="N34" s="43" t="s">
        <v>44</v>
      </c>
      <c r="O34" s="43" t="s">
        <v>44</v>
      </c>
      <c r="P34" s="43" t="s">
        <v>44</v>
      </c>
      <c r="Q34" s="43" t="s">
        <v>44</v>
      </c>
      <c r="R34" s="43" t="s">
        <v>44</v>
      </c>
      <c r="S34" s="43" t="s">
        <v>44</v>
      </c>
      <c r="T34" s="43" t="s">
        <v>44</v>
      </c>
      <c r="U34" s="43" t="s">
        <v>44</v>
      </c>
      <c r="V34" s="43" t="s">
        <v>44</v>
      </c>
      <c r="W34" s="43" t="s">
        <v>44</v>
      </c>
      <c r="X34" s="43" t="s">
        <v>44</v>
      </c>
      <c r="Y34" s="43" t="s">
        <v>44</v>
      </c>
      <c r="Z34" s="43" t="s">
        <v>44</v>
      </c>
      <c r="AA34" s="44" t="s">
        <v>44</v>
      </c>
    </row>
    <row r="35" spans="1:27" ht="15">
      <c r="A35" s="61"/>
      <c r="B35" s="62" t="s">
        <v>53</v>
      </c>
      <c r="C35" s="62" t="str">
        <f>A34</f>
        <v>鹿部町</v>
      </c>
      <c r="D35" s="62" t="str">
        <f>CONCATENATE(A34, B35)</f>
        <v>鹿部町男</v>
      </c>
      <c r="E35" s="62" t="str">
        <f>RIGHT(A34,1)</f>
        <v>町</v>
      </c>
      <c r="F35" s="79" t="s">
        <v>44</v>
      </c>
      <c r="G35" s="66" t="s">
        <v>44</v>
      </c>
      <c r="H35" s="66" t="s">
        <v>44</v>
      </c>
      <c r="I35" s="66" t="s">
        <v>44</v>
      </c>
      <c r="J35" s="66" t="s">
        <v>44</v>
      </c>
      <c r="K35" s="66" t="s">
        <v>44</v>
      </c>
      <c r="L35" s="66" t="s">
        <v>44</v>
      </c>
      <c r="M35" s="66" t="s">
        <v>44</v>
      </c>
      <c r="N35" s="66" t="s">
        <v>44</v>
      </c>
      <c r="O35" s="66" t="s">
        <v>44</v>
      </c>
      <c r="P35" s="66" t="s">
        <v>44</v>
      </c>
      <c r="Q35" s="66" t="s">
        <v>44</v>
      </c>
      <c r="R35" s="66" t="s">
        <v>44</v>
      </c>
      <c r="S35" s="66" t="s">
        <v>44</v>
      </c>
      <c r="T35" s="66" t="s">
        <v>44</v>
      </c>
      <c r="U35" s="66" t="s">
        <v>44</v>
      </c>
      <c r="V35" s="66" t="s">
        <v>44</v>
      </c>
      <c r="W35" s="66" t="s">
        <v>44</v>
      </c>
      <c r="X35" s="66" t="s">
        <v>44</v>
      </c>
      <c r="Y35" s="66" t="s">
        <v>44</v>
      </c>
      <c r="Z35" s="66" t="s">
        <v>44</v>
      </c>
      <c r="AA35" s="67" t="s">
        <v>44</v>
      </c>
    </row>
    <row r="36" spans="1:27" ht="15">
      <c r="A36" s="69"/>
      <c r="B36" s="70" t="s">
        <v>54</v>
      </c>
      <c r="C36" s="70" t="str">
        <f>A34</f>
        <v>鹿部町</v>
      </c>
      <c r="D36" s="70" t="str">
        <f>CONCATENATE(A34, B36)</f>
        <v>鹿部町女</v>
      </c>
      <c r="E36" s="70" t="str">
        <f>RIGHT(A34,1)</f>
        <v>町</v>
      </c>
      <c r="F36" s="80" t="s">
        <v>44</v>
      </c>
      <c r="G36" s="75" t="s">
        <v>44</v>
      </c>
      <c r="H36" s="75" t="s">
        <v>44</v>
      </c>
      <c r="I36" s="75" t="s">
        <v>44</v>
      </c>
      <c r="J36" s="75" t="s">
        <v>44</v>
      </c>
      <c r="K36" s="75" t="s">
        <v>44</v>
      </c>
      <c r="L36" s="75" t="s">
        <v>44</v>
      </c>
      <c r="M36" s="75" t="s">
        <v>44</v>
      </c>
      <c r="N36" s="75" t="s">
        <v>44</v>
      </c>
      <c r="O36" s="75" t="s">
        <v>44</v>
      </c>
      <c r="P36" s="75" t="s">
        <v>44</v>
      </c>
      <c r="Q36" s="75" t="s">
        <v>44</v>
      </c>
      <c r="R36" s="75" t="s">
        <v>44</v>
      </c>
      <c r="S36" s="75" t="s">
        <v>44</v>
      </c>
      <c r="T36" s="75" t="s">
        <v>44</v>
      </c>
      <c r="U36" s="75" t="s">
        <v>44</v>
      </c>
      <c r="V36" s="75" t="s">
        <v>44</v>
      </c>
      <c r="W36" s="75" t="s">
        <v>44</v>
      </c>
      <c r="X36" s="75" t="s">
        <v>44</v>
      </c>
      <c r="Y36" s="75" t="s">
        <v>44</v>
      </c>
      <c r="Z36" s="75" t="s">
        <v>44</v>
      </c>
      <c r="AA36" s="76" t="s">
        <v>44</v>
      </c>
    </row>
    <row r="37" spans="1:27" ht="15">
      <c r="A37" s="107" t="s">
        <v>67</v>
      </c>
      <c r="B37" s="41" t="s">
        <v>52</v>
      </c>
      <c r="C37" s="41" t="str">
        <f>A37</f>
        <v>森町</v>
      </c>
      <c r="D37" s="41" t="str">
        <f>CONCATENATE(A37, B37)</f>
        <v>森町総数</v>
      </c>
      <c r="E37" s="41" t="str">
        <f>RIGHT(A37,1)</f>
        <v>町</v>
      </c>
      <c r="F37" s="42">
        <v>14</v>
      </c>
      <c r="G37" s="43" t="s">
        <v>44</v>
      </c>
      <c r="H37" s="43" t="s">
        <v>44</v>
      </c>
      <c r="I37" s="43" t="s">
        <v>44</v>
      </c>
      <c r="J37" s="43" t="s">
        <v>44</v>
      </c>
      <c r="K37" s="43">
        <v>1</v>
      </c>
      <c r="L37" s="43" t="s">
        <v>44</v>
      </c>
      <c r="M37" s="43" t="s">
        <v>44</v>
      </c>
      <c r="N37" s="43" t="s">
        <v>44</v>
      </c>
      <c r="O37" s="43">
        <v>1</v>
      </c>
      <c r="P37" s="43" t="s">
        <v>44</v>
      </c>
      <c r="Q37" s="43" t="s">
        <v>44</v>
      </c>
      <c r="R37" s="43">
        <v>1</v>
      </c>
      <c r="S37" s="43">
        <v>2</v>
      </c>
      <c r="T37" s="43" t="s">
        <v>44</v>
      </c>
      <c r="U37" s="43" t="s">
        <v>44</v>
      </c>
      <c r="V37" s="43">
        <v>4</v>
      </c>
      <c r="W37" s="43">
        <v>2</v>
      </c>
      <c r="X37" s="43">
        <v>2</v>
      </c>
      <c r="Y37" s="43">
        <v>1</v>
      </c>
      <c r="Z37" s="43" t="s">
        <v>44</v>
      </c>
      <c r="AA37" s="44" t="s">
        <v>44</v>
      </c>
    </row>
    <row r="38" spans="1:27" ht="15">
      <c r="A38" s="61"/>
      <c r="B38" s="62" t="s">
        <v>53</v>
      </c>
      <c r="C38" s="62" t="str">
        <f>A37</f>
        <v>森町</v>
      </c>
      <c r="D38" s="62" t="str">
        <f>CONCATENATE(A37, B38)</f>
        <v>森町男</v>
      </c>
      <c r="E38" s="62" t="str">
        <f>RIGHT(A37,1)</f>
        <v>町</v>
      </c>
      <c r="F38" s="79">
        <v>11</v>
      </c>
      <c r="G38" s="66" t="s">
        <v>44</v>
      </c>
      <c r="H38" s="66" t="s">
        <v>44</v>
      </c>
      <c r="I38" s="66" t="s">
        <v>44</v>
      </c>
      <c r="J38" s="66" t="s">
        <v>44</v>
      </c>
      <c r="K38" s="66">
        <v>1</v>
      </c>
      <c r="L38" s="66" t="s">
        <v>44</v>
      </c>
      <c r="M38" s="66" t="s">
        <v>44</v>
      </c>
      <c r="N38" s="66" t="s">
        <v>44</v>
      </c>
      <c r="O38" s="66">
        <v>1</v>
      </c>
      <c r="P38" s="66" t="s">
        <v>44</v>
      </c>
      <c r="Q38" s="66" t="s">
        <v>44</v>
      </c>
      <c r="R38" s="66">
        <v>1</v>
      </c>
      <c r="S38" s="66">
        <v>2</v>
      </c>
      <c r="T38" s="66" t="s">
        <v>44</v>
      </c>
      <c r="U38" s="66" t="s">
        <v>44</v>
      </c>
      <c r="V38" s="66">
        <v>2</v>
      </c>
      <c r="W38" s="66">
        <v>2</v>
      </c>
      <c r="X38" s="66">
        <v>2</v>
      </c>
      <c r="Y38" s="66" t="s">
        <v>44</v>
      </c>
      <c r="Z38" s="66" t="s">
        <v>44</v>
      </c>
      <c r="AA38" s="67" t="s">
        <v>44</v>
      </c>
    </row>
    <row r="39" spans="1:27" ht="15">
      <c r="A39" s="69"/>
      <c r="B39" s="70" t="s">
        <v>54</v>
      </c>
      <c r="C39" s="70" t="str">
        <f>A37</f>
        <v>森町</v>
      </c>
      <c r="D39" s="70" t="str">
        <f>CONCATENATE(A37, B39)</f>
        <v>森町女</v>
      </c>
      <c r="E39" s="70" t="str">
        <f>RIGHT(A37,1)</f>
        <v>町</v>
      </c>
      <c r="F39" s="80">
        <v>3</v>
      </c>
      <c r="G39" s="75" t="s">
        <v>44</v>
      </c>
      <c r="H39" s="75" t="s">
        <v>44</v>
      </c>
      <c r="I39" s="75" t="s">
        <v>44</v>
      </c>
      <c r="J39" s="75" t="s">
        <v>44</v>
      </c>
      <c r="K39" s="75" t="s">
        <v>44</v>
      </c>
      <c r="L39" s="75" t="s">
        <v>44</v>
      </c>
      <c r="M39" s="75" t="s">
        <v>44</v>
      </c>
      <c r="N39" s="75" t="s">
        <v>44</v>
      </c>
      <c r="O39" s="75" t="s">
        <v>44</v>
      </c>
      <c r="P39" s="75" t="s">
        <v>44</v>
      </c>
      <c r="Q39" s="75" t="s">
        <v>44</v>
      </c>
      <c r="R39" s="75" t="s">
        <v>44</v>
      </c>
      <c r="S39" s="75" t="s">
        <v>44</v>
      </c>
      <c r="T39" s="75" t="s">
        <v>44</v>
      </c>
      <c r="U39" s="75" t="s">
        <v>44</v>
      </c>
      <c r="V39" s="75">
        <v>2</v>
      </c>
      <c r="W39" s="75" t="s">
        <v>44</v>
      </c>
      <c r="X39" s="75" t="s">
        <v>44</v>
      </c>
      <c r="Y39" s="75">
        <v>1</v>
      </c>
      <c r="Z39" s="75" t="s">
        <v>44</v>
      </c>
      <c r="AA39" s="76" t="s">
        <v>44</v>
      </c>
    </row>
    <row r="40" spans="1:27" ht="15">
      <c r="A40" s="107" t="s">
        <v>68</v>
      </c>
      <c r="B40" s="41" t="s">
        <v>52</v>
      </c>
      <c r="C40" s="41" t="str">
        <f>A40</f>
        <v>函館市</v>
      </c>
      <c r="D40" s="41" t="str">
        <f>CONCATENATE(A40, B40)</f>
        <v>函館市総数</v>
      </c>
      <c r="E40" s="41" t="str">
        <f>RIGHT(A40,1)</f>
        <v>市</v>
      </c>
      <c r="F40" s="42">
        <v>99</v>
      </c>
      <c r="G40" s="43" t="s">
        <v>44</v>
      </c>
      <c r="H40" s="43" t="s">
        <v>44</v>
      </c>
      <c r="I40" s="43" t="s">
        <v>44</v>
      </c>
      <c r="J40" s="43" t="s">
        <v>44</v>
      </c>
      <c r="K40" s="43">
        <v>1</v>
      </c>
      <c r="L40" s="43">
        <v>1</v>
      </c>
      <c r="M40" s="43">
        <v>1</v>
      </c>
      <c r="N40" s="43">
        <v>3</v>
      </c>
      <c r="O40" s="43">
        <v>4</v>
      </c>
      <c r="P40" s="43">
        <v>2</v>
      </c>
      <c r="Q40" s="43">
        <v>2</v>
      </c>
      <c r="R40" s="43">
        <v>5</v>
      </c>
      <c r="S40" s="43">
        <v>6</v>
      </c>
      <c r="T40" s="43">
        <v>8</v>
      </c>
      <c r="U40" s="43">
        <v>8</v>
      </c>
      <c r="V40" s="43">
        <v>11</v>
      </c>
      <c r="W40" s="43">
        <v>19</v>
      </c>
      <c r="X40" s="43">
        <v>14</v>
      </c>
      <c r="Y40" s="43">
        <v>9</v>
      </c>
      <c r="Z40" s="43">
        <v>4</v>
      </c>
      <c r="AA40" s="44">
        <v>1</v>
      </c>
    </row>
    <row r="41" spans="1:27" ht="15">
      <c r="A41" s="61"/>
      <c r="B41" s="62" t="s">
        <v>53</v>
      </c>
      <c r="C41" s="62" t="str">
        <f>A40</f>
        <v>函館市</v>
      </c>
      <c r="D41" s="62" t="str">
        <f>CONCATENATE(A40, B41)</f>
        <v>函館市男</v>
      </c>
      <c r="E41" s="62" t="str">
        <f>RIGHT(A40,1)</f>
        <v>市</v>
      </c>
      <c r="F41" s="79">
        <v>61</v>
      </c>
      <c r="G41" s="66" t="s">
        <v>44</v>
      </c>
      <c r="H41" s="66" t="s">
        <v>44</v>
      </c>
      <c r="I41" s="66" t="s">
        <v>44</v>
      </c>
      <c r="J41" s="66" t="s">
        <v>44</v>
      </c>
      <c r="K41" s="66">
        <v>1</v>
      </c>
      <c r="L41" s="66">
        <v>1</v>
      </c>
      <c r="M41" s="66">
        <v>1</v>
      </c>
      <c r="N41" s="66">
        <v>3</v>
      </c>
      <c r="O41" s="66">
        <v>4</v>
      </c>
      <c r="P41" s="66">
        <v>2</v>
      </c>
      <c r="Q41" s="66">
        <v>2</v>
      </c>
      <c r="R41" s="66">
        <v>3</v>
      </c>
      <c r="S41" s="66">
        <v>6</v>
      </c>
      <c r="T41" s="66">
        <v>4</v>
      </c>
      <c r="U41" s="66">
        <v>7</v>
      </c>
      <c r="V41" s="66">
        <v>7</v>
      </c>
      <c r="W41" s="66">
        <v>11</v>
      </c>
      <c r="X41" s="66">
        <v>2</v>
      </c>
      <c r="Y41" s="66">
        <v>5</v>
      </c>
      <c r="Z41" s="66">
        <v>2</v>
      </c>
      <c r="AA41" s="67" t="s">
        <v>44</v>
      </c>
    </row>
    <row r="42" spans="1:27" ht="15">
      <c r="A42" s="61"/>
      <c r="B42" s="62" t="s">
        <v>54</v>
      </c>
      <c r="C42" s="62" t="str">
        <f>A40</f>
        <v>函館市</v>
      </c>
      <c r="D42" s="62" t="str">
        <f>CONCATENATE(A40, B42)</f>
        <v>函館市女</v>
      </c>
      <c r="E42" s="62" t="str">
        <f>RIGHT(A40,1)</f>
        <v>市</v>
      </c>
      <c r="F42" s="79">
        <v>38</v>
      </c>
      <c r="G42" s="66" t="s">
        <v>44</v>
      </c>
      <c r="H42" s="66" t="s">
        <v>44</v>
      </c>
      <c r="I42" s="66" t="s">
        <v>44</v>
      </c>
      <c r="J42" s="66" t="s">
        <v>44</v>
      </c>
      <c r="K42" s="66" t="s">
        <v>44</v>
      </c>
      <c r="L42" s="66" t="s">
        <v>44</v>
      </c>
      <c r="M42" s="66" t="s">
        <v>44</v>
      </c>
      <c r="N42" s="66" t="s">
        <v>44</v>
      </c>
      <c r="O42" s="66" t="s">
        <v>44</v>
      </c>
      <c r="P42" s="66" t="s">
        <v>44</v>
      </c>
      <c r="Q42" s="66" t="s">
        <v>44</v>
      </c>
      <c r="R42" s="66">
        <v>2</v>
      </c>
      <c r="S42" s="66" t="s">
        <v>44</v>
      </c>
      <c r="T42" s="66">
        <v>4</v>
      </c>
      <c r="U42" s="66">
        <v>1</v>
      </c>
      <c r="V42" s="66">
        <v>4</v>
      </c>
      <c r="W42" s="66">
        <v>8</v>
      </c>
      <c r="X42" s="66">
        <v>12</v>
      </c>
      <c r="Y42" s="66">
        <v>4</v>
      </c>
      <c r="Z42" s="66">
        <v>2</v>
      </c>
      <c r="AA42" s="67">
        <v>1</v>
      </c>
    </row>
    <row r="43" spans="1:27" ht="15">
      <c r="A43" s="107" t="s">
        <v>391</v>
      </c>
      <c r="B43" s="41" t="s">
        <v>52</v>
      </c>
      <c r="C43" s="41" t="str">
        <f>A43</f>
        <v>北渡島檜山2次保健福祉医療圏</v>
      </c>
      <c r="D43" s="41" t="str">
        <f>CONCATENATE(A43, B43)</f>
        <v>北渡島檜山2次保健福祉医療圏総数</v>
      </c>
      <c r="E43" s="41" t="str">
        <f>RIGHT(A43,1)</f>
        <v>圏</v>
      </c>
      <c r="F43" s="42">
        <v>12</v>
      </c>
      <c r="G43" s="43" t="s">
        <v>44</v>
      </c>
      <c r="H43" s="43" t="s">
        <v>44</v>
      </c>
      <c r="I43" s="43" t="s">
        <v>44</v>
      </c>
      <c r="J43" s="43" t="s">
        <v>44</v>
      </c>
      <c r="K43" s="43" t="s">
        <v>44</v>
      </c>
      <c r="L43" s="43" t="s">
        <v>44</v>
      </c>
      <c r="M43" s="43" t="s">
        <v>44</v>
      </c>
      <c r="N43" s="43">
        <v>1</v>
      </c>
      <c r="O43" s="43" t="s">
        <v>44</v>
      </c>
      <c r="P43" s="43" t="s">
        <v>44</v>
      </c>
      <c r="Q43" s="43" t="s">
        <v>44</v>
      </c>
      <c r="R43" s="43">
        <v>1</v>
      </c>
      <c r="S43" s="43">
        <v>2</v>
      </c>
      <c r="T43" s="43">
        <v>1</v>
      </c>
      <c r="U43" s="43">
        <v>1</v>
      </c>
      <c r="V43" s="43">
        <v>1</v>
      </c>
      <c r="W43" s="43">
        <v>2</v>
      </c>
      <c r="X43" s="43">
        <v>3</v>
      </c>
      <c r="Y43" s="43" t="s">
        <v>44</v>
      </c>
      <c r="Z43" s="43" t="s">
        <v>44</v>
      </c>
      <c r="AA43" s="44" t="s">
        <v>44</v>
      </c>
    </row>
    <row r="44" spans="1:27" ht="15">
      <c r="A44" s="61"/>
      <c r="B44" s="62" t="s">
        <v>53</v>
      </c>
      <c r="C44" s="62" t="str">
        <f>A43</f>
        <v>北渡島檜山2次保健福祉医療圏</v>
      </c>
      <c r="D44" s="62" t="str">
        <f>CONCATENATE(A43, B44)</f>
        <v>北渡島檜山2次保健福祉医療圏男</v>
      </c>
      <c r="E44" s="62" t="str">
        <f>RIGHT(A43,1)</f>
        <v>圏</v>
      </c>
      <c r="F44" s="79">
        <v>5</v>
      </c>
      <c r="G44" s="66" t="s">
        <v>44</v>
      </c>
      <c r="H44" s="66" t="s">
        <v>44</v>
      </c>
      <c r="I44" s="66" t="s">
        <v>44</v>
      </c>
      <c r="J44" s="66" t="s">
        <v>44</v>
      </c>
      <c r="K44" s="66" t="s">
        <v>44</v>
      </c>
      <c r="L44" s="66" t="s">
        <v>44</v>
      </c>
      <c r="M44" s="66" t="s">
        <v>44</v>
      </c>
      <c r="N44" s="66">
        <v>1</v>
      </c>
      <c r="O44" s="66" t="s">
        <v>44</v>
      </c>
      <c r="P44" s="66" t="s">
        <v>44</v>
      </c>
      <c r="Q44" s="66" t="s">
        <v>44</v>
      </c>
      <c r="R44" s="66" t="s">
        <v>44</v>
      </c>
      <c r="S44" s="66">
        <v>2</v>
      </c>
      <c r="T44" s="66" t="s">
        <v>44</v>
      </c>
      <c r="U44" s="66" t="s">
        <v>44</v>
      </c>
      <c r="V44" s="66">
        <v>1</v>
      </c>
      <c r="W44" s="66">
        <v>1</v>
      </c>
      <c r="X44" s="66" t="s">
        <v>44</v>
      </c>
      <c r="Y44" s="66" t="s">
        <v>44</v>
      </c>
      <c r="Z44" s="66" t="s">
        <v>44</v>
      </c>
      <c r="AA44" s="67" t="s">
        <v>44</v>
      </c>
    </row>
    <row r="45" spans="1:27" ht="15">
      <c r="A45" s="69"/>
      <c r="B45" s="70" t="s">
        <v>54</v>
      </c>
      <c r="C45" s="70" t="str">
        <f>A43</f>
        <v>北渡島檜山2次保健福祉医療圏</v>
      </c>
      <c r="D45" s="70" t="str">
        <f>CONCATENATE(A43, B45)</f>
        <v>北渡島檜山2次保健福祉医療圏女</v>
      </c>
      <c r="E45" s="70" t="str">
        <f>RIGHT(A43,1)</f>
        <v>圏</v>
      </c>
      <c r="F45" s="80">
        <v>7</v>
      </c>
      <c r="G45" s="75" t="s">
        <v>44</v>
      </c>
      <c r="H45" s="75" t="s">
        <v>44</v>
      </c>
      <c r="I45" s="75" t="s">
        <v>44</v>
      </c>
      <c r="J45" s="75" t="s">
        <v>44</v>
      </c>
      <c r="K45" s="75" t="s">
        <v>44</v>
      </c>
      <c r="L45" s="75" t="s">
        <v>44</v>
      </c>
      <c r="M45" s="75" t="s">
        <v>44</v>
      </c>
      <c r="N45" s="75" t="s">
        <v>44</v>
      </c>
      <c r="O45" s="75" t="s">
        <v>44</v>
      </c>
      <c r="P45" s="75" t="s">
        <v>44</v>
      </c>
      <c r="Q45" s="75" t="s">
        <v>44</v>
      </c>
      <c r="R45" s="75">
        <v>1</v>
      </c>
      <c r="S45" s="75" t="s">
        <v>44</v>
      </c>
      <c r="T45" s="75">
        <v>1</v>
      </c>
      <c r="U45" s="75">
        <v>1</v>
      </c>
      <c r="V45" s="75" t="s">
        <v>44</v>
      </c>
      <c r="W45" s="75">
        <v>1</v>
      </c>
      <c r="X45" s="75">
        <v>3</v>
      </c>
      <c r="Y45" s="75" t="s">
        <v>44</v>
      </c>
      <c r="Z45" s="75" t="s">
        <v>44</v>
      </c>
      <c r="AA45" s="76" t="s">
        <v>44</v>
      </c>
    </row>
    <row r="46" spans="1:27" ht="15">
      <c r="A46" s="107" t="s">
        <v>81</v>
      </c>
      <c r="B46" s="41" t="s">
        <v>52</v>
      </c>
      <c r="C46" s="41" t="str">
        <f>A46</f>
        <v>八雲保健所</v>
      </c>
      <c r="D46" s="41" t="str">
        <f>CONCATENATE(A46, B46)</f>
        <v>八雲保健所総数</v>
      </c>
      <c r="E46" s="41" t="str">
        <f>RIGHT(A46,1)</f>
        <v>所</v>
      </c>
      <c r="F46" s="42">
        <v>12</v>
      </c>
      <c r="G46" s="43" t="s">
        <v>44</v>
      </c>
      <c r="H46" s="43" t="s">
        <v>44</v>
      </c>
      <c r="I46" s="43" t="s">
        <v>44</v>
      </c>
      <c r="J46" s="43" t="s">
        <v>44</v>
      </c>
      <c r="K46" s="43" t="s">
        <v>44</v>
      </c>
      <c r="L46" s="43" t="s">
        <v>44</v>
      </c>
      <c r="M46" s="43" t="s">
        <v>44</v>
      </c>
      <c r="N46" s="43">
        <v>1</v>
      </c>
      <c r="O46" s="43" t="s">
        <v>44</v>
      </c>
      <c r="P46" s="43" t="s">
        <v>44</v>
      </c>
      <c r="Q46" s="43" t="s">
        <v>44</v>
      </c>
      <c r="R46" s="43">
        <v>1</v>
      </c>
      <c r="S46" s="43">
        <v>2</v>
      </c>
      <c r="T46" s="43">
        <v>1</v>
      </c>
      <c r="U46" s="43">
        <v>1</v>
      </c>
      <c r="V46" s="43">
        <v>1</v>
      </c>
      <c r="W46" s="43">
        <v>2</v>
      </c>
      <c r="X46" s="43">
        <v>3</v>
      </c>
      <c r="Y46" s="43" t="s">
        <v>44</v>
      </c>
      <c r="Z46" s="43" t="s">
        <v>44</v>
      </c>
      <c r="AA46" s="44" t="s">
        <v>44</v>
      </c>
    </row>
    <row r="47" spans="1:27" ht="15">
      <c r="A47" s="61"/>
      <c r="B47" s="62" t="s">
        <v>53</v>
      </c>
      <c r="C47" s="62" t="str">
        <f>A46</f>
        <v>八雲保健所</v>
      </c>
      <c r="D47" s="62" t="str">
        <f>CONCATENATE(A46, B47)</f>
        <v>八雲保健所男</v>
      </c>
      <c r="E47" s="62" t="str">
        <f>RIGHT(A46,1)</f>
        <v>所</v>
      </c>
      <c r="F47" s="79">
        <v>5</v>
      </c>
      <c r="G47" s="66" t="s">
        <v>44</v>
      </c>
      <c r="H47" s="66" t="s">
        <v>44</v>
      </c>
      <c r="I47" s="66" t="s">
        <v>44</v>
      </c>
      <c r="J47" s="66" t="s">
        <v>44</v>
      </c>
      <c r="K47" s="66" t="s">
        <v>44</v>
      </c>
      <c r="L47" s="66" t="s">
        <v>44</v>
      </c>
      <c r="M47" s="66" t="s">
        <v>44</v>
      </c>
      <c r="N47" s="66">
        <v>1</v>
      </c>
      <c r="O47" s="66" t="s">
        <v>44</v>
      </c>
      <c r="P47" s="66" t="s">
        <v>44</v>
      </c>
      <c r="Q47" s="66" t="s">
        <v>44</v>
      </c>
      <c r="R47" s="66" t="s">
        <v>44</v>
      </c>
      <c r="S47" s="66">
        <v>2</v>
      </c>
      <c r="T47" s="66" t="s">
        <v>44</v>
      </c>
      <c r="U47" s="66" t="s">
        <v>44</v>
      </c>
      <c r="V47" s="66">
        <v>1</v>
      </c>
      <c r="W47" s="66">
        <v>1</v>
      </c>
      <c r="X47" s="66" t="s">
        <v>44</v>
      </c>
      <c r="Y47" s="66" t="s">
        <v>44</v>
      </c>
      <c r="Z47" s="66" t="s">
        <v>44</v>
      </c>
      <c r="AA47" s="67" t="s">
        <v>44</v>
      </c>
    </row>
    <row r="48" spans="1:27" ht="15">
      <c r="A48" s="69"/>
      <c r="B48" s="70" t="s">
        <v>54</v>
      </c>
      <c r="C48" s="70" t="str">
        <f>A46</f>
        <v>八雲保健所</v>
      </c>
      <c r="D48" s="70" t="str">
        <f>CONCATENATE(A46, B48)</f>
        <v>八雲保健所女</v>
      </c>
      <c r="E48" s="70" t="str">
        <f>RIGHT(A46,1)</f>
        <v>所</v>
      </c>
      <c r="F48" s="80">
        <v>7</v>
      </c>
      <c r="G48" s="75" t="s">
        <v>44</v>
      </c>
      <c r="H48" s="75" t="s">
        <v>44</v>
      </c>
      <c r="I48" s="75" t="s">
        <v>44</v>
      </c>
      <c r="J48" s="75" t="s">
        <v>44</v>
      </c>
      <c r="K48" s="75" t="s">
        <v>44</v>
      </c>
      <c r="L48" s="75" t="s">
        <v>44</v>
      </c>
      <c r="M48" s="75" t="s">
        <v>44</v>
      </c>
      <c r="N48" s="75" t="s">
        <v>44</v>
      </c>
      <c r="O48" s="75" t="s">
        <v>44</v>
      </c>
      <c r="P48" s="75" t="s">
        <v>44</v>
      </c>
      <c r="Q48" s="75" t="s">
        <v>44</v>
      </c>
      <c r="R48" s="75">
        <v>1</v>
      </c>
      <c r="S48" s="75" t="s">
        <v>44</v>
      </c>
      <c r="T48" s="75">
        <v>1</v>
      </c>
      <c r="U48" s="75">
        <v>1</v>
      </c>
      <c r="V48" s="75" t="s">
        <v>44</v>
      </c>
      <c r="W48" s="75">
        <v>1</v>
      </c>
      <c r="X48" s="75">
        <v>3</v>
      </c>
      <c r="Y48" s="75" t="s">
        <v>44</v>
      </c>
      <c r="Z48" s="75" t="s">
        <v>44</v>
      </c>
      <c r="AA48" s="76" t="s">
        <v>44</v>
      </c>
    </row>
    <row r="49" spans="1:27" ht="15">
      <c r="A49" s="107" t="s">
        <v>83</v>
      </c>
      <c r="B49" s="41" t="s">
        <v>52</v>
      </c>
      <c r="C49" s="41" t="str">
        <f>A49</f>
        <v>八雲町</v>
      </c>
      <c r="D49" s="41" t="str">
        <f>CONCATENATE(A49, B49)</f>
        <v>八雲町総数</v>
      </c>
      <c r="E49" s="41" t="str">
        <f>RIGHT(A49,1)</f>
        <v>町</v>
      </c>
      <c r="F49" s="42">
        <v>6</v>
      </c>
      <c r="G49" s="43" t="s">
        <v>44</v>
      </c>
      <c r="H49" s="43" t="s">
        <v>44</v>
      </c>
      <c r="I49" s="43" t="s">
        <v>44</v>
      </c>
      <c r="J49" s="43" t="s">
        <v>44</v>
      </c>
      <c r="K49" s="43" t="s">
        <v>44</v>
      </c>
      <c r="L49" s="43" t="s">
        <v>44</v>
      </c>
      <c r="M49" s="43" t="s">
        <v>44</v>
      </c>
      <c r="N49" s="43">
        <v>1</v>
      </c>
      <c r="O49" s="43" t="s">
        <v>44</v>
      </c>
      <c r="P49" s="43" t="s">
        <v>44</v>
      </c>
      <c r="Q49" s="43" t="s">
        <v>44</v>
      </c>
      <c r="R49" s="43">
        <v>1</v>
      </c>
      <c r="S49" s="43" t="s">
        <v>44</v>
      </c>
      <c r="T49" s="43">
        <v>1</v>
      </c>
      <c r="U49" s="43" t="s">
        <v>44</v>
      </c>
      <c r="V49" s="43" t="s">
        <v>44</v>
      </c>
      <c r="W49" s="43">
        <v>2</v>
      </c>
      <c r="X49" s="43">
        <v>1</v>
      </c>
      <c r="Y49" s="43" t="s">
        <v>44</v>
      </c>
      <c r="Z49" s="43" t="s">
        <v>44</v>
      </c>
      <c r="AA49" s="44" t="s">
        <v>44</v>
      </c>
    </row>
    <row r="50" spans="1:27" ht="15">
      <c r="A50" s="61"/>
      <c r="B50" s="62" t="s">
        <v>53</v>
      </c>
      <c r="C50" s="62" t="str">
        <f>A49</f>
        <v>八雲町</v>
      </c>
      <c r="D50" s="62" t="str">
        <f>CONCATENATE(A49, B50)</f>
        <v>八雲町男</v>
      </c>
      <c r="E50" s="62" t="str">
        <f>RIGHT(A49,1)</f>
        <v>町</v>
      </c>
      <c r="F50" s="79">
        <v>2</v>
      </c>
      <c r="G50" s="66" t="s">
        <v>44</v>
      </c>
      <c r="H50" s="66" t="s">
        <v>44</v>
      </c>
      <c r="I50" s="66" t="s">
        <v>44</v>
      </c>
      <c r="J50" s="66" t="s">
        <v>44</v>
      </c>
      <c r="K50" s="66" t="s">
        <v>44</v>
      </c>
      <c r="L50" s="66" t="s">
        <v>44</v>
      </c>
      <c r="M50" s="66" t="s">
        <v>44</v>
      </c>
      <c r="N50" s="66">
        <v>1</v>
      </c>
      <c r="O50" s="66" t="s">
        <v>44</v>
      </c>
      <c r="P50" s="66" t="s">
        <v>44</v>
      </c>
      <c r="Q50" s="66" t="s">
        <v>44</v>
      </c>
      <c r="R50" s="66" t="s">
        <v>44</v>
      </c>
      <c r="S50" s="66" t="s">
        <v>44</v>
      </c>
      <c r="T50" s="66" t="s">
        <v>44</v>
      </c>
      <c r="U50" s="66" t="s">
        <v>44</v>
      </c>
      <c r="V50" s="66" t="s">
        <v>44</v>
      </c>
      <c r="W50" s="66">
        <v>1</v>
      </c>
      <c r="X50" s="66" t="s">
        <v>44</v>
      </c>
      <c r="Y50" s="66" t="s">
        <v>44</v>
      </c>
      <c r="Z50" s="66" t="s">
        <v>44</v>
      </c>
      <c r="AA50" s="67" t="s">
        <v>44</v>
      </c>
    </row>
    <row r="51" spans="1:27" ht="15">
      <c r="A51" s="69"/>
      <c r="B51" s="70" t="s">
        <v>54</v>
      </c>
      <c r="C51" s="70" t="str">
        <f>A49</f>
        <v>八雲町</v>
      </c>
      <c r="D51" s="70" t="str">
        <f>CONCATENATE(A49, B51)</f>
        <v>八雲町女</v>
      </c>
      <c r="E51" s="70" t="str">
        <f>RIGHT(A49,1)</f>
        <v>町</v>
      </c>
      <c r="F51" s="80">
        <v>4</v>
      </c>
      <c r="G51" s="75" t="s">
        <v>44</v>
      </c>
      <c r="H51" s="75" t="s">
        <v>44</v>
      </c>
      <c r="I51" s="75" t="s">
        <v>44</v>
      </c>
      <c r="J51" s="75" t="s">
        <v>44</v>
      </c>
      <c r="K51" s="75" t="s">
        <v>44</v>
      </c>
      <c r="L51" s="75" t="s">
        <v>44</v>
      </c>
      <c r="M51" s="75" t="s">
        <v>44</v>
      </c>
      <c r="N51" s="75" t="s">
        <v>44</v>
      </c>
      <c r="O51" s="75" t="s">
        <v>44</v>
      </c>
      <c r="P51" s="75" t="s">
        <v>44</v>
      </c>
      <c r="Q51" s="75" t="s">
        <v>44</v>
      </c>
      <c r="R51" s="75">
        <v>1</v>
      </c>
      <c r="S51" s="75" t="s">
        <v>44</v>
      </c>
      <c r="T51" s="75">
        <v>1</v>
      </c>
      <c r="U51" s="75" t="s">
        <v>44</v>
      </c>
      <c r="V51" s="75" t="s">
        <v>44</v>
      </c>
      <c r="W51" s="75">
        <v>1</v>
      </c>
      <c r="X51" s="75">
        <v>1</v>
      </c>
      <c r="Y51" s="75" t="s">
        <v>44</v>
      </c>
      <c r="Z51" s="75" t="s">
        <v>44</v>
      </c>
      <c r="AA51" s="76" t="s">
        <v>44</v>
      </c>
    </row>
    <row r="52" spans="1:27" ht="15">
      <c r="A52" s="107" t="s">
        <v>84</v>
      </c>
      <c r="B52" s="41" t="s">
        <v>52</v>
      </c>
      <c r="C52" s="41" t="str">
        <f>A52</f>
        <v>長万部町</v>
      </c>
      <c r="D52" s="41" t="str">
        <f>CONCATENATE(A52, B52)</f>
        <v>長万部町総数</v>
      </c>
      <c r="E52" s="41" t="str">
        <f>RIGHT(A52,1)</f>
        <v>町</v>
      </c>
      <c r="F52" s="42" t="s">
        <v>44</v>
      </c>
      <c r="G52" s="43" t="s">
        <v>44</v>
      </c>
      <c r="H52" s="43" t="s">
        <v>44</v>
      </c>
      <c r="I52" s="43" t="s">
        <v>44</v>
      </c>
      <c r="J52" s="43" t="s">
        <v>44</v>
      </c>
      <c r="K52" s="43" t="s">
        <v>44</v>
      </c>
      <c r="L52" s="43" t="s">
        <v>44</v>
      </c>
      <c r="M52" s="43" t="s">
        <v>44</v>
      </c>
      <c r="N52" s="43" t="s">
        <v>44</v>
      </c>
      <c r="O52" s="43" t="s">
        <v>44</v>
      </c>
      <c r="P52" s="43" t="s">
        <v>44</v>
      </c>
      <c r="Q52" s="43" t="s">
        <v>44</v>
      </c>
      <c r="R52" s="43" t="s">
        <v>44</v>
      </c>
      <c r="S52" s="43" t="s">
        <v>44</v>
      </c>
      <c r="T52" s="43" t="s">
        <v>44</v>
      </c>
      <c r="U52" s="43" t="s">
        <v>44</v>
      </c>
      <c r="V52" s="43" t="s">
        <v>44</v>
      </c>
      <c r="W52" s="43" t="s">
        <v>44</v>
      </c>
      <c r="X52" s="43" t="s">
        <v>44</v>
      </c>
      <c r="Y52" s="43" t="s">
        <v>44</v>
      </c>
      <c r="Z52" s="43" t="s">
        <v>44</v>
      </c>
      <c r="AA52" s="44" t="s">
        <v>44</v>
      </c>
    </row>
    <row r="53" spans="1:27" ht="15">
      <c r="A53" s="61"/>
      <c r="B53" s="62" t="s">
        <v>53</v>
      </c>
      <c r="C53" s="62" t="str">
        <f>A52</f>
        <v>長万部町</v>
      </c>
      <c r="D53" s="62" t="str">
        <f>CONCATENATE(A52, B53)</f>
        <v>長万部町男</v>
      </c>
      <c r="E53" s="62" t="str">
        <f>RIGHT(A52,1)</f>
        <v>町</v>
      </c>
      <c r="F53" s="79" t="s">
        <v>44</v>
      </c>
      <c r="G53" s="66" t="s">
        <v>44</v>
      </c>
      <c r="H53" s="66" t="s">
        <v>44</v>
      </c>
      <c r="I53" s="66" t="s">
        <v>44</v>
      </c>
      <c r="J53" s="66" t="s">
        <v>44</v>
      </c>
      <c r="K53" s="66" t="s">
        <v>44</v>
      </c>
      <c r="L53" s="66" t="s">
        <v>44</v>
      </c>
      <c r="M53" s="66" t="s">
        <v>44</v>
      </c>
      <c r="N53" s="66" t="s">
        <v>44</v>
      </c>
      <c r="O53" s="66" t="s">
        <v>44</v>
      </c>
      <c r="P53" s="66" t="s">
        <v>44</v>
      </c>
      <c r="Q53" s="66" t="s">
        <v>44</v>
      </c>
      <c r="R53" s="66" t="s">
        <v>44</v>
      </c>
      <c r="S53" s="66" t="s">
        <v>44</v>
      </c>
      <c r="T53" s="66" t="s">
        <v>44</v>
      </c>
      <c r="U53" s="66" t="s">
        <v>44</v>
      </c>
      <c r="V53" s="66" t="s">
        <v>44</v>
      </c>
      <c r="W53" s="66" t="s">
        <v>44</v>
      </c>
      <c r="X53" s="66" t="s">
        <v>44</v>
      </c>
      <c r="Y53" s="66" t="s">
        <v>44</v>
      </c>
      <c r="Z53" s="66" t="s">
        <v>44</v>
      </c>
      <c r="AA53" s="67" t="s">
        <v>44</v>
      </c>
    </row>
    <row r="54" spans="1:27" ht="15">
      <c r="A54" s="69"/>
      <c r="B54" s="70" t="s">
        <v>54</v>
      </c>
      <c r="C54" s="70" t="str">
        <f>A52</f>
        <v>長万部町</v>
      </c>
      <c r="D54" s="70" t="str">
        <f>CONCATENATE(A52, B54)</f>
        <v>長万部町女</v>
      </c>
      <c r="E54" s="70" t="str">
        <f>RIGHT(A52,1)</f>
        <v>町</v>
      </c>
      <c r="F54" s="80" t="s">
        <v>44</v>
      </c>
      <c r="G54" s="75" t="s">
        <v>44</v>
      </c>
      <c r="H54" s="75" t="s">
        <v>44</v>
      </c>
      <c r="I54" s="75" t="s">
        <v>44</v>
      </c>
      <c r="J54" s="75" t="s">
        <v>44</v>
      </c>
      <c r="K54" s="75" t="s">
        <v>44</v>
      </c>
      <c r="L54" s="75" t="s">
        <v>44</v>
      </c>
      <c r="M54" s="75" t="s">
        <v>44</v>
      </c>
      <c r="N54" s="75" t="s">
        <v>44</v>
      </c>
      <c r="O54" s="75" t="s">
        <v>44</v>
      </c>
      <c r="P54" s="75" t="s">
        <v>44</v>
      </c>
      <c r="Q54" s="75" t="s">
        <v>44</v>
      </c>
      <c r="R54" s="75" t="s">
        <v>44</v>
      </c>
      <c r="S54" s="75" t="s">
        <v>44</v>
      </c>
      <c r="T54" s="75" t="s">
        <v>44</v>
      </c>
      <c r="U54" s="75" t="s">
        <v>44</v>
      </c>
      <c r="V54" s="75" t="s">
        <v>44</v>
      </c>
      <c r="W54" s="75" t="s">
        <v>44</v>
      </c>
      <c r="X54" s="75" t="s">
        <v>44</v>
      </c>
      <c r="Y54" s="75" t="s">
        <v>44</v>
      </c>
      <c r="Z54" s="75" t="s">
        <v>44</v>
      </c>
      <c r="AA54" s="76" t="s">
        <v>44</v>
      </c>
    </row>
    <row r="55" spans="1:27" ht="15">
      <c r="A55" s="107" t="s">
        <v>86</v>
      </c>
      <c r="B55" s="41" t="s">
        <v>52</v>
      </c>
      <c r="C55" s="41" t="str">
        <f>A55</f>
        <v>今金町</v>
      </c>
      <c r="D55" s="41" t="str">
        <f>CONCATENATE(A55, B55)</f>
        <v>今金町総数</v>
      </c>
      <c r="E55" s="41" t="str">
        <f>RIGHT(A55,1)</f>
        <v>町</v>
      </c>
      <c r="F55" s="42">
        <v>1</v>
      </c>
      <c r="G55" s="43" t="s">
        <v>44</v>
      </c>
      <c r="H55" s="43" t="s">
        <v>44</v>
      </c>
      <c r="I55" s="43" t="s">
        <v>44</v>
      </c>
      <c r="J55" s="43" t="s">
        <v>44</v>
      </c>
      <c r="K55" s="43" t="s">
        <v>44</v>
      </c>
      <c r="L55" s="43" t="s">
        <v>44</v>
      </c>
      <c r="M55" s="43" t="s">
        <v>44</v>
      </c>
      <c r="N55" s="43" t="s">
        <v>44</v>
      </c>
      <c r="O55" s="43" t="s">
        <v>44</v>
      </c>
      <c r="P55" s="43" t="s">
        <v>44</v>
      </c>
      <c r="Q55" s="43" t="s">
        <v>44</v>
      </c>
      <c r="R55" s="43" t="s">
        <v>44</v>
      </c>
      <c r="S55" s="43">
        <v>1</v>
      </c>
      <c r="T55" s="43" t="s">
        <v>44</v>
      </c>
      <c r="U55" s="43" t="s">
        <v>44</v>
      </c>
      <c r="V55" s="43" t="s">
        <v>44</v>
      </c>
      <c r="W55" s="43" t="s">
        <v>44</v>
      </c>
      <c r="X55" s="43" t="s">
        <v>44</v>
      </c>
      <c r="Y55" s="43" t="s">
        <v>44</v>
      </c>
      <c r="Z55" s="43" t="s">
        <v>44</v>
      </c>
      <c r="AA55" s="44" t="s">
        <v>44</v>
      </c>
    </row>
    <row r="56" spans="1:27" ht="15">
      <c r="A56" s="61"/>
      <c r="B56" s="62" t="s">
        <v>53</v>
      </c>
      <c r="C56" s="62" t="str">
        <f>A55</f>
        <v>今金町</v>
      </c>
      <c r="D56" s="62" t="str">
        <f>CONCATENATE(A55, B56)</f>
        <v>今金町男</v>
      </c>
      <c r="E56" s="62" t="str">
        <f>RIGHT(A55,1)</f>
        <v>町</v>
      </c>
      <c r="F56" s="79">
        <v>1</v>
      </c>
      <c r="G56" s="66" t="s">
        <v>44</v>
      </c>
      <c r="H56" s="66" t="s">
        <v>44</v>
      </c>
      <c r="I56" s="66" t="s">
        <v>44</v>
      </c>
      <c r="J56" s="66" t="s">
        <v>44</v>
      </c>
      <c r="K56" s="66" t="s">
        <v>44</v>
      </c>
      <c r="L56" s="66" t="s">
        <v>44</v>
      </c>
      <c r="M56" s="66" t="s">
        <v>44</v>
      </c>
      <c r="N56" s="66" t="s">
        <v>44</v>
      </c>
      <c r="O56" s="66" t="s">
        <v>44</v>
      </c>
      <c r="P56" s="66" t="s">
        <v>44</v>
      </c>
      <c r="Q56" s="66" t="s">
        <v>44</v>
      </c>
      <c r="R56" s="66" t="s">
        <v>44</v>
      </c>
      <c r="S56" s="66">
        <v>1</v>
      </c>
      <c r="T56" s="66" t="s">
        <v>44</v>
      </c>
      <c r="U56" s="66" t="s">
        <v>44</v>
      </c>
      <c r="V56" s="66" t="s">
        <v>44</v>
      </c>
      <c r="W56" s="66" t="s">
        <v>44</v>
      </c>
      <c r="X56" s="66" t="s">
        <v>44</v>
      </c>
      <c r="Y56" s="66" t="s">
        <v>44</v>
      </c>
      <c r="Z56" s="66" t="s">
        <v>44</v>
      </c>
      <c r="AA56" s="67" t="s">
        <v>44</v>
      </c>
    </row>
    <row r="57" spans="1:27" ht="15">
      <c r="A57" s="69"/>
      <c r="B57" s="70" t="s">
        <v>54</v>
      </c>
      <c r="C57" s="70" t="str">
        <f>A55</f>
        <v>今金町</v>
      </c>
      <c r="D57" s="70" t="str">
        <f>CONCATENATE(A55, B57)</f>
        <v>今金町女</v>
      </c>
      <c r="E57" s="70" t="str">
        <f>RIGHT(A55,1)</f>
        <v>町</v>
      </c>
      <c r="F57" s="80" t="s">
        <v>44</v>
      </c>
      <c r="G57" s="75" t="s">
        <v>44</v>
      </c>
      <c r="H57" s="75" t="s">
        <v>44</v>
      </c>
      <c r="I57" s="75" t="s">
        <v>44</v>
      </c>
      <c r="J57" s="75" t="s">
        <v>44</v>
      </c>
      <c r="K57" s="75" t="s">
        <v>44</v>
      </c>
      <c r="L57" s="75" t="s">
        <v>44</v>
      </c>
      <c r="M57" s="75" t="s">
        <v>44</v>
      </c>
      <c r="N57" s="75" t="s">
        <v>44</v>
      </c>
      <c r="O57" s="75" t="s">
        <v>44</v>
      </c>
      <c r="P57" s="75" t="s">
        <v>44</v>
      </c>
      <c r="Q57" s="75" t="s">
        <v>44</v>
      </c>
      <c r="R57" s="75" t="s">
        <v>44</v>
      </c>
      <c r="S57" s="75" t="s">
        <v>44</v>
      </c>
      <c r="T57" s="75" t="s">
        <v>44</v>
      </c>
      <c r="U57" s="75" t="s">
        <v>44</v>
      </c>
      <c r="V57" s="75" t="s">
        <v>44</v>
      </c>
      <c r="W57" s="75" t="s">
        <v>44</v>
      </c>
      <c r="X57" s="75" t="s">
        <v>44</v>
      </c>
      <c r="Y57" s="75" t="s">
        <v>44</v>
      </c>
      <c r="Z57" s="75" t="s">
        <v>44</v>
      </c>
      <c r="AA57" s="76" t="s">
        <v>44</v>
      </c>
    </row>
    <row r="58" spans="1:27" ht="15">
      <c r="A58" s="107" t="s">
        <v>88</v>
      </c>
      <c r="B58" s="41" t="s">
        <v>52</v>
      </c>
      <c r="C58" s="41" t="str">
        <f>A58</f>
        <v>せたな町</v>
      </c>
      <c r="D58" s="41" t="str">
        <f>CONCATENATE(A58, B58)</f>
        <v>せたな町総数</v>
      </c>
      <c r="E58" s="41" t="str">
        <f>RIGHT(A58,1)</f>
        <v>町</v>
      </c>
      <c r="F58" s="42">
        <v>5</v>
      </c>
      <c r="G58" s="43" t="s">
        <v>44</v>
      </c>
      <c r="H58" s="43" t="s">
        <v>44</v>
      </c>
      <c r="I58" s="43" t="s">
        <v>44</v>
      </c>
      <c r="J58" s="43" t="s">
        <v>44</v>
      </c>
      <c r="K58" s="43" t="s">
        <v>44</v>
      </c>
      <c r="L58" s="43" t="s">
        <v>44</v>
      </c>
      <c r="M58" s="43" t="s">
        <v>44</v>
      </c>
      <c r="N58" s="43" t="s">
        <v>44</v>
      </c>
      <c r="O58" s="43" t="s">
        <v>44</v>
      </c>
      <c r="P58" s="43" t="s">
        <v>44</v>
      </c>
      <c r="Q58" s="43" t="s">
        <v>44</v>
      </c>
      <c r="R58" s="43" t="s">
        <v>44</v>
      </c>
      <c r="S58" s="43">
        <v>1</v>
      </c>
      <c r="T58" s="43" t="s">
        <v>44</v>
      </c>
      <c r="U58" s="43">
        <v>1</v>
      </c>
      <c r="V58" s="43">
        <v>1</v>
      </c>
      <c r="W58" s="43" t="s">
        <v>44</v>
      </c>
      <c r="X58" s="43">
        <v>2</v>
      </c>
      <c r="Y58" s="43" t="s">
        <v>44</v>
      </c>
      <c r="Z58" s="43" t="s">
        <v>44</v>
      </c>
      <c r="AA58" s="44" t="s">
        <v>44</v>
      </c>
    </row>
    <row r="59" spans="1:27" ht="15">
      <c r="A59" s="61"/>
      <c r="B59" s="62" t="s">
        <v>53</v>
      </c>
      <c r="C59" s="62" t="str">
        <f>A58</f>
        <v>せたな町</v>
      </c>
      <c r="D59" s="62" t="str">
        <f>CONCATENATE(A58, B59)</f>
        <v>せたな町男</v>
      </c>
      <c r="E59" s="62" t="str">
        <f>RIGHT(A58,1)</f>
        <v>町</v>
      </c>
      <c r="F59" s="79">
        <v>2</v>
      </c>
      <c r="G59" s="66" t="s">
        <v>44</v>
      </c>
      <c r="H59" s="66" t="s">
        <v>44</v>
      </c>
      <c r="I59" s="66" t="s">
        <v>44</v>
      </c>
      <c r="J59" s="66" t="s">
        <v>44</v>
      </c>
      <c r="K59" s="66" t="s">
        <v>44</v>
      </c>
      <c r="L59" s="66" t="s">
        <v>44</v>
      </c>
      <c r="M59" s="66" t="s">
        <v>44</v>
      </c>
      <c r="N59" s="66" t="s">
        <v>44</v>
      </c>
      <c r="O59" s="66" t="s">
        <v>44</v>
      </c>
      <c r="P59" s="66" t="s">
        <v>44</v>
      </c>
      <c r="Q59" s="66" t="s">
        <v>44</v>
      </c>
      <c r="R59" s="66" t="s">
        <v>44</v>
      </c>
      <c r="S59" s="66">
        <v>1</v>
      </c>
      <c r="T59" s="66" t="s">
        <v>44</v>
      </c>
      <c r="U59" s="66" t="s">
        <v>44</v>
      </c>
      <c r="V59" s="66">
        <v>1</v>
      </c>
      <c r="W59" s="66" t="s">
        <v>44</v>
      </c>
      <c r="X59" s="66" t="s">
        <v>44</v>
      </c>
      <c r="Y59" s="66" t="s">
        <v>44</v>
      </c>
      <c r="Z59" s="66" t="s">
        <v>44</v>
      </c>
      <c r="AA59" s="67" t="s">
        <v>44</v>
      </c>
    </row>
    <row r="60" spans="1:27" ht="15">
      <c r="A60" s="69"/>
      <c r="B60" s="70" t="s">
        <v>54</v>
      </c>
      <c r="C60" s="70" t="str">
        <f>A58</f>
        <v>せたな町</v>
      </c>
      <c r="D60" s="70" t="str">
        <f>CONCATENATE(A58, B60)</f>
        <v>せたな町女</v>
      </c>
      <c r="E60" s="70" t="str">
        <f>RIGHT(A58,1)</f>
        <v>町</v>
      </c>
      <c r="F60" s="80">
        <v>3</v>
      </c>
      <c r="G60" s="75" t="s">
        <v>44</v>
      </c>
      <c r="H60" s="75" t="s">
        <v>44</v>
      </c>
      <c r="I60" s="75" t="s">
        <v>44</v>
      </c>
      <c r="J60" s="75" t="s">
        <v>44</v>
      </c>
      <c r="K60" s="75" t="s">
        <v>44</v>
      </c>
      <c r="L60" s="75" t="s">
        <v>44</v>
      </c>
      <c r="M60" s="75" t="s">
        <v>44</v>
      </c>
      <c r="N60" s="75" t="s">
        <v>44</v>
      </c>
      <c r="O60" s="75" t="s">
        <v>44</v>
      </c>
      <c r="P60" s="75" t="s">
        <v>44</v>
      </c>
      <c r="Q60" s="75" t="s">
        <v>44</v>
      </c>
      <c r="R60" s="75" t="s">
        <v>44</v>
      </c>
      <c r="S60" s="75" t="s">
        <v>44</v>
      </c>
      <c r="T60" s="75" t="s">
        <v>44</v>
      </c>
      <c r="U60" s="75">
        <v>1</v>
      </c>
      <c r="V60" s="75" t="s">
        <v>44</v>
      </c>
      <c r="W60" s="75" t="s">
        <v>44</v>
      </c>
      <c r="X60" s="75">
        <v>2</v>
      </c>
      <c r="Y60" s="75" t="s">
        <v>44</v>
      </c>
      <c r="Z60" s="75" t="s">
        <v>44</v>
      </c>
      <c r="AA60" s="76" t="s">
        <v>44</v>
      </c>
    </row>
    <row r="61" spans="1:27" ht="15">
      <c r="A61" s="107" t="s">
        <v>388</v>
      </c>
      <c r="B61" s="41" t="s">
        <v>52</v>
      </c>
      <c r="C61" s="41" t="str">
        <f>A61</f>
        <v>南檜山2次保健福祉医療圏</v>
      </c>
      <c r="D61" s="41" t="str">
        <f>CONCATENATE(A61, B61)</f>
        <v>南檜山2次保健福祉医療圏総数</v>
      </c>
      <c r="E61" s="41" t="str">
        <f>RIGHT(A61,1)</f>
        <v>圏</v>
      </c>
      <c r="F61" s="42">
        <v>11</v>
      </c>
      <c r="G61" s="43" t="s">
        <v>44</v>
      </c>
      <c r="H61" s="43" t="s">
        <v>44</v>
      </c>
      <c r="I61" s="43" t="s">
        <v>44</v>
      </c>
      <c r="J61" s="43" t="s">
        <v>44</v>
      </c>
      <c r="K61" s="43">
        <v>2</v>
      </c>
      <c r="L61" s="43" t="s">
        <v>44</v>
      </c>
      <c r="M61" s="43" t="s">
        <v>44</v>
      </c>
      <c r="N61" s="43" t="s">
        <v>44</v>
      </c>
      <c r="O61" s="43" t="s">
        <v>44</v>
      </c>
      <c r="P61" s="43" t="s">
        <v>44</v>
      </c>
      <c r="Q61" s="43" t="s">
        <v>44</v>
      </c>
      <c r="R61" s="43">
        <v>2</v>
      </c>
      <c r="S61" s="43">
        <v>1</v>
      </c>
      <c r="T61" s="43">
        <v>1</v>
      </c>
      <c r="U61" s="43">
        <v>2</v>
      </c>
      <c r="V61" s="43">
        <v>2</v>
      </c>
      <c r="W61" s="43" t="s">
        <v>44</v>
      </c>
      <c r="X61" s="43" t="s">
        <v>44</v>
      </c>
      <c r="Y61" s="43">
        <v>1</v>
      </c>
      <c r="Z61" s="43" t="s">
        <v>44</v>
      </c>
      <c r="AA61" s="44" t="s">
        <v>44</v>
      </c>
    </row>
    <row r="62" spans="1:27" ht="15">
      <c r="A62" s="61"/>
      <c r="B62" s="62" t="s">
        <v>53</v>
      </c>
      <c r="C62" s="62" t="str">
        <f>A61</f>
        <v>南檜山2次保健福祉医療圏</v>
      </c>
      <c r="D62" s="62" t="str">
        <f>CONCATENATE(A61, B62)</f>
        <v>南檜山2次保健福祉医療圏男</v>
      </c>
      <c r="E62" s="62" t="str">
        <f>RIGHT(A61,1)</f>
        <v>圏</v>
      </c>
      <c r="F62" s="79">
        <v>8</v>
      </c>
      <c r="G62" s="66" t="s">
        <v>44</v>
      </c>
      <c r="H62" s="66" t="s">
        <v>44</v>
      </c>
      <c r="I62" s="66" t="s">
        <v>44</v>
      </c>
      <c r="J62" s="66" t="s">
        <v>44</v>
      </c>
      <c r="K62" s="66">
        <v>1</v>
      </c>
      <c r="L62" s="66" t="s">
        <v>44</v>
      </c>
      <c r="M62" s="66" t="s">
        <v>44</v>
      </c>
      <c r="N62" s="66" t="s">
        <v>44</v>
      </c>
      <c r="O62" s="66" t="s">
        <v>44</v>
      </c>
      <c r="P62" s="66" t="s">
        <v>44</v>
      </c>
      <c r="Q62" s="66" t="s">
        <v>44</v>
      </c>
      <c r="R62" s="66">
        <v>1</v>
      </c>
      <c r="S62" s="66">
        <v>1</v>
      </c>
      <c r="T62" s="66">
        <v>1</v>
      </c>
      <c r="U62" s="66">
        <v>1</v>
      </c>
      <c r="V62" s="66">
        <v>2</v>
      </c>
      <c r="W62" s="66" t="s">
        <v>44</v>
      </c>
      <c r="X62" s="66" t="s">
        <v>44</v>
      </c>
      <c r="Y62" s="66">
        <v>1</v>
      </c>
      <c r="Z62" s="66" t="s">
        <v>44</v>
      </c>
      <c r="AA62" s="67" t="s">
        <v>44</v>
      </c>
    </row>
    <row r="63" spans="1:27" ht="15">
      <c r="A63" s="69"/>
      <c r="B63" s="70" t="s">
        <v>54</v>
      </c>
      <c r="C63" s="70" t="str">
        <f>A61</f>
        <v>南檜山2次保健福祉医療圏</v>
      </c>
      <c r="D63" s="70" t="str">
        <f>CONCATENATE(A61, B63)</f>
        <v>南檜山2次保健福祉医療圏女</v>
      </c>
      <c r="E63" s="70" t="str">
        <f>RIGHT(A61,1)</f>
        <v>圏</v>
      </c>
      <c r="F63" s="80">
        <v>3</v>
      </c>
      <c r="G63" s="75" t="s">
        <v>44</v>
      </c>
      <c r="H63" s="75" t="s">
        <v>44</v>
      </c>
      <c r="I63" s="75" t="s">
        <v>44</v>
      </c>
      <c r="J63" s="75" t="s">
        <v>44</v>
      </c>
      <c r="K63" s="75">
        <v>1</v>
      </c>
      <c r="L63" s="75" t="s">
        <v>44</v>
      </c>
      <c r="M63" s="75" t="s">
        <v>44</v>
      </c>
      <c r="N63" s="75" t="s">
        <v>44</v>
      </c>
      <c r="O63" s="75" t="s">
        <v>44</v>
      </c>
      <c r="P63" s="75" t="s">
        <v>44</v>
      </c>
      <c r="Q63" s="75" t="s">
        <v>44</v>
      </c>
      <c r="R63" s="75">
        <v>1</v>
      </c>
      <c r="S63" s="75" t="s">
        <v>44</v>
      </c>
      <c r="T63" s="75" t="s">
        <v>44</v>
      </c>
      <c r="U63" s="75">
        <v>1</v>
      </c>
      <c r="V63" s="75" t="s">
        <v>44</v>
      </c>
      <c r="W63" s="75" t="s">
        <v>44</v>
      </c>
      <c r="X63" s="75" t="s">
        <v>44</v>
      </c>
      <c r="Y63" s="75" t="s">
        <v>44</v>
      </c>
      <c r="Z63" s="75" t="s">
        <v>44</v>
      </c>
      <c r="AA63" s="76" t="s">
        <v>44</v>
      </c>
    </row>
    <row r="64" spans="1:27" ht="15">
      <c r="A64" s="107" t="s">
        <v>69</v>
      </c>
      <c r="B64" s="41" t="s">
        <v>52</v>
      </c>
      <c r="C64" s="41" t="str">
        <f>A64</f>
        <v>江差保健所</v>
      </c>
      <c r="D64" s="41" t="str">
        <f>CONCATENATE(A64, B64)</f>
        <v>江差保健所総数</v>
      </c>
      <c r="E64" s="41" t="str">
        <f>RIGHT(A64,1)</f>
        <v>所</v>
      </c>
      <c r="F64" s="42">
        <v>11</v>
      </c>
      <c r="G64" s="43" t="s">
        <v>44</v>
      </c>
      <c r="H64" s="43" t="s">
        <v>44</v>
      </c>
      <c r="I64" s="43" t="s">
        <v>44</v>
      </c>
      <c r="J64" s="43" t="s">
        <v>44</v>
      </c>
      <c r="K64" s="43">
        <v>2</v>
      </c>
      <c r="L64" s="43" t="s">
        <v>44</v>
      </c>
      <c r="M64" s="43" t="s">
        <v>44</v>
      </c>
      <c r="N64" s="43" t="s">
        <v>44</v>
      </c>
      <c r="O64" s="43" t="s">
        <v>44</v>
      </c>
      <c r="P64" s="43" t="s">
        <v>44</v>
      </c>
      <c r="Q64" s="43" t="s">
        <v>44</v>
      </c>
      <c r="R64" s="43">
        <v>2</v>
      </c>
      <c r="S64" s="43">
        <v>1</v>
      </c>
      <c r="T64" s="43">
        <v>1</v>
      </c>
      <c r="U64" s="43">
        <v>2</v>
      </c>
      <c r="V64" s="43">
        <v>2</v>
      </c>
      <c r="W64" s="43" t="s">
        <v>44</v>
      </c>
      <c r="X64" s="43" t="s">
        <v>44</v>
      </c>
      <c r="Y64" s="43">
        <v>1</v>
      </c>
      <c r="Z64" s="43" t="s">
        <v>44</v>
      </c>
      <c r="AA64" s="44" t="s">
        <v>44</v>
      </c>
    </row>
    <row r="65" spans="1:27" ht="15">
      <c r="A65" s="61"/>
      <c r="B65" s="62" t="s">
        <v>53</v>
      </c>
      <c r="C65" s="62" t="str">
        <f>A64</f>
        <v>江差保健所</v>
      </c>
      <c r="D65" s="62" t="str">
        <f>CONCATENATE(A64, B65)</f>
        <v>江差保健所男</v>
      </c>
      <c r="E65" s="62" t="str">
        <f>RIGHT(A64,1)</f>
        <v>所</v>
      </c>
      <c r="F65" s="79">
        <v>8</v>
      </c>
      <c r="G65" s="66" t="s">
        <v>44</v>
      </c>
      <c r="H65" s="66" t="s">
        <v>44</v>
      </c>
      <c r="I65" s="66" t="s">
        <v>44</v>
      </c>
      <c r="J65" s="66" t="s">
        <v>44</v>
      </c>
      <c r="K65" s="66">
        <v>1</v>
      </c>
      <c r="L65" s="66" t="s">
        <v>44</v>
      </c>
      <c r="M65" s="66" t="s">
        <v>44</v>
      </c>
      <c r="N65" s="66" t="s">
        <v>44</v>
      </c>
      <c r="O65" s="66" t="s">
        <v>44</v>
      </c>
      <c r="P65" s="66" t="s">
        <v>44</v>
      </c>
      <c r="Q65" s="66" t="s">
        <v>44</v>
      </c>
      <c r="R65" s="66">
        <v>1</v>
      </c>
      <c r="S65" s="66">
        <v>1</v>
      </c>
      <c r="T65" s="66">
        <v>1</v>
      </c>
      <c r="U65" s="66">
        <v>1</v>
      </c>
      <c r="V65" s="66">
        <v>2</v>
      </c>
      <c r="W65" s="66" t="s">
        <v>44</v>
      </c>
      <c r="X65" s="66" t="s">
        <v>44</v>
      </c>
      <c r="Y65" s="66">
        <v>1</v>
      </c>
      <c r="Z65" s="66" t="s">
        <v>44</v>
      </c>
      <c r="AA65" s="67" t="s">
        <v>44</v>
      </c>
    </row>
    <row r="66" spans="1:27" ht="15">
      <c r="A66" s="61"/>
      <c r="B66" s="62" t="s">
        <v>54</v>
      </c>
      <c r="C66" s="62" t="str">
        <f>A64</f>
        <v>江差保健所</v>
      </c>
      <c r="D66" s="62" t="str">
        <f>CONCATENATE(A64, B66)</f>
        <v>江差保健所女</v>
      </c>
      <c r="E66" s="62" t="str">
        <f>RIGHT(A64,1)</f>
        <v>所</v>
      </c>
      <c r="F66" s="79">
        <v>3</v>
      </c>
      <c r="G66" s="66" t="s">
        <v>44</v>
      </c>
      <c r="H66" s="66" t="s">
        <v>44</v>
      </c>
      <c r="I66" s="66" t="s">
        <v>44</v>
      </c>
      <c r="J66" s="66" t="s">
        <v>44</v>
      </c>
      <c r="K66" s="66">
        <v>1</v>
      </c>
      <c r="L66" s="66" t="s">
        <v>44</v>
      </c>
      <c r="M66" s="66" t="s">
        <v>44</v>
      </c>
      <c r="N66" s="66" t="s">
        <v>44</v>
      </c>
      <c r="O66" s="66" t="s">
        <v>44</v>
      </c>
      <c r="P66" s="66" t="s">
        <v>44</v>
      </c>
      <c r="Q66" s="66" t="s">
        <v>44</v>
      </c>
      <c r="R66" s="66">
        <v>1</v>
      </c>
      <c r="S66" s="66" t="s">
        <v>44</v>
      </c>
      <c r="T66" s="66" t="s">
        <v>44</v>
      </c>
      <c r="U66" s="66">
        <v>1</v>
      </c>
      <c r="V66" s="66" t="s">
        <v>44</v>
      </c>
      <c r="W66" s="66" t="s">
        <v>44</v>
      </c>
      <c r="X66" s="66" t="s">
        <v>44</v>
      </c>
      <c r="Y66" s="66" t="s">
        <v>44</v>
      </c>
      <c r="Z66" s="66" t="s">
        <v>44</v>
      </c>
      <c r="AA66" s="67" t="s">
        <v>44</v>
      </c>
    </row>
    <row r="67" spans="1:27" ht="15">
      <c r="A67" s="107" t="s">
        <v>71</v>
      </c>
      <c r="B67" s="41" t="s">
        <v>52</v>
      </c>
      <c r="C67" s="41" t="str">
        <f>A67</f>
        <v>江差町</v>
      </c>
      <c r="D67" s="41" t="str">
        <f>CONCATENATE(A67, B67)</f>
        <v>江差町総数</v>
      </c>
      <c r="E67" s="41" t="str">
        <f>RIGHT(A67,1)</f>
        <v>町</v>
      </c>
      <c r="F67" s="42">
        <v>2</v>
      </c>
      <c r="G67" s="43" t="s">
        <v>44</v>
      </c>
      <c r="H67" s="43" t="s">
        <v>44</v>
      </c>
      <c r="I67" s="43" t="s">
        <v>44</v>
      </c>
      <c r="J67" s="43" t="s">
        <v>44</v>
      </c>
      <c r="K67" s="43">
        <v>1</v>
      </c>
      <c r="L67" s="43" t="s">
        <v>44</v>
      </c>
      <c r="M67" s="43" t="s">
        <v>44</v>
      </c>
      <c r="N67" s="43" t="s">
        <v>44</v>
      </c>
      <c r="O67" s="43" t="s">
        <v>44</v>
      </c>
      <c r="P67" s="43" t="s">
        <v>44</v>
      </c>
      <c r="Q67" s="43" t="s">
        <v>44</v>
      </c>
      <c r="R67" s="43">
        <v>1</v>
      </c>
      <c r="S67" s="43" t="s">
        <v>44</v>
      </c>
      <c r="T67" s="43" t="s">
        <v>44</v>
      </c>
      <c r="U67" s="43" t="s">
        <v>44</v>
      </c>
      <c r="V67" s="43" t="s">
        <v>44</v>
      </c>
      <c r="W67" s="43" t="s">
        <v>44</v>
      </c>
      <c r="X67" s="43" t="s">
        <v>44</v>
      </c>
      <c r="Y67" s="43" t="s">
        <v>44</v>
      </c>
      <c r="Z67" s="43" t="s">
        <v>44</v>
      </c>
      <c r="AA67" s="44" t="s">
        <v>44</v>
      </c>
    </row>
    <row r="68" spans="1:27" ht="15">
      <c r="A68" s="61"/>
      <c r="B68" s="62" t="s">
        <v>53</v>
      </c>
      <c r="C68" s="62" t="str">
        <f>A67</f>
        <v>江差町</v>
      </c>
      <c r="D68" s="62" t="str">
        <f>CONCATENATE(A67, B68)</f>
        <v>江差町男</v>
      </c>
      <c r="E68" s="62" t="str">
        <f>RIGHT(A67,1)</f>
        <v>町</v>
      </c>
      <c r="F68" s="79">
        <v>1</v>
      </c>
      <c r="G68" s="66" t="s">
        <v>44</v>
      </c>
      <c r="H68" s="66" t="s">
        <v>44</v>
      </c>
      <c r="I68" s="66" t="s">
        <v>44</v>
      </c>
      <c r="J68" s="66" t="s">
        <v>44</v>
      </c>
      <c r="K68" s="66" t="s">
        <v>44</v>
      </c>
      <c r="L68" s="66" t="s">
        <v>44</v>
      </c>
      <c r="M68" s="66" t="s">
        <v>44</v>
      </c>
      <c r="N68" s="66" t="s">
        <v>44</v>
      </c>
      <c r="O68" s="66" t="s">
        <v>44</v>
      </c>
      <c r="P68" s="66" t="s">
        <v>44</v>
      </c>
      <c r="Q68" s="66" t="s">
        <v>44</v>
      </c>
      <c r="R68" s="66">
        <v>1</v>
      </c>
      <c r="S68" s="66" t="s">
        <v>44</v>
      </c>
      <c r="T68" s="66" t="s">
        <v>44</v>
      </c>
      <c r="U68" s="66" t="s">
        <v>44</v>
      </c>
      <c r="V68" s="66" t="s">
        <v>44</v>
      </c>
      <c r="W68" s="66" t="s">
        <v>44</v>
      </c>
      <c r="X68" s="66" t="s">
        <v>44</v>
      </c>
      <c r="Y68" s="66" t="s">
        <v>44</v>
      </c>
      <c r="Z68" s="66" t="s">
        <v>44</v>
      </c>
      <c r="AA68" s="67" t="s">
        <v>44</v>
      </c>
    </row>
    <row r="69" spans="1:27" ht="15">
      <c r="A69" s="69"/>
      <c r="B69" s="70" t="s">
        <v>54</v>
      </c>
      <c r="C69" s="70" t="str">
        <f>A67</f>
        <v>江差町</v>
      </c>
      <c r="D69" s="70" t="str">
        <f>CONCATENATE(A67, B69)</f>
        <v>江差町女</v>
      </c>
      <c r="E69" s="70" t="str">
        <f>RIGHT(A67,1)</f>
        <v>町</v>
      </c>
      <c r="F69" s="80">
        <v>1</v>
      </c>
      <c r="G69" s="75" t="s">
        <v>44</v>
      </c>
      <c r="H69" s="75" t="s">
        <v>44</v>
      </c>
      <c r="I69" s="75" t="s">
        <v>44</v>
      </c>
      <c r="J69" s="75" t="s">
        <v>44</v>
      </c>
      <c r="K69" s="75">
        <v>1</v>
      </c>
      <c r="L69" s="75" t="s">
        <v>44</v>
      </c>
      <c r="M69" s="75" t="s">
        <v>44</v>
      </c>
      <c r="N69" s="75" t="s">
        <v>44</v>
      </c>
      <c r="O69" s="75" t="s">
        <v>44</v>
      </c>
      <c r="P69" s="75" t="s">
        <v>44</v>
      </c>
      <c r="Q69" s="75" t="s">
        <v>44</v>
      </c>
      <c r="R69" s="75" t="s">
        <v>44</v>
      </c>
      <c r="S69" s="75" t="s">
        <v>44</v>
      </c>
      <c r="T69" s="75" t="s">
        <v>44</v>
      </c>
      <c r="U69" s="75" t="s">
        <v>44</v>
      </c>
      <c r="V69" s="75" t="s">
        <v>44</v>
      </c>
      <c r="W69" s="75" t="s">
        <v>44</v>
      </c>
      <c r="X69" s="75" t="s">
        <v>44</v>
      </c>
      <c r="Y69" s="75" t="s">
        <v>44</v>
      </c>
      <c r="Z69" s="75" t="s">
        <v>44</v>
      </c>
      <c r="AA69" s="76" t="s">
        <v>44</v>
      </c>
    </row>
    <row r="70" spans="1:27" ht="15">
      <c r="A70" s="107" t="s">
        <v>73</v>
      </c>
      <c r="B70" s="41" t="s">
        <v>52</v>
      </c>
      <c r="C70" s="41" t="str">
        <f>A70</f>
        <v>上ノ国町</v>
      </c>
      <c r="D70" s="41" t="str">
        <f>CONCATENATE(A70, B70)</f>
        <v>上ノ国町総数</v>
      </c>
      <c r="E70" s="41" t="str">
        <f>RIGHT(A70,1)</f>
        <v>町</v>
      </c>
      <c r="F70" s="42">
        <v>3</v>
      </c>
      <c r="G70" s="43" t="s">
        <v>44</v>
      </c>
      <c r="H70" s="43" t="s">
        <v>44</v>
      </c>
      <c r="I70" s="43" t="s">
        <v>44</v>
      </c>
      <c r="J70" s="43" t="s">
        <v>44</v>
      </c>
      <c r="K70" s="43">
        <v>1</v>
      </c>
      <c r="L70" s="43" t="s">
        <v>44</v>
      </c>
      <c r="M70" s="43" t="s">
        <v>44</v>
      </c>
      <c r="N70" s="43" t="s">
        <v>44</v>
      </c>
      <c r="O70" s="43" t="s">
        <v>44</v>
      </c>
      <c r="P70" s="43" t="s">
        <v>44</v>
      </c>
      <c r="Q70" s="43" t="s">
        <v>44</v>
      </c>
      <c r="R70" s="43" t="s">
        <v>44</v>
      </c>
      <c r="S70" s="43" t="s">
        <v>44</v>
      </c>
      <c r="T70" s="43" t="s">
        <v>44</v>
      </c>
      <c r="U70" s="43" t="s">
        <v>44</v>
      </c>
      <c r="V70" s="43">
        <v>2</v>
      </c>
      <c r="W70" s="43" t="s">
        <v>44</v>
      </c>
      <c r="X70" s="43" t="s">
        <v>44</v>
      </c>
      <c r="Y70" s="43" t="s">
        <v>44</v>
      </c>
      <c r="Z70" s="43" t="s">
        <v>44</v>
      </c>
      <c r="AA70" s="44" t="s">
        <v>44</v>
      </c>
    </row>
    <row r="71" spans="1:27" ht="15">
      <c r="A71" s="61"/>
      <c r="B71" s="62" t="s">
        <v>53</v>
      </c>
      <c r="C71" s="62" t="str">
        <f>A70</f>
        <v>上ノ国町</v>
      </c>
      <c r="D71" s="62" t="str">
        <f>CONCATENATE(A70, B71)</f>
        <v>上ノ国町男</v>
      </c>
      <c r="E71" s="62" t="str">
        <f>RIGHT(A70,1)</f>
        <v>町</v>
      </c>
      <c r="F71" s="79">
        <v>3</v>
      </c>
      <c r="G71" s="66" t="s">
        <v>44</v>
      </c>
      <c r="H71" s="66" t="s">
        <v>44</v>
      </c>
      <c r="I71" s="66" t="s">
        <v>44</v>
      </c>
      <c r="J71" s="66" t="s">
        <v>44</v>
      </c>
      <c r="K71" s="66">
        <v>1</v>
      </c>
      <c r="L71" s="66" t="s">
        <v>44</v>
      </c>
      <c r="M71" s="66" t="s">
        <v>44</v>
      </c>
      <c r="N71" s="66" t="s">
        <v>44</v>
      </c>
      <c r="O71" s="66" t="s">
        <v>44</v>
      </c>
      <c r="P71" s="66" t="s">
        <v>44</v>
      </c>
      <c r="Q71" s="66" t="s">
        <v>44</v>
      </c>
      <c r="R71" s="66" t="s">
        <v>44</v>
      </c>
      <c r="S71" s="66" t="s">
        <v>44</v>
      </c>
      <c r="T71" s="66" t="s">
        <v>44</v>
      </c>
      <c r="U71" s="66" t="s">
        <v>44</v>
      </c>
      <c r="V71" s="66">
        <v>2</v>
      </c>
      <c r="W71" s="66" t="s">
        <v>44</v>
      </c>
      <c r="X71" s="66" t="s">
        <v>44</v>
      </c>
      <c r="Y71" s="66" t="s">
        <v>44</v>
      </c>
      <c r="Z71" s="66" t="s">
        <v>44</v>
      </c>
      <c r="AA71" s="67" t="s">
        <v>44</v>
      </c>
    </row>
    <row r="72" spans="1:27" ht="15">
      <c r="A72" s="69"/>
      <c r="B72" s="70" t="s">
        <v>54</v>
      </c>
      <c r="C72" s="70" t="str">
        <f>A70</f>
        <v>上ノ国町</v>
      </c>
      <c r="D72" s="70" t="str">
        <f>CONCATENATE(A70, B72)</f>
        <v>上ノ国町女</v>
      </c>
      <c r="E72" s="70" t="str">
        <f>RIGHT(A70,1)</f>
        <v>町</v>
      </c>
      <c r="F72" s="80" t="s">
        <v>44</v>
      </c>
      <c r="G72" s="75" t="s">
        <v>44</v>
      </c>
      <c r="H72" s="75" t="s">
        <v>44</v>
      </c>
      <c r="I72" s="75" t="s">
        <v>44</v>
      </c>
      <c r="J72" s="75" t="s">
        <v>44</v>
      </c>
      <c r="K72" s="75" t="s">
        <v>44</v>
      </c>
      <c r="L72" s="75" t="s">
        <v>44</v>
      </c>
      <c r="M72" s="75" t="s">
        <v>44</v>
      </c>
      <c r="N72" s="75" t="s">
        <v>44</v>
      </c>
      <c r="O72" s="75" t="s">
        <v>44</v>
      </c>
      <c r="P72" s="75" t="s">
        <v>44</v>
      </c>
      <c r="Q72" s="75" t="s">
        <v>44</v>
      </c>
      <c r="R72" s="75" t="s">
        <v>44</v>
      </c>
      <c r="S72" s="75" t="s">
        <v>44</v>
      </c>
      <c r="T72" s="75" t="s">
        <v>44</v>
      </c>
      <c r="U72" s="75" t="s">
        <v>44</v>
      </c>
      <c r="V72" s="75" t="s">
        <v>44</v>
      </c>
      <c r="W72" s="75" t="s">
        <v>44</v>
      </c>
      <c r="X72" s="75" t="s">
        <v>44</v>
      </c>
      <c r="Y72" s="75" t="s">
        <v>44</v>
      </c>
      <c r="Z72" s="75" t="s">
        <v>44</v>
      </c>
      <c r="AA72" s="76" t="s">
        <v>44</v>
      </c>
    </row>
    <row r="73" spans="1:27" ht="15">
      <c r="A73" s="107" t="s">
        <v>75</v>
      </c>
      <c r="B73" s="41" t="s">
        <v>52</v>
      </c>
      <c r="C73" s="41" t="str">
        <f>A73</f>
        <v>厚沢部町</v>
      </c>
      <c r="D73" s="41" t="str">
        <f>CONCATENATE(A73, B73)</f>
        <v>厚沢部町総数</v>
      </c>
      <c r="E73" s="41" t="str">
        <f>RIGHT(A73,1)</f>
        <v>町</v>
      </c>
      <c r="F73" s="42">
        <v>2</v>
      </c>
      <c r="G73" s="43" t="s">
        <v>44</v>
      </c>
      <c r="H73" s="43" t="s">
        <v>44</v>
      </c>
      <c r="I73" s="43" t="s">
        <v>44</v>
      </c>
      <c r="J73" s="43" t="s">
        <v>44</v>
      </c>
      <c r="K73" s="43" t="s">
        <v>44</v>
      </c>
      <c r="L73" s="43" t="s">
        <v>44</v>
      </c>
      <c r="M73" s="43" t="s">
        <v>44</v>
      </c>
      <c r="N73" s="43" t="s">
        <v>44</v>
      </c>
      <c r="O73" s="43" t="s">
        <v>44</v>
      </c>
      <c r="P73" s="43" t="s">
        <v>44</v>
      </c>
      <c r="Q73" s="43" t="s">
        <v>44</v>
      </c>
      <c r="R73" s="43" t="s">
        <v>44</v>
      </c>
      <c r="S73" s="43" t="s">
        <v>44</v>
      </c>
      <c r="T73" s="43">
        <v>1</v>
      </c>
      <c r="U73" s="43">
        <v>1</v>
      </c>
      <c r="V73" s="43" t="s">
        <v>44</v>
      </c>
      <c r="W73" s="43" t="s">
        <v>44</v>
      </c>
      <c r="X73" s="43" t="s">
        <v>44</v>
      </c>
      <c r="Y73" s="43" t="s">
        <v>44</v>
      </c>
      <c r="Z73" s="43" t="s">
        <v>44</v>
      </c>
      <c r="AA73" s="44" t="s">
        <v>44</v>
      </c>
    </row>
    <row r="74" spans="1:27" ht="15">
      <c r="A74" s="61"/>
      <c r="B74" s="62" t="s">
        <v>53</v>
      </c>
      <c r="C74" s="62" t="str">
        <f>A73</f>
        <v>厚沢部町</v>
      </c>
      <c r="D74" s="62" t="str">
        <f>CONCATENATE(A73, B74)</f>
        <v>厚沢部町男</v>
      </c>
      <c r="E74" s="62" t="str">
        <f>RIGHT(A73,1)</f>
        <v>町</v>
      </c>
      <c r="F74" s="79">
        <v>1</v>
      </c>
      <c r="G74" s="66" t="s">
        <v>44</v>
      </c>
      <c r="H74" s="66" t="s">
        <v>44</v>
      </c>
      <c r="I74" s="66" t="s">
        <v>44</v>
      </c>
      <c r="J74" s="66" t="s">
        <v>44</v>
      </c>
      <c r="K74" s="66" t="s">
        <v>44</v>
      </c>
      <c r="L74" s="66" t="s">
        <v>44</v>
      </c>
      <c r="M74" s="66" t="s">
        <v>44</v>
      </c>
      <c r="N74" s="66" t="s">
        <v>44</v>
      </c>
      <c r="O74" s="66" t="s">
        <v>44</v>
      </c>
      <c r="P74" s="66" t="s">
        <v>44</v>
      </c>
      <c r="Q74" s="66" t="s">
        <v>44</v>
      </c>
      <c r="R74" s="66" t="s">
        <v>44</v>
      </c>
      <c r="S74" s="66" t="s">
        <v>44</v>
      </c>
      <c r="T74" s="66">
        <v>1</v>
      </c>
      <c r="U74" s="66" t="s">
        <v>44</v>
      </c>
      <c r="V74" s="66" t="s">
        <v>44</v>
      </c>
      <c r="W74" s="66" t="s">
        <v>44</v>
      </c>
      <c r="X74" s="66" t="s">
        <v>44</v>
      </c>
      <c r="Y74" s="66" t="s">
        <v>44</v>
      </c>
      <c r="Z74" s="66" t="s">
        <v>44</v>
      </c>
      <c r="AA74" s="67" t="s">
        <v>44</v>
      </c>
    </row>
    <row r="75" spans="1:27" ht="15">
      <c r="A75" s="69"/>
      <c r="B75" s="70" t="s">
        <v>54</v>
      </c>
      <c r="C75" s="70" t="str">
        <f>A73</f>
        <v>厚沢部町</v>
      </c>
      <c r="D75" s="70" t="str">
        <f>CONCATENATE(A73, B75)</f>
        <v>厚沢部町女</v>
      </c>
      <c r="E75" s="70" t="str">
        <f>RIGHT(A73,1)</f>
        <v>町</v>
      </c>
      <c r="F75" s="80">
        <v>1</v>
      </c>
      <c r="G75" s="75" t="s">
        <v>44</v>
      </c>
      <c r="H75" s="75" t="s">
        <v>44</v>
      </c>
      <c r="I75" s="75" t="s">
        <v>44</v>
      </c>
      <c r="J75" s="75" t="s">
        <v>44</v>
      </c>
      <c r="K75" s="75" t="s">
        <v>44</v>
      </c>
      <c r="L75" s="75" t="s">
        <v>44</v>
      </c>
      <c r="M75" s="75" t="s">
        <v>44</v>
      </c>
      <c r="N75" s="75" t="s">
        <v>44</v>
      </c>
      <c r="O75" s="75" t="s">
        <v>44</v>
      </c>
      <c r="P75" s="75" t="s">
        <v>44</v>
      </c>
      <c r="Q75" s="75" t="s">
        <v>44</v>
      </c>
      <c r="R75" s="75" t="s">
        <v>44</v>
      </c>
      <c r="S75" s="75" t="s">
        <v>44</v>
      </c>
      <c r="T75" s="75" t="s">
        <v>44</v>
      </c>
      <c r="U75" s="75">
        <v>1</v>
      </c>
      <c r="V75" s="75" t="s">
        <v>44</v>
      </c>
      <c r="W75" s="75" t="s">
        <v>44</v>
      </c>
      <c r="X75" s="75" t="s">
        <v>44</v>
      </c>
      <c r="Y75" s="75" t="s">
        <v>44</v>
      </c>
      <c r="Z75" s="75" t="s">
        <v>44</v>
      </c>
      <c r="AA75" s="76" t="s">
        <v>44</v>
      </c>
    </row>
    <row r="76" spans="1:27" ht="15">
      <c r="A76" s="107" t="s">
        <v>77</v>
      </c>
      <c r="B76" s="41" t="s">
        <v>52</v>
      </c>
      <c r="C76" s="41" t="str">
        <f>A76</f>
        <v>乙部町</v>
      </c>
      <c r="D76" s="41" t="str">
        <f>CONCATENATE(A76, B76)</f>
        <v>乙部町総数</v>
      </c>
      <c r="E76" s="41" t="str">
        <f>RIGHT(A76,1)</f>
        <v>町</v>
      </c>
      <c r="F76" s="42">
        <v>2</v>
      </c>
      <c r="G76" s="43" t="s">
        <v>44</v>
      </c>
      <c r="H76" s="43" t="s">
        <v>44</v>
      </c>
      <c r="I76" s="43" t="s">
        <v>44</v>
      </c>
      <c r="J76" s="43" t="s">
        <v>44</v>
      </c>
      <c r="K76" s="43" t="s">
        <v>44</v>
      </c>
      <c r="L76" s="43" t="s">
        <v>44</v>
      </c>
      <c r="M76" s="43" t="s">
        <v>44</v>
      </c>
      <c r="N76" s="43" t="s">
        <v>44</v>
      </c>
      <c r="O76" s="43" t="s">
        <v>44</v>
      </c>
      <c r="P76" s="43" t="s">
        <v>44</v>
      </c>
      <c r="Q76" s="43" t="s">
        <v>44</v>
      </c>
      <c r="R76" s="43">
        <v>1</v>
      </c>
      <c r="S76" s="43" t="s">
        <v>44</v>
      </c>
      <c r="T76" s="43" t="s">
        <v>44</v>
      </c>
      <c r="U76" s="43">
        <v>1</v>
      </c>
      <c r="V76" s="43" t="s">
        <v>44</v>
      </c>
      <c r="W76" s="43" t="s">
        <v>44</v>
      </c>
      <c r="X76" s="43" t="s">
        <v>44</v>
      </c>
      <c r="Y76" s="43" t="s">
        <v>44</v>
      </c>
      <c r="Z76" s="43" t="s">
        <v>44</v>
      </c>
      <c r="AA76" s="44" t="s">
        <v>44</v>
      </c>
    </row>
    <row r="77" spans="1:27" ht="15">
      <c r="A77" s="61"/>
      <c r="B77" s="62" t="s">
        <v>53</v>
      </c>
      <c r="C77" s="62" t="str">
        <f>A76</f>
        <v>乙部町</v>
      </c>
      <c r="D77" s="62" t="str">
        <f>CONCATENATE(A76, B77)</f>
        <v>乙部町男</v>
      </c>
      <c r="E77" s="62" t="str">
        <f>RIGHT(A76,1)</f>
        <v>町</v>
      </c>
      <c r="F77" s="79">
        <v>1</v>
      </c>
      <c r="G77" s="66" t="s">
        <v>44</v>
      </c>
      <c r="H77" s="66" t="s">
        <v>44</v>
      </c>
      <c r="I77" s="66" t="s">
        <v>44</v>
      </c>
      <c r="J77" s="66" t="s">
        <v>44</v>
      </c>
      <c r="K77" s="66" t="s">
        <v>44</v>
      </c>
      <c r="L77" s="66" t="s">
        <v>44</v>
      </c>
      <c r="M77" s="66" t="s">
        <v>44</v>
      </c>
      <c r="N77" s="66" t="s">
        <v>44</v>
      </c>
      <c r="O77" s="66" t="s">
        <v>44</v>
      </c>
      <c r="P77" s="66" t="s">
        <v>44</v>
      </c>
      <c r="Q77" s="66" t="s">
        <v>44</v>
      </c>
      <c r="R77" s="66" t="s">
        <v>44</v>
      </c>
      <c r="S77" s="66" t="s">
        <v>44</v>
      </c>
      <c r="T77" s="66" t="s">
        <v>44</v>
      </c>
      <c r="U77" s="66">
        <v>1</v>
      </c>
      <c r="V77" s="66" t="s">
        <v>44</v>
      </c>
      <c r="W77" s="66" t="s">
        <v>44</v>
      </c>
      <c r="X77" s="66" t="s">
        <v>44</v>
      </c>
      <c r="Y77" s="66" t="s">
        <v>44</v>
      </c>
      <c r="Z77" s="66" t="s">
        <v>44</v>
      </c>
      <c r="AA77" s="67" t="s">
        <v>44</v>
      </c>
    </row>
    <row r="78" spans="1:27" ht="15">
      <c r="A78" s="69"/>
      <c r="B78" s="70" t="s">
        <v>54</v>
      </c>
      <c r="C78" s="70" t="str">
        <f>A76</f>
        <v>乙部町</v>
      </c>
      <c r="D78" s="70" t="str">
        <f>CONCATENATE(A76, B78)</f>
        <v>乙部町女</v>
      </c>
      <c r="E78" s="70" t="str">
        <f>RIGHT(A76,1)</f>
        <v>町</v>
      </c>
      <c r="F78" s="80">
        <v>1</v>
      </c>
      <c r="G78" s="75" t="s">
        <v>44</v>
      </c>
      <c r="H78" s="75" t="s">
        <v>44</v>
      </c>
      <c r="I78" s="75" t="s">
        <v>44</v>
      </c>
      <c r="J78" s="75" t="s">
        <v>44</v>
      </c>
      <c r="K78" s="75" t="s">
        <v>44</v>
      </c>
      <c r="L78" s="75" t="s">
        <v>44</v>
      </c>
      <c r="M78" s="75" t="s">
        <v>44</v>
      </c>
      <c r="N78" s="75" t="s">
        <v>44</v>
      </c>
      <c r="O78" s="75" t="s">
        <v>44</v>
      </c>
      <c r="P78" s="75" t="s">
        <v>44</v>
      </c>
      <c r="Q78" s="75" t="s">
        <v>44</v>
      </c>
      <c r="R78" s="75">
        <v>1</v>
      </c>
      <c r="S78" s="75" t="s">
        <v>44</v>
      </c>
      <c r="T78" s="75" t="s">
        <v>44</v>
      </c>
      <c r="U78" s="75" t="s">
        <v>44</v>
      </c>
      <c r="V78" s="75" t="s">
        <v>44</v>
      </c>
      <c r="W78" s="75" t="s">
        <v>44</v>
      </c>
      <c r="X78" s="75" t="s">
        <v>44</v>
      </c>
      <c r="Y78" s="75" t="s">
        <v>44</v>
      </c>
      <c r="Z78" s="75" t="s">
        <v>44</v>
      </c>
      <c r="AA78" s="76" t="s">
        <v>44</v>
      </c>
    </row>
    <row r="79" spans="1:27" ht="15">
      <c r="A79" s="107" t="s">
        <v>79</v>
      </c>
      <c r="B79" s="41" t="s">
        <v>52</v>
      </c>
      <c r="C79" s="41" t="str">
        <f>A79</f>
        <v>奥尻町</v>
      </c>
      <c r="D79" s="41" t="str">
        <f>CONCATENATE(A79, B79)</f>
        <v>奥尻町総数</v>
      </c>
      <c r="E79" s="41" t="str">
        <f>RIGHT(A79,1)</f>
        <v>町</v>
      </c>
      <c r="F79" s="42">
        <v>2</v>
      </c>
      <c r="G79" s="43" t="s">
        <v>44</v>
      </c>
      <c r="H79" s="43" t="s">
        <v>44</v>
      </c>
      <c r="I79" s="43" t="s">
        <v>44</v>
      </c>
      <c r="J79" s="43" t="s">
        <v>44</v>
      </c>
      <c r="K79" s="43" t="s">
        <v>44</v>
      </c>
      <c r="L79" s="43" t="s">
        <v>44</v>
      </c>
      <c r="M79" s="43" t="s">
        <v>44</v>
      </c>
      <c r="N79" s="43" t="s">
        <v>44</v>
      </c>
      <c r="O79" s="43" t="s">
        <v>44</v>
      </c>
      <c r="P79" s="43" t="s">
        <v>44</v>
      </c>
      <c r="Q79" s="43" t="s">
        <v>44</v>
      </c>
      <c r="R79" s="43" t="s">
        <v>44</v>
      </c>
      <c r="S79" s="43">
        <v>1</v>
      </c>
      <c r="T79" s="43" t="s">
        <v>44</v>
      </c>
      <c r="U79" s="43" t="s">
        <v>44</v>
      </c>
      <c r="V79" s="43" t="s">
        <v>44</v>
      </c>
      <c r="W79" s="43" t="s">
        <v>44</v>
      </c>
      <c r="X79" s="43" t="s">
        <v>44</v>
      </c>
      <c r="Y79" s="43">
        <v>1</v>
      </c>
      <c r="Z79" s="43" t="s">
        <v>44</v>
      </c>
      <c r="AA79" s="44" t="s">
        <v>44</v>
      </c>
    </row>
    <row r="80" spans="1:27" ht="15">
      <c r="A80" s="61"/>
      <c r="B80" s="62" t="s">
        <v>53</v>
      </c>
      <c r="C80" s="62" t="str">
        <f>A79</f>
        <v>奥尻町</v>
      </c>
      <c r="D80" s="62" t="str">
        <f>CONCATENATE(A79, B80)</f>
        <v>奥尻町男</v>
      </c>
      <c r="E80" s="62" t="str">
        <f>RIGHT(A79,1)</f>
        <v>町</v>
      </c>
      <c r="F80" s="79">
        <v>2</v>
      </c>
      <c r="G80" s="66" t="s">
        <v>44</v>
      </c>
      <c r="H80" s="66" t="s">
        <v>44</v>
      </c>
      <c r="I80" s="66" t="s">
        <v>44</v>
      </c>
      <c r="J80" s="66" t="s">
        <v>44</v>
      </c>
      <c r="K80" s="66" t="s">
        <v>44</v>
      </c>
      <c r="L80" s="66" t="s">
        <v>44</v>
      </c>
      <c r="M80" s="66" t="s">
        <v>44</v>
      </c>
      <c r="N80" s="66" t="s">
        <v>44</v>
      </c>
      <c r="O80" s="66" t="s">
        <v>44</v>
      </c>
      <c r="P80" s="66" t="s">
        <v>44</v>
      </c>
      <c r="Q80" s="66" t="s">
        <v>44</v>
      </c>
      <c r="R80" s="66" t="s">
        <v>44</v>
      </c>
      <c r="S80" s="66">
        <v>1</v>
      </c>
      <c r="T80" s="66" t="s">
        <v>44</v>
      </c>
      <c r="U80" s="66" t="s">
        <v>44</v>
      </c>
      <c r="V80" s="66" t="s">
        <v>44</v>
      </c>
      <c r="W80" s="66" t="s">
        <v>44</v>
      </c>
      <c r="X80" s="66" t="s">
        <v>44</v>
      </c>
      <c r="Y80" s="66">
        <v>1</v>
      </c>
      <c r="Z80" s="66" t="s">
        <v>44</v>
      </c>
      <c r="AA80" s="67" t="s">
        <v>44</v>
      </c>
    </row>
    <row r="81" spans="1:27" ht="15">
      <c r="A81" s="69"/>
      <c r="B81" s="70" t="s">
        <v>54</v>
      </c>
      <c r="C81" s="70" t="str">
        <f>A79</f>
        <v>奥尻町</v>
      </c>
      <c r="D81" s="70" t="str">
        <f>CONCATENATE(A79, B81)</f>
        <v>奥尻町女</v>
      </c>
      <c r="E81" s="70" t="str">
        <f>RIGHT(A79,1)</f>
        <v>町</v>
      </c>
      <c r="F81" s="80" t="s">
        <v>44</v>
      </c>
      <c r="G81" s="75" t="s">
        <v>44</v>
      </c>
      <c r="H81" s="75" t="s">
        <v>44</v>
      </c>
      <c r="I81" s="75" t="s">
        <v>44</v>
      </c>
      <c r="J81" s="75" t="s">
        <v>44</v>
      </c>
      <c r="K81" s="75" t="s">
        <v>44</v>
      </c>
      <c r="L81" s="75" t="s">
        <v>44</v>
      </c>
      <c r="M81" s="75" t="s">
        <v>44</v>
      </c>
      <c r="N81" s="75" t="s">
        <v>44</v>
      </c>
      <c r="O81" s="75" t="s">
        <v>44</v>
      </c>
      <c r="P81" s="75" t="s">
        <v>44</v>
      </c>
      <c r="Q81" s="75" t="s">
        <v>44</v>
      </c>
      <c r="R81" s="75" t="s">
        <v>44</v>
      </c>
      <c r="S81" s="75" t="s">
        <v>44</v>
      </c>
      <c r="T81" s="75" t="s">
        <v>44</v>
      </c>
      <c r="U81" s="75" t="s">
        <v>44</v>
      </c>
      <c r="V81" s="75" t="s">
        <v>44</v>
      </c>
      <c r="W81" s="75" t="s">
        <v>44</v>
      </c>
      <c r="X81" s="75" t="s">
        <v>44</v>
      </c>
      <c r="Y81" s="75" t="s">
        <v>44</v>
      </c>
      <c r="Z81" s="75" t="s">
        <v>44</v>
      </c>
      <c r="AA81" s="76" t="s">
        <v>44</v>
      </c>
    </row>
    <row r="82" spans="1:27" ht="15">
      <c r="A82" s="30" t="s">
        <v>90</v>
      </c>
      <c r="B82" s="27" t="s">
        <v>91</v>
      </c>
    </row>
  </sheetData>
  <phoneticPr fontId="3"/>
  <conditionalFormatting sqref="A4:AA4 A61:AA61 A64:AA64 A67:AA67 A70:AA70 A73:AA73 A76:AA76 A79:AA79 G5:H81">
    <cfRule type="expression" dxfId="579" priority="353" stopIfTrue="1">
      <formula>OR($E4="国", $E4="道")</formula>
    </cfRule>
    <cfRule type="expression" dxfId="578" priority="354" stopIfTrue="1">
      <formula>OR($C4="札幌市", $C4="小樽市", $C4="函館市", $C4="旭川市")</formula>
    </cfRule>
    <cfRule type="expression" dxfId="577" priority="355" stopIfTrue="1">
      <formula>OR($E4="所", $E4="圏", $E4="局")</formula>
    </cfRule>
    <cfRule type="expression" dxfId="576" priority="356">
      <formula>OR($E4="市", $E4="町", $E4="村")</formula>
    </cfRule>
  </conditionalFormatting>
  <conditionalFormatting sqref="A5:AA5 A43:AA60 A62:AA63 A65:AA66 A68:AA81">
    <cfRule type="expression" dxfId="575" priority="349" stopIfTrue="1">
      <formula>OR($E5="国", $E5="道")</formula>
    </cfRule>
    <cfRule type="expression" dxfId="574" priority="350" stopIfTrue="1">
      <formula>OR($C5="札幌市", $C5="小樽市", $C5="函館市", $C5="旭川市")</formula>
    </cfRule>
    <cfRule type="expression" dxfId="573" priority="351" stopIfTrue="1">
      <formula>OR($E5="所", $E5="圏", $E5="局")</formula>
    </cfRule>
    <cfRule type="expression" dxfId="572" priority="352">
      <formula>OR($E5="市", $E5="町", $E5="村")</formula>
    </cfRule>
  </conditionalFormatting>
  <conditionalFormatting sqref="A6:AA6">
    <cfRule type="expression" dxfId="571" priority="345" stopIfTrue="1">
      <formula>OR($E6="国", $E6="道")</formula>
    </cfRule>
    <cfRule type="expression" dxfId="570" priority="346" stopIfTrue="1">
      <formula>OR($C6="札幌市", $C6="小樽市", $C6="函館市", $C6="旭川市")</formula>
    </cfRule>
    <cfRule type="expression" dxfId="569" priority="347" stopIfTrue="1">
      <formula>OR($E6="所", $E6="圏", $E6="局")</formula>
    </cfRule>
    <cfRule type="expression" dxfId="568" priority="348">
      <formula>OR($E6="市", $E6="町", $E6="村")</formula>
    </cfRule>
  </conditionalFormatting>
  <conditionalFormatting sqref="A7:AA7">
    <cfRule type="expression" dxfId="567" priority="341" stopIfTrue="1">
      <formula>OR($E7="国", $E7="道")</formula>
    </cfRule>
    <cfRule type="expression" dxfId="566" priority="342" stopIfTrue="1">
      <formula>OR($C7="札幌市", $C7="小樽市", $C7="函館市", $C7="旭川市")</formula>
    </cfRule>
    <cfRule type="expression" dxfId="565" priority="343" stopIfTrue="1">
      <formula>OR($E7="所", $E7="圏", $E7="局")</formula>
    </cfRule>
    <cfRule type="expression" dxfId="564" priority="344">
      <formula>OR($E7="市", $E7="町", $E7="村")</formula>
    </cfRule>
  </conditionalFormatting>
  <conditionalFormatting sqref="A8:AA8">
    <cfRule type="expression" dxfId="563" priority="337" stopIfTrue="1">
      <formula>OR($E8="国", $E8="道")</formula>
    </cfRule>
    <cfRule type="expression" dxfId="562" priority="338" stopIfTrue="1">
      <formula>OR($C8="札幌市", $C8="小樽市", $C8="函館市", $C8="旭川市")</formula>
    </cfRule>
    <cfRule type="expression" dxfId="561" priority="339" stopIfTrue="1">
      <formula>OR($E8="所", $E8="圏", $E8="局")</formula>
    </cfRule>
    <cfRule type="expression" dxfId="560" priority="340">
      <formula>OR($E8="市", $E8="町", $E8="村")</formula>
    </cfRule>
  </conditionalFormatting>
  <conditionalFormatting sqref="A9:AA9">
    <cfRule type="expression" dxfId="559" priority="333" stopIfTrue="1">
      <formula>OR($E9="国", $E9="道")</formula>
    </cfRule>
    <cfRule type="expression" dxfId="558" priority="334" stopIfTrue="1">
      <formula>OR($C9="札幌市", $C9="小樽市", $C9="函館市", $C9="旭川市")</formula>
    </cfRule>
    <cfRule type="expression" dxfId="557" priority="335" stopIfTrue="1">
      <formula>OR($E9="所", $E9="圏", $E9="局")</formula>
    </cfRule>
    <cfRule type="expression" dxfId="556" priority="336">
      <formula>OR($E9="市", $E9="町", $E9="村")</formula>
    </cfRule>
  </conditionalFormatting>
  <conditionalFormatting sqref="A10:AA10">
    <cfRule type="expression" dxfId="555" priority="329" stopIfTrue="1">
      <formula>OR($E10="国", $E10="道")</formula>
    </cfRule>
    <cfRule type="expression" dxfId="554" priority="330" stopIfTrue="1">
      <formula>OR($C10="札幌市", $C10="小樽市", $C10="函館市", $C10="旭川市")</formula>
    </cfRule>
    <cfRule type="expression" dxfId="553" priority="331" stopIfTrue="1">
      <formula>OR($E10="所", $E10="圏", $E10="局")</formula>
    </cfRule>
    <cfRule type="expression" dxfId="552" priority="332">
      <formula>OR($E10="市", $E10="町", $E10="村")</formula>
    </cfRule>
  </conditionalFormatting>
  <conditionalFormatting sqref="A11:AA11">
    <cfRule type="expression" dxfId="551" priority="325" stopIfTrue="1">
      <formula>OR($E11="国", $E11="道")</formula>
    </cfRule>
    <cfRule type="expression" dxfId="550" priority="326" stopIfTrue="1">
      <formula>OR($C11="札幌市", $C11="小樽市", $C11="函館市", $C11="旭川市")</formula>
    </cfRule>
    <cfRule type="expression" dxfId="549" priority="327" stopIfTrue="1">
      <formula>OR($E11="所", $E11="圏", $E11="局")</formula>
    </cfRule>
    <cfRule type="expression" dxfId="548" priority="328">
      <formula>OR($E11="市", $E11="町", $E11="村")</formula>
    </cfRule>
  </conditionalFormatting>
  <conditionalFormatting sqref="A12:AA12">
    <cfRule type="expression" dxfId="547" priority="321" stopIfTrue="1">
      <formula>OR($E12="国", $E12="道")</formula>
    </cfRule>
    <cfRule type="expression" dxfId="546" priority="322" stopIfTrue="1">
      <formula>OR($C12="札幌市", $C12="小樽市", $C12="函館市", $C12="旭川市")</formula>
    </cfRule>
    <cfRule type="expression" dxfId="545" priority="323" stopIfTrue="1">
      <formula>OR($E12="所", $E12="圏", $E12="局")</formula>
    </cfRule>
    <cfRule type="expression" dxfId="544" priority="324">
      <formula>OR($E12="市", $E12="町", $E12="村")</formula>
    </cfRule>
  </conditionalFormatting>
  <conditionalFormatting sqref="A13:AA13">
    <cfRule type="expression" dxfId="543" priority="317" stopIfTrue="1">
      <formula>OR($E13="国", $E13="道")</formula>
    </cfRule>
    <cfRule type="expression" dxfId="542" priority="318" stopIfTrue="1">
      <formula>OR($C13="札幌市", $C13="小樽市", $C13="函館市", $C13="旭川市")</formula>
    </cfRule>
    <cfRule type="expression" dxfId="541" priority="319" stopIfTrue="1">
      <formula>OR($E13="所", $E13="圏", $E13="局")</formula>
    </cfRule>
    <cfRule type="expression" dxfId="540" priority="320">
      <formula>OR($E13="市", $E13="町", $E13="村")</formula>
    </cfRule>
  </conditionalFormatting>
  <conditionalFormatting sqref="A14:AA14">
    <cfRule type="expression" dxfId="539" priority="313" stopIfTrue="1">
      <formula>OR($E14="国", $E14="道")</formula>
    </cfRule>
    <cfRule type="expression" dxfId="538" priority="314" stopIfTrue="1">
      <formula>OR($C14="札幌市", $C14="小樽市", $C14="函館市", $C14="旭川市")</formula>
    </cfRule>
    <cfRule type="expression" dxfId="537" priority="315" stopIfTrue="1">
      <formula>OR($E14="所", $E14="圏", $E14="局")</formula>
    </cfRule>
    <cfRule type="expression" dxfId="536" priority="316">
      <formula>OR($E14="市", $E14="町", $E14="村")</formula>
    </cfRule>
  </conditionalFormatting>
  <conditionalFormatting sqref="A15:AA15">
    <cfRule type="expression" dxfId="535" priority="309" stopIfTrue="1">
      <formula>OR($E15="国", $E15="道")</formula>
    </cfRule>
    <cfRule type="expression" dxfId="534" priority="310" stopIfTrue="1">
      <formula>OR($C15="札幌市", $C15="小樽市", $C15="函館市", $C15="旭川市")</formula>
    </cfRule>
    <cfRule type="expression" dxfId="533" priority="311" stopIfTrue="1">
      <formula>OR($E15="所", $E15="圏", $E15="局")</formula>
    </cfRule>
    <cfRule type="expression" dxfId="532" priority="312">
      <formula>OR($E15="市", $E15="町", $E15="村")</formula>
    </cfRule>
  </conditionalFormatting>
  <conditionalFormatting sqref="A16:AA16">
    <cfRule type="expression" dxfId="531" priority="305" stopIfTrue="1">
      <formula>OR($E16="国", $E16="道")</formula>
    </cfRule>
    <cfRule type="expression" dxfId="530" priority="306" stopIfTrue="1">
      <formula>OR($C16="札幌市", $C16="小樽市", $C16="函館市", $C16="旭川市")</formula>
    </cfRule>
    <cfRule type="expression" dxfId="529" priority="307" stopIfTrue="1">
      <formula>OR($E16="所", $E16="圏", $E16="局")</formula>
    </cfRule>
    <cfRule type="expression" dxfId="528" priority="308">
      <formula>OR($E16="市", $E16="町", $E16="村")</formula>
    </cfRule>
  </conditionalFormatting>
  <conditionalFormatting sqref="A17:AA17">
    <cfRule type="expression" dxfId="527" priority="301" stopIfTrue="1">
      <formula>OR($E17="国", $E17="道")</formula>
    </cfRule>
    <cfRule type="expression" dxfId="526" priority="302" stopIfTrue="1">
      <formula>OR($C17="札幌市", $C17="小樽市", $C17="函館市", $C17="旭川市")</formula>
    </cfRule>
    <cfRule type="expression" dxfId="525" priority="303" stopIfTrue="1">
      <formula>OR($E17="所", $E17="圏", $E17="局")</formula>
    </cfRule>
    <cfRule type="expression" dxfId="524" priority="304">
      <formula>OR($E17="市", $E17="町", $E17="村")</formula>
    </cfRule>
  </conditionalFormatting>
  <conditionalFormatting sqref="A18:AA18">
    <cfRule type="expression" dxfId="523" priority="297" stopIfTrue="1">
      <formula>OR($E18="国", $E18="道")</formula>
    </cfRule>
    <cfRule type="expression" dxfId="522" priority="298" stopIfTrue="1">
      <formula>OR($C18="札幌市", $C18="小樽市", $C18="函館市", $C18="旭川市")</formula>
    </cfRule>
    <cfRule type="expression" dxfId="521" priority="299" stopIfTrue="1">
      <formula>OR($E18="所", $E18="圏", $E18="局")</formula>
    </cfRule>
    <cfRule type="expression" dxfId="520" priority="300">
      <formula>OR($E18="市", $E18="町", $E18="村")</formula>
    </cfRule>
  </conditionalFormatting>
  <conditionalFormatting sqref="A19:AA19">
    <cfRule type="expression" dxfId="519" priority="293" stopIfTrue="1">
      <formula>OR($E19="国", $E19="道")</formula>
    </cfRule>
    <cfRule type="expression" dxfId="518" priority="294" stopIfTrue="1">
      <formula>OR($C19="札幌市", $C19="小樽市", $C19="函館市", $C19="旭川市")</formula>
    </cfRule>
    <cfRule type="expression" dxfId="517" priority="295" stopIfTrue="1">
      <formula>OR($E19="所", $E19="圏", $E19="局")</formula>
    </cfRule>
    <cfRule type="expression" dxfId="516" priority="296">
      <formula>OR($E19="市", $E19="町", $E19="村")</formula>
    </cfRule>
  </conditionalFormatting>
  <conditionalFormatting sqref="A20:AA20">
    <cfRule type="expression" dxfId="515" priority="289" stopIfTrue="1">
      <formula>OR($E20="国", $E20="道")</formula>
    </cfRule>
    <cfRule type="expression" dxfId="514" priority="290" stopIfTrue="1">
      <formula>OR($C20="札幌市", $C20="小樽市", $C20="函館市", $C20="旭川市")</formula>
    </cfRule>
    <cfRule type="expression" dxfId="513" priority="291" stopIfTrue="1">
      <formula>OR($E20="所", $E20="圏", $E20="局")</formula>
    </cfRule>
    <cfRule type="expression" dxfId="512" priority="292">
      <formula>OR($E20="市", $E20="町", $E20="村")</formula>
    </cfRule>
  </conditionalFormatting>
  <conditionalFormatting sqref="A21:AA21">
    <cfRule type="expression" dxfId="511" priority="285" stopIfTrue="1">
      <formula>OR($E21="国", $E21="道")</formula>
    </cfRule>
    <cfRule type="expression" dxfId="510" priority="286" stopIfTrue="1">
      <formula>OR($C21="札幌市", $C21="小樽市", $C21="函館市", $C21="旭川市")</formula>
    </cfRule>
    <cfRule type="expression" dxfId="509" priority="287" stopIfTrue="1">
      <formula>OR($E21="所", $E21="圏", $E21="局")</formula>
    </cfRule>
    <cfRule type="expression" dxfId="508" priority="288">
      <formula>OR($E21="市", $E21="町", $E21="村")</formula>
    </cfRule>
  </conditionalFormatting>
  <conditionalFormatting sqref="A22:AA22">
    <cfRule type="expression" dxfId="507" priority="281" stopIfTrue="1">
      <formula>OR($E22="国", $E22="道")</formula>
    </cfRule>
    <cfRule type="expression" dxfId="506" priority="282" stopIfTrue="1">
      <formula>OR($C22="札幌市", $C22="小樽市", $C22="函館市", $C22="旭川市")</formula>
    </cfRule>
    <cfRule type="expression" dxfId="505" priority="283" stopIfTrue="1">
      <formula>OR($E22="所", $E22="圏", $E22="局")</formula>
    </cfRule>
    <cfRule type="expression" dxfId="504" priority="284">
      <formula>OR($E22="市", $E22="町", $E22="村")</formula>
    </cfRule>
  </conditionalFormatting>
  <conditionalFormatting sqref="A23:AA23">
    <cfRule type="expression" dxfId="503" priority="277" stopIfTrue="1">
      <formula>OR($E23="国", $E23="道")</formula>
    </cfRule>
    <cfRule type="expression" dxfId="502" priority="278" stopIfTrue="1">
      <formula>OR($C23="札幌市", $C23="小樽市", $C23="函館市", $C23="旭川市")</formula>
    </cfRule>
    <cfRule type="expression" dxfId="501" priority="279" stopIfTrue="1">
      <formula>OR($E23="所", $E23="圏", $E23="局")</formula>
    </cfRule>
    <cfRule type="expression" dxfId="500" priority="280">
      <formula>OR($E23="市", $E23="町", $E23="村")</formula>
    </cfRule>
  </conditionalFormatting>
  <conditionalFormatting sqref="A24:AA24">
    <cfRule type="expression" dxfId="499" priority="273" stopIfTrue="1">
      <formula>OR($E24="国", $E24="道")</formula>
    </cfRule>
    <cfRule type="expression" dxfId="498" priority="274" stopIfTrue="1">
      <formula>OR($C24="札幌市", $C24="小樽市", $C24="函館市", $C24="旭川市")</formula>
    </cfRule>
    <cfRule type="expression" dxfId="497" priority="275" stopIfTrue="1">
      <formula>OR($E24="所", $E24="圏", $E24="局")</formula>
    </cfRule>
    <cfRule type="expression" dxfId="496" priority="276">
      <formula>OR($E24="市", $E24="町", $E24="村")</formula>
    </cfRule>
  </conditionalFormatting>
  <conditionalFormatting sqref="A25:AA25">
    <cfRule type="expression" dxfId="495" priority="269" stopIfTrue="1">
      <formula>OR($E25="国", $E25="道")</formula>
    </cfRule>
    <cfRule type="expression" dxfId="494" priority="270" stopIfTrue="1">
      <formula>OR($C25="札幌市", $C25="小樽市", $C25="函館市", $C25="旭川市")</formula>
    </cfRule>
    <cfRule type="expression" dxfId="493" priority="271" stopIfTrue="1">
      <formula>OR($E25="所", $E25="圏", $E25="局")</formula>
    </cfRule>
    <cfRule type="expression" dxfId="492" priority="272">
      <formula>OR($E25="市", $E25="町", $E25="村")</formula>
    </cfRule>
  </conditionalFormatting>
  <conditionalFormatting sqref="A26:AA26">
    <cfRule type="expression" dxfId="491" priority="265" stopIfTrue="1">
      <formula>OR($E26="国", $E26="道")</formula>
    </cfRule>
    <cfRule type="expression" dxfId="490" priority="266" stopIfTrue="1">
      <formula>OR($C26="札幌市", $C26="小樽市", $C26="函館市", $C26="旭川市")</formula>
    </cfRule>
    <cfRule type="expression" dxfId="489" priority="267" stopIfTrue="1">
      <formula>OR($E26="所", $E26="圏", $E26="局")</formula>
    </cfRule>
    <cfRule type="expression" dxfId="488" priority="268">
      <formula>OR($E26="市", $E26="町", $E26="村")</formula>
    </cfRule>
  </conditionalFormatting>
  <conditionalFormatting sqref="A27:AA27">
    <cfRule type="expression" dxfId="487" priority="261" stopIfTrue="1">
      <formula>OR($E27="国", $E27="道")</formula>
    </cfRule>
    <cfRule type="expression" dxfId="486" priority="262" stopIfTrue="1">
      <formula>OR($C27="札幌市", $C27="小樽市", $C27="函館市", $C27="旭川市")</formula>
    </cfRule>
    <cfRule type="expression" dxfId="485" priority="263" stopIfTrue="1">
      <formula>OR($E27="所", $E27="圏", $E27="局")</formula>
    </cfRule>
    <cfRule type="expression" dxfId="484" priority="264">
      <formula>OR($E27="市", $E27="町", $E27="村")</formula>
    </cfRule>
  </conditionalFormatting>
  <conditionalFormatting sqref="A28:AA28">
    <cfRule type="expression" dxfId="483" priority="257" stopIfTrue="1">
      <formula>OR($E28="国", $E28="道")</formula>
    </cfRule>
    <cfRule type="expression" dxfId="482" priority="258" stopIfTrue="1">
      <formula>OR($C28="札幌市", $C28="小樽市", $C28="函館市", $C28="旭川市")</formula>
    </cfRule>
    <cfRule type="expression" dxfId="481" priority="259" stopIfTrue="1">
      <formula>OR($E28="所", $E28="圏", $E28="局")</formula>
    </cfRule>
    <cfRule type="expression" dxfId="480" priority="260">
      <formula>OR($E28="市", $E28="町", $E28="村")</formula>
    </cfRule>
  </conditionalFormatting>
  <conditionalFormatting sqref="A29:AA29">
    <cfRule type="expression" dxfId="479" priority="253" stopIfTrue="1">
      <formula>OR($E29="国", $E29="道")</formula>
    </cfRule>
    <cfRule type="expression" dxfId="478" priority="254" stopIfTrue="1">
      <formula>OR($C29="札幌市", $C29="小樽市", $C29="函館市", $C29="旭川市")</formula>
    </cfRule>
    <cfRule type="expression" dxfId="477" priority="255" stopIfTrue="1">
      <formula>OR($E29="所", $E29="圏", $E29="局")</formula>
    </cfRule>
    <cfRule type="expression" dxfId="476" priority="256">
      <formula>OR($E29="市", $E29="町", $E29="村")</formula>
    </cfRule>
  </conditionalFormatting>
  <conditionalFormatting sqref="A30:AA30">
    <cfRule type="expression" dxfId="475" priority="249" stopIfTrue="1">
      <formula>OR($E30="国", $E30="道")</formula>
    </cfRule>
    <cfRule type="expression" dxfId="474" priority="250" stopIfTrue="1">
      <formula>OR($C30="札幌市", $C30="小樽市", $C30="函館市", $C30="旭川市")</formula>
    </cfRule>
    <cfRule type="expression" dxfId="473" priority="251" stopIfTrue="1">
      <formula>OR($E30="所", $E30="圏", $E30="局")</formula>
    </cfRule>
    <cfRule type="expression" dxfId="472" priority="252">
      <formula>OR($E30="市", $E30="町", $E30="村")</formula>
    </cfRule>
  </conditionalFormatting>
  <conditionalFormatting sqref="A31:AA31">
    <cfRule type="expression" dxfId="471" priority="245" stopIfTrue="1">
      <formula>OR($E31="国", $E31="道")</formula>
    </cfRule>
    <cfRule type="expression" dxfId="470" priority="246" stopIfTrue="1">
      <formula>OR($C31="札幌市", $C31="小樽市", $C31="函館市", $C31="旭川市")</formula>
    </cfRule>
    <cfRule type="expression" dxfId="469" priority="247" stopIfTrue="1">
      <formula>OR($E31="所", $E31="圏", $E31="局")</formula>
    </cfRule>
    <cfRule type="expression" dxfId="468" priority="248">
      <formula>OR($E31="市", $E31="町", $E31="村")</formula>
    </cfRule>
  </conditionalFormatting>
  <conditionalFormatting sqref="A32:AA32">
    <cfRule type="expression" dxfId="467" priority="241" stopIfTrue="1">
      <formula>OR($E32="国", $E32="道")</formula>
    </cfRule>
    <cfRule type="expression" dxfId="466" priority="242" stopIfTrue="1">
      <formula>OR($C32="札幌市", $C32="小樽市", $C32="函館市", $C32="旭川市")</formula>
    </cfRule>
    <cfRule type="expression" dxfId="465" priority="243" stopIfTrue="1">
      <formula>OR($E32="所", $E32="圏", $E32="局")</formula>
    </cfRule>
    <cfRule type="expression" dxfId="464" priority="244">
      <formula>OR($E32="市", $E32="町", $E32="村")</formula>
    </cfRule>
  </conditionalFormatting>
  <conditionalFormatting sqref="A33:AA33">
    <cfRule type="expression" dxfId="463" priority="237" stopIfTrue="1">
      <formula>OR($E33="国", $E33="道")</formula>
    </cfRule>
    <cfRule type="expression" dxfId="462" priority="238" stopIfTrue="1">
      <formula>OR($C33="札幌市", $C33="小樽市", $C33="函館市", $C33="旭川市")</formula>
    </cfRule>
    <cfRule type="expression" dxfId="461" priority="239" stopIfTrue="1">
      <formula>OR($E33="所", $E33="圏", $E33="局")</formula>
    </cfRule>
    <cfRule type="expression" dxfId="460" priority="240">
      <formula>OR($E33="市", $E33="町", $E33="村")</formula>
    </cfRule>
  </conditionalFormatting>
  <conditionalFormatting sqref="A34:AA34">
    <cfRule type="expression" dxfId="459" priority="233" stopIfTrue="1">
      <formula>OR($E34="国", $E34="道")</formula>
    </cfRule>
    <cfRule type="expression" dxfId="458" priority="234" stopIfTrue="1">
      <formula>OR($C34="札幌市", $C34="小樽市", $C34="函館市", $C34="旭川市")</formula>
    </cfRule>
    <cfRule type="expression" dxfId="457" priority="235" stopIfTrue="1">
      <formula>OR($E34="所", $E34="圏", $E34="局")</formula>
    </cfRule>
    <cfRule type="expression" dxfId="456" priority="236">
      <formula>OR($E34="市", $E34="町", $E34="村")</formula>
    </cfRule>
  </conditionalFormatting>
  <conditionalFormatting sqref="A35:AA35">
    <cfRule type="expression" dxfId="455" priority="229" stopIfTrue="1">
      <formula>OR($E35="国", $E35="道")</formula>
    </cfRule>
    <cfRule type="expression" dxfId="454" priority="230" stopIfTrue="1">
      <formula>OR($C35="札幌市", $C35="小樽市", $C35="函館市", $C35="旭川市")</formula>
    </cfRule>
    <cfRule type="expression" dxfId="453" priority="231" stopIfTrue="1">
      <formula>OR($E35="所", $E35="圏", $E35="局")</formula>
    </cfRule>
    <cfRule type="expression" dxfId="452" priority="232">
      <formula>OR($E35="市", $E35="町", $E35="村")</formula>
    </cfRule>
  </conditionalFormatting>
  <conditionalFormatting sqref="A36:AA36">
    <cfRule type="expression" dxfId="451" priority="225" stopIfTrue="1">
      <formula>OR($E36="国", $E36="道")</formula>
    </cfRule>
    <cfRule type="expression" dxfId="450" priority="226" stopIfTrue="1">
      <formula>OR($C36="札幌市", $C36="小樽市", $C36="函館市", $C36="旭川市")</formula>
    </cfRule>
    <cfRule type="expression" dxfId="449" priority="227" stopIfTrue="1">
      <formula>OR($E36="所", $E36="圏", $E36="局")</formula>
    </cfRule>
    <cfRule type="expression" dxfId="448" priority="228">
      <formula>OR($E36="市", $E36="町", $E36="村")</formula>
    </cfRule>
  </conditionalFormatting>
  <conditionalFormatting sqref="A37:AA37">
    <cfRule type="expression" dxfId="447" priority="221" stopIfTrue="1">
      <formula>OR($E37="国", $E37="道")</formula>
    </cfRule>
    <cfRule type="expression" dxfId="446" priority="222" stopIfTrue="1">
      <formula>OR($C37="札幌市", $C37="小樽市", $C37="函館市", $C37="旭川市")</formula>
    </cfRule>
    <cfRule type="expression" dxfId="445" priority="223" stopIfTrue="1">
      <formula>OR($E37="所", $E37="圏", $E37="局")</formula>
    </cfRule>
    <cfRule type="expression" dxfId="444" priority="224">
      <formula>OR($E37="市", $E37="町", $E37="村")</formula>
    </cfRule>
  </conditionalFormatting>
  <conditionalFormatting sqref="A38:AA38">
    <cfRule type="expression" dxfId="443" priority="217" stopIfTrue="1">
      <formula>OR($E38="国", $E38="道")</formula>
    </cfRule>
    <cfRule type="expression" dxfId="442" priority="218" stopIfTrue="1">
      <formula>OR($C38="札幌市", $C38="小樽市", $C38="函館市", $C38="旭川市")</formula>
    </cfRule>
    <cfRule type="expression" dxfId="441" priority="219" stopIfTrue="1">
      <formula>OR($E38="所", $E38="圏", $E38="局")</formula>
    </cfRule>
    <cfRule type="expression" dxfId="440" priority="220">
      <formula>OR($E38="市", $E38="町", $E38="村")</formula>
    </cfRule>
  </conditionalFormatting>
  <conditionalFormatting sqref="A39:AA39">
    <cfRule type="expression" dxfId="439" priority="213" stopIfTrue="1">
      <formula>OR($E39="国", $E39="道")</formula>
    </cfRule>
    <cfRule type="expression" dxfId="438" priority="214" stopIfTrue="1">
      <formula>OR($C39="札幌市", $C39="小樽市", $C39="函館市", $C39="旭川市")</formula>
    </cfRule>
    <cfRule type="expression" dxfId="437" priority="215" stopIfTrue="1">
      <formula>OR($E39="所", $E39="圏", $E39="局")</formula>
    </cfRule>
    <cfRule type="expression" dxfId="436" priority="216">
      <formula>OR($E39="市", $E39="町", $E39="村")</formula>
    </cfRule>
  </conditionalFormatting>
  <conditionalFormatting sqref="A40:AA40">
    <cfRule type="expression" dxfId="435" priority="209" stopIfTrue="1">
      <formula>OR($E40="国", $E40="道")</formula>
    </cfRule>
    <cfRule type="expression" dxfId="434" priority="210" stopIfTrue="1">
      <formula>OR($C40="札幌市", $C40="小樽市", $C40="函館市", $C40="旭川市")</formula>
    </cfRule>
    <cfRule type="expression" dxfId="433" priority="211" stopIfTrue="1">
      <formula>OR($E40="所", $E40="圏", $E40="局")</formula>
    </cfRule>
    <cfRule type="expression" dxfId="432" priority="212">
      <formula>OR($E40="市", $E40="町", $E40="村")</formula>
    </cfRule>
  </conditionalFormatting>
  <conditionalFormatting sqref="A41:AA41">
    <cfRule type="expression" dxfId="431" priority="205" stopIfTrue="1">
      <formula>OR($E41="国", $E41="道")</formula>
    </cfRule>
    <cfRule type="expression" dxfId="430" priority="206" stopIfTrue="1">
      <formula>OR($C41="札幌市", $C41="小樽市", $C41="函館市", $C41="旭川市")</formula>
    </cfRule>
    <cfRule type="expression" dxfId="429" priority="207" stopIfTrue="1">
      <formula>OR($E41="所", $E41="圏", $E41="局")</formula>
    </cfRule>
    <cfRule type="expression" dxfId="428" priority="208">
      <formula>OR($E41="市", $E41="町", $E41="村")</formula>
    </cfRule>
  </conditionalFormatting>
  <conditionalFormatting sqref="A42:AA42">
    <cfRule type="expression" dxfId="427" priority="201" stopIfTrue="1">
      <formula>OR($E42="国", $E42="道")</formula>
    </cfRule>
    <cfRule type="expression" dxfId="426" priority="202" stopIfTrue="1">
      <formula>OR($C42="札幌市", $C42="小樽市", $C42="函館市", $C42="旭川市")</formula>
    </cfRule>
    <cfRule type="expression" dxfId="425" priority="203" stopIfTrue="1">
      <formula>OR($E42="所", $E42="圏", $E42="局")</formula>
    </cfRule>
    <cfRule type="expression" dxfId="424" priority="204">
      <formula>OR($E42="市", $E42="町", $E42="村")</formula>
    </cfRule>
  </conditionalFormatting>
  <conditionalFormatting sqref="A43:AA43">
    <cfRule type="expression" dxfId="423" priority="117" stopIfTrue="1">
      <formula>OR($E43="国", $E43="道")</formula>
    </cfRule>
    <cfRule type="expression" dxfId="422" priority="118" stopIfTrue="1">
      <formula>OR($C43="札幌市", $C43="小樽市", $C43="函館市", $C43="旭川市")</formula>
    </cfRule>
    <cfRule type="expression" dxfId="421" priority="119" stopIfTrue="1">
      <formula>OR($E43="所", $E43="圏", $E43="局")</formula>
    </cfRule>
    <cfRule type="expression" dxfId="420" priority="120">
      <formula>OR($E43="市", $E43="町", $E43="村")</formula>
    </cfRule>
  </conditionalFormatting>
  <conditionalFormatting sqref="A44:AA44">
    <cfRule type="expression" dxfId="419" priority="113" stopIfTrue="1">
      <formula>OR($E44="国", $E44="道")</formula>
    </cfRule>
    <cfRule type="expression" dxfId="418" priority="114" stopIfTrue="1">
      <formula>OR($C44="札幌市", $C44="小樽市", $C44="函館市", $C44="旭川市")</formula>
    </cfRule>
    <cfRule type="expression" dxfId="417" priority="115" stopIfTrue="1">
      <formula>OR($E44="所", $E44="圏", $E44="局")</formula>
    </cfRule>
    <cfRule type="expression" dxfId="416" priority="116">
      <formula>OR($E44="市", $E44="町", $E44="村")</formula>
    </cfRule>
  </conditionalFormatting>
  <conditionalFormatting sqref="A45:AA45">
    <cfRule type="expression" dxfId="415" priority="109" stopIfTrue="1">
      <formula>OR($E45="国", $E45="道")</formula>
    </cfRule>
    <cfRule type="expression" dxfId="414" priority="110" stopIfTrue="1">
      <formula>OR($C45="札幌市", $C45="小樽市", $C45="函館市", $C45="旭川市")</formula>
    </cfRule>
    <cfRule type="expression" dxfId="413" priority="111" stopIfTrue="1">
      <formula>OR($E45="所", $E45="圏", $E45="局")</formula>
    </cfRule>
    <cfRule type="expression" dxfId="412" priority="112">
      <formula>OR($E45="市", $E45="町", $E45="村")</formula>
    </cfRule>
  </conditionalFormatting>
  <conditionalFormatting sqref="A46:AA46">
    <cfRule type="expression" dxfId="411" priority="105" stopIfTrue="1">
      <formula>OR($E46="国", $E46="道")</formula>
    </cfRule>
    <cfRule type="expression" dxfId="410" priority="106" stopIfTrue="1">
      <formula>OR($C46="札幌市", $C46="小樽市", $C46="函館市", $C46="旭川市")</formula>
    </cfRule>
    <cfRule type="expression" dxfId="409" priority="107" stopIfTrue="1">
      <formula>OR($E46="所", $E46="圏", $E46="局")</formula>
    </cfRule>
    <cfRule type="expression" dxfId="408" priority="108">
      <formula>OR($E46="市", $E46="町", $E46="村")</formula>
    </cfRule>
  </conditionalFormatting>
  <conditionalFormatting sqref="A47:AA47">
    <cfRule type="expression" dxfId="407" priority="101" stopIfTrue="1">
      <formula>OR($E47="国", $E47="道")</formula>
    </cfRule>
    <cfRule type="expression" dxfId="406" priority="102" stopIfTrue="1">
      <formula>OR($C47="札幌市", $C47="小樽市", $C47="函館市", $C47="旭川市")</formula>
    </cfRule>
    <cfRule type="expression" dxfId="405" priority="103" stopIfTrue="1">
      <formula>OR($E47="所", $E47="圏", $E47="局")</formula>
    </cfRule>
    <cfRule type="expression" dxfId="404" priority="104">
      <formula>OR($E47="市", $E47="町", $E47="村")</formula>
    </cfRule>
  </conditionalFormatting>
  <conditionalFormatting sqref="A48:AA48">
    <cfRule type="expression" dxfId="403" priority="97" stopIfTrue="1">
      <formula>OR($E48="国", $E48="道")</formula>
    </cfRule>
    <cfRule type="expression" dxfId="402" priority="98" stopIfTrue="1">
      <formula>OR($C48="札幌市", $C48="小樽市", $C48="函館市", $C48="旭川市")</formula>
    </cfRule>
    <cfRule type="expression" dxfId="401" priority="99" stopIfTrue="1">
      <formula>OR($E48="所", $E48="圏", $E48="局")</formula>
    </cfRule>
    <cfRule type="expression" dxfId="400" priority="100">
      <formula>OR($E48="市", $E48="町", $E48="村")</formula>
    </cfRule>
  </conditionalFormatting>
  <conditionalFormatting sqref="A49:AA49">
    <cfRule type="expression" dxfId="399" priority="93" stopIfTrue="1">
      <formula>OR($E49="国", $E49="道")</formula>
    </cfRule>
    <cfRule type="expression" dxfId="398" priority="94" stopIfTrue="1">
      <formula>OR($C49="札幌市", $C49="小樽市", $C49="函館市", $C49="旭川市")</formula>
    </cfRule>
    <cfRule type="expression" dxfId="397" priority="95" stopIfTrue="1">
      <formula>OR($E49="所", $E49="圏", $E49="局")</formula>
    </cfRule>
    <cfRule type="expression" dxfId="396" priority="96">
      <formula>OR($E49="市", $E49="町", $E49="村")</formula>
    </cfRule>
  </conditionalFormatting>
  <conditionalFormatting sqref="A50:AA50">
    <cfRule type="expression" dxfId="395" priority="89" stopIfTrue="1">
      <formula>OR($E50="国", $E50="道")</formula>
    </cfRule>
    <cfRule type="expression" dxfId="394" priority="90" stopIfTrue="1">
      <formula>OR($C50="札幌市", $C50="小樽市", $C50="函館市", $C50="旭川市")</formula>
    </cfRule>
    <cfRule type="expression" dxfId="393" priority="91" stopIfTrue="1">
      <formula>OR($E50="所", $E50="圏", $E50="局")</formula>
    </cfRule>
    <cfRule type="expression" dxfId="392" priority="92">
      <formula>OR($E50="市", $E50="町", $E50="村")</formula>
    </cfRule>
  </conditionalFormatting>
  <conditionalFormatting sqref="A51:AA51">
    <cfRule type="expression" dxfId="391" priority="85" stopIfTrue="1">
      <formula>OR($E51="国", $E51="道")</formula>
    </cfRule>
    <cfRule type="expression" dxfId="390" priority="86" stopIfTrue="1">
      <formula>OR($C51="札幌市", $C51="小樽市", $C51="函館市", $C51="旭川市")</formula>
    </cfRule>
    <cfRule type="expression" dxfId="389" priority="87" stopIfTrue="1">
      <formula>OR($E51="所", $E51="圏", $E51="局")</formula>
    </cfRule>
    <cfRule type="expression" dxfId="388" priority="88">
      <formula>OR($E51="市", $E51="町", $E51="村")</formula>
    </cfRule>
  </conditionalFormatting>
  <conditionalFormatting sqref="A52:AA52">
    <cfRule type="expression" dxfId="387" priority="81" stopIfTrue="1">
      <formula>OR($E52="国", $E52="道")</formula>
    </cfRule>
    <cfRule type="expression" dxfId="386" priority="82" stopIfTrue="1">
      <formula>OR($C52="札幌市", $C52="小樽市", $C52="函館市", $C52="旭川市")</formula>
    </cfRule>
    <cfRule type="expression" dxfId="385" priority="83" stopIfTrue="1">
      <formula>OR($E52="所", $E52="圏", $E52="局")</formula>
    </cfRule>
    <cfRule type="expression" dxfId="384" priority="84">
      <formula>OR($E52="市", $E52="町", $E52="村")</formula>
    </cfRule>
  </conditionalFormatting>
  <conditionalFormatting sqref="A53:AA53">
    <cfRule type="expression" dxfId="383" priority="77" stopIfTrue="1">
      <formula>OR($E53="国", $E53="道")</formula>
    </cfRule>
    <cfRule type="expression" dxfId="382" priority="78" stopIfTrue="1">
      <formula>OR($C53="札幌市", $C53="小樽市", $C53="函館市", $C53="旭川市")</formula>
    </cfRule>
    <cfRule type="expression" dxfId="381" priority="79" stopIfTrue="1">
      <formula>OR($E53="所", $E53="圏", $E53="局")</formula>
    </cfRule>
    <cfRule type="expression" dxfId="380" priority="80">
      <formula>OR($E53="市", $E53="町", $E53="村")</formula>
    </cfRule>
  </conditionalFormatting>
  <conditionalFormatting sqref="A54:AA54">
    <cfRule type="expression" dxfId="379" priority="73" stopIfTrue="1">
      <formula>OR($E54="国", $E54="道")</formula>
    </cfRule>
    <cfRule type="expression" dxfId="378" priority="74" stopIfTrue="1">
      <formula>OR($C54="札幌市", $C54="小樽市", $C54="函館市", $C54="旭川市")</formula>
    </cfRule>
    <cfRule type="expression" dxfId="377" priority="75" stopIfTrue="1">
      <formula>OR($E54="所", $E54="圏", $E54="局")</formula>
    </cfRule>
    <cfRule type="expression" dxfId="376" priority="76">
      <formula>OR($E54="市", $E54="町", $E54="村")</formula>
    </cfRule>
  </conditionalFormatting>
  <conditionalFormatting sqref="A55:AA55">
    <cfRule type="expression" dxfId="375" priority="69" stopIfTrue="1">
      <formula>OR($E55="国", $E55="道")</formula>
    </cfRule>
    <cfRule type="expression" dxfId="374" priority="70" stopIfTrue="1">
      <formula>OR($C55="札幌市", $C55="小樽市", $C55="函館市", $C55="旭川市")</formula>
    </cfRule>
    <cfRule type="expression" dxfId="373" priority="71" stopIfTrue="1">
      <formula>OR($E55="所", $E55="圏", $E55="局")</formula>
    </cfRule>
    <cfRule type="expression" dxfId="372" priority="72">
      <formula>OR($E55="市", $E55="町", $E55="村")</formula>
    </cfRule>
  </conditionalFormatting>
  <conditionalFormatting sqref="A56:AA56">
    <cfRule type="expression" dxfId="371" priority="65" stopIfTrue="1">
      <formula>OR($E56="国", $E56="道")</formula>
    </cfRule>
    <cfRule type="expression" dxfId="370" priority="66" stopIfTrue="1">
      <formula>OR($C56="札幌市", $C56="小樽市", $C56="函館市", $C56="旭川市")</formula>
    </cfRule>
    <cfRule type="expression" dxfId="369" priority="67" stopIfTrue="1">
      <formula>OR($E56="所", $E56="圏", $E56="局")</formula>
    </cfRule>
    <cfRule type="expression" dxfId="368" priority="68">
      <formula>OR($E56="市", $E56="町", $E56="村")</formula>
    </cfRule>
  </conditionalFormatting>
  <conditionalFormatting sqref="A57:AA57">
    <cfRule type="expression" dxfId="367" priority="61" stopIfTrue="1">
      <formula>OR($E57="国", $E57="道")</formula>
    </cfRule>
    <cfRule type="expression" dxfId="366" priority="62" stopIfTrue="1">
      <formula>OR($C57="札幌市", $C57="小樽市", $C57="函館市", $C57="旭川市")</formula>
    </cfRule>
    <cfRule type="expression" dxfId="365" priority="63" stopIfTrue="1">
      <formula>OR($E57="所", $E57="圏", $E57="局")</formula>
    </cfRule>
    <cfRule type="expression" dxfId="364" priority="64">
      <formula>OR($E57="市", $E57="町", $E57="村")</formula>
    </cfRule>
  </conditionalFormatting>
  <conditionalFormatting sqref="A58:AA58">
    <cfRule type="expression" dxfId="363" priority="57" stopIfTrue="1">
      <formula>OR($E58="国", $E58="道")</formula>
    </cfRule>
    <cfRule type="expression" dxfId="362" priority="58" stopIfTrue="1">
      <formula>OR($C58="札幌市", $C58="小樽市", $C58="函館市", $C58="旭川市")</formula>
    </cfRule>
    <cfRule type="expression" dxfId="361" priority="59" stopIfTrue="1">
      <formula>OR($E58="所", $E58="圏", $E58="局")</formula>
    </cfRule>
    <cfRule type="expression" dxfId="360" priority="60">
      <formula>OR($E58="市", $E58="町", $E58="村")</formula>
    </cfRule>
  </conditionalFormatting>
  <conditionalFormatting sqref="A59:AA59">
    <cfRule type="expression" dxfId="359" priority="53" stopIfTrue="1">
      <formula>OR($E59="国", $E59="道")</formula>
    </cfRule>
    <cfRule type="expression" dxfId="358" priority="54" stopIfTrue="1">
      <formula>OR($C59="札幌市", $C59="小樽市", $C59="函館市", $C59="旭川市")</formula>
    </cfRule>
    <cfRule type="expression" dxfId="357" priority="55" stopIfTrue="1">
      <formula>OR($E59="所", $E59="圏", $E59="局")</formula>
    </cfRule>
    <cfRule type="expression" dxfId="356" priority="56">
      <formula>OR($E59="市", $E59="町", $E59="村")</formula>
    </cfRule>
  </conditionalFormatting>
  <conditionalFormatting sqref="A60:AA60">
    <cfRule type="expression" dxfId="355" priority="49" stopIfTrue="1">
      <formula>OR($E60="国", $E60="道")</formula>
    </cfRule>
    <cfRule type="expression" dxfId="354" priority="50" stopIfTrue="1">
      <formula>OR($C60="札幌市", $C60="小樽市", $C60="函館市", $C60="旭川市")</formula>
    </cfRule>
    <cfRule type="expression" dxfId="353" priority="51" stopIfTrue="1">
      <formula>OR($E60="所", $E60="圏", $E60="局")</formula>
    </cfRule>
    <cfRule type="expression" dxfId="352" priority="52">
      <formula>OR($E60="市", $E60="町", $E60="村")</formula>
    </cfRule>
  </conditionalFormatting>
  <conditionalFormatting sqref="A70:AA70">
    <cfRule type="expression" dxfId="351" priority="45" stopIfTrue="1">
      <formula>OR($E70="国", $E70="道")</formula>
    </cfRule>
    <cfRule type="expression" dxfId="350" priority="46" stopIfTrue="1">
      <formula>OR($C70="札幌市", $C70="小樽市", $C70="函館市", $C70="旭川市")</formula>
    </cfRule>
    <cfRule type="expression" dxfId="349" priority="47" stopIfTrue="1">
      <formula>OR($E70="所", $E70="圏", $E70="局")</formula>
    </cfRule>
    <cfRule type="expression" dxfId="348" priority="48">
      <formula>OR($E70="市", $E70="町", $E70="村")</formula>
    </cfRule>
  </conditionalFormatting>
  <conditionalFormatting sqref="A71:AA71">
    <cfRule type="expression" dxfId="347" priority="41" stopIfTrue="1">
      <formula>OR($E71="国", $E71="道")</formula>
    </cfRule>
    <cfRule type="expression" dxfId="346" priority="42" stopIfTrue="1">
      <formula>OR($C71="札幌市", $C71="小樽市", $C71="函館市", $C71="旭川市")</formula>
    </cfRule>
    <cfRule type="expression" dxfId="345" priority="43" stopIfTrue="1">
      <formula>OR($E71="所", $E71="圏", $E71="局")</formula>
    </cfRule>
    <cfRule type="expression" dxfId="344" priority="44">
      <formula>OR($E71="市", $E71="町", $E71="村")</formula>
    </cfRule>
  </conditionalFormatting>
  <conditionalFormatting sqref="A72:AA72">
    <cfRule type="expression" dxfId="343" priority="37" stopIfTrue="1">
      <formula>OR($E72="国", $E72="道")</formula>
    </cfRule>
    <cfRule type="expression" dxfId="342" priority="38" stopIfTrue="1">
      <formula>OR($C72="札幌市", $C72="小樽市", $C72="函館市", $C72="旭川市")</formula>
    </cfRule>
    <cfRule type="expression" dxfId="341" priority="39" stopIfTrue="1">
      <formula>OR($E72="所", $E72="圏", $E72="局")</formula>
    </cfRule>
    <cfRule type="expression" dxfId="340" priority="40">
      <formula>OR($E72="市", $E72="町", $E72="村")</formula>
    </cfRule>
  </conditionalFormatting>
  <conditionalFormatting sqref="A73:AA73">
    <cfRule type="expression" dxfId="339" priority="33" stopIfTrue="1">
      <formula>OR($E73="国", $E73="道")</formula>
    </cfRule>
    <cfRule type="expression" dxfId="338" priority="34" stopIfTrue="1">
      <formula>OR($C73="札幌市", $C73="小樽市", $C73="函館市", $C73="旭川市")</formula>
    </cfRule>
    <cfRule type="expression" dxfId="337" priority="35" stopIfTrue="1">
      <formula>OR($E73="所", $E73="圏", $E73="局")</formula>
    </cfRule>
    <cfRule type="expression" dxfId="336" priority="36">
      <formula>OR($E73="市", $E73="町", $E73="村")</formula>
    </cfRule>
  </conditionalFormatting>
  <conditionalFormatting sqref="A74:AA74">
    <cfRule type="expression" dxfId="335" priority="29" stopIfTrue="1">
      <formula>OR($E74="国", $E74="道")</formula>
    </cfRule>
    <cfRule type="expression" dxfId="334" priority="30" stopIfTrue="1">
      <formula>OR($C74="札幌市", $C74="小樽市", $C74="函館市", $C74="旭川市")</formula>
    </cfRule>
    <cfRule type="expression" dxfId="333" priority="31" stopIfTrue="1">
      <formula>OR($E74="所", $E74="圏", $E74="局")</formula>
    </cfRule>
    <cfRule type="expression" dxfId="332" priority="32">
      <formula>OR($E74="市", $E74="町", $E74="村")</formula>
    </cfRule>
  </conditionalFormatting>
  <conditionalFormatting sqref="A75:AA75">
    <cfRule type="expression" dxfId="331" priority="25" stopIfTrue="1">
      <formula>OR($E75="国", $E75="道")</formula>
    </cfRule>
    <cfRule type="expression" dxfId="330" priority="26" stopIfTrue="1">
      <formula>OR($C75="札幌市", $C75="小樽市", $C75="函館市", $C75="旭川市")</formula>
    </cfRule>
    <cfRule type="expression" dxfId="329" priority="27" stopIfTrue="1">
      <formula>OR($E75="所", $E75="圏", $E75="局")</formula>
    </cfRule>
    <cfRule type="expression" dxfId="328" priority="28">
      <formula>OR($E75="市", $E75="町", $E75="村")</formula>
    </cfRule>
  </conditionalFormatting>
  <conditionalFormatting sqref="A76:AA76">
    <cfRule type="expression" dxfId="327" priority="21" stopIfTrue="1">
      <formula>OR($E76="国", $E76="道")</formula>
    </cfRule>
    <cfRule type="expression" dxfId="326" priority="22" stopIfTrue="1">
      <formula>OR($C76="札幌市", $C76="小樽市", $C76="函館市", $C76="旭川市")</formula>
    </cfRule>
    <cfRule type="expression" dxfId="325" priority="23" stopIfTrue="1">
      <formula>OR($E76="所", $E76="圏", $E76="局")</formula>
    </cfRule>
    <cfRule type="expression" dxfId="324" priority="24">
      <formula>OR($E76="市", $E76="町", $E76="村")</formula>
    </cfRule>
  </conditionalFormatting>
  <conditionalFormatting sqref="A77:AA77">
    <cfRule type="expression" dxfId="323" priority="17" stopIfTrue="1">
      <formula>OR($E77="国", $E77="道")</formula>
    </cfRule>
    <cfRule type="expression" dxfId="322" priority="18" stopIfTrue="1">
      <formula>OR($C77="札幌市", $C77="小樽市", $C77="函館市", $C77="旭川市")</formula>
    </cfRule>
    <cfRule type="expression" dxfId="321" priority="19" stopIfTrue="1">
      <formula>OR($E77="所", $E77="圏", $E77="局")</formula>
    </cfRule>
    <cfRule type="expression" dxfId="320" priority="20">
      <formula>OR($E77="市", $E77="町", $E77="村")</formula>
    </cfRule>
  </conditionalFormatting>
  <conditionalFormatting sqref="A78:AA78">
    <cfRule type="expression" dxfId="319" priority="13" stopIfTrue="1">
      <formula>OR($E78="国", $E78="道")</formula>
    </cfRule>
    <cfRule type="expression" dxfId="318" priority="14" stopIfTrue="1">
      <formula>OR($C78="札幌市", $C78="小樽市", $C78="函館市", $C78="旭川市")</formula>
    </cfRule>
    <cfRule type="expression" dxfId="317" priority="15" stopIfTrue="1">
      <formula>OR($E78="所", $E78="圏", $E78="局")</formula>
    </cfRule>
    <cfRule type="expression" dxfId="316" priority="16">
      <formula>OR($E78="市", $E78="町", $E78="村")</formula>
    </cfRule>
  </conditionalFormatting>
  <conditionalFormatting sqref="A79:AA79">
    <cfRule type="expression" dxfId="315" priority="9" stopIfTrue="1">
      <formula>OR($E79="国", $E79="道")</formula>
    </cfRule>
    <cfRule type="expression" dxfId="314" priority="10" stopIfTrue="1">
      <formula>OR($C79="札幌市", $C79="小樽市", $C79="函館市", $C79="旭川市")</formula>
    </cfRule>
    <cfRule type="expression" dxfId="313" priority="11" stopIfTrue="1">
      <formula>OR($E79="所", $E79="圏", $E79="局")</formula>
    </cfRule>
    <cfRule type="expression" dxfId="312" priority="12">
      <formula>OR($E79="市", $E79="町", $E79="村")</formula>
    </cfRule>
  </conditionalFormatting>
  <conditionalFormatting sqref="A80:AA80">
    <cfRule type="expression" dxfId="311" priority="5" stopIfTrue="1">
      <formula>OR($E80="国", $E80="道")</formula>
    </cfRule>
    <cfRule type="expression" dxfId="310" priority="6" stopIfTrue="1">
      <formula>OR($C80="札幌市", $C80="小樽市", $C80="函館市", $C80="旭川市")</formula>
    </cfRule>
    <cfRule type="expression" dxfId="309" priority="7" stopIfTrue="1">
      <formula>OR($E80="所", $E80="圏", $E80="局")</formula>
    </cfRule>
    <cfRule type="expression" dxfId="308" priority="8">
      <formula>OR($E80="市", $E80="町", $E80="村")</formula>
    </cfRule>
  </conditionalFormatting>
  <conditionalFormatting sqref="A81:AA81">
    <cfRule type="expression" dxfId="307" priority="1" stopIfTrue="1">
      <formula>OR($E81="国", $E81="道")</formula>
    </cfRule>
    <cfRule type="expression" dxfId="306" priority="2" stopIfTrue="1">
      <formula>OR($C81="札幌市", $C81="小樽市", $C81="函館市", $C81="旭川市")</formula>
    </cfRule>
    <cfRule type="expression" dxfId="305" priority="3" stopIfTrue="1">
      <formula>OR($E81="所", $E81="圏", $E81="局")</formula>
    </cfRule>
    <cfRule type="expression" dxfId="304" priority="4">
      <formula>OR($E81="市", $E81="町", $E81="村")</formula>
    </cfRule>
  </conditionalFormatting>
  <printOptions horizontalCentered="1"/>
  <pageMargins left="0.78740157480314965" right="0.78740157480314965" top="0.78740157480314965" bottom="0.19685039370078741" header="0.31496062992125984" footer="0.3149606299212598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27" width="10.625" style="112" customWidth="1"/>
    <col min="28" max="16384" width="9" style="112"/>
  </cols>
  <sheetData>
    <row r="1" spans="1:27" s="114" customFormat="1" ht="18.75">
      <c r="A1" s="31" t="s">
        <v>381</v>
      </c>
      <c r="B1" s="32"/>
      <c r="C1" s="32"/>
      <c r="D1" s="32"/>
      <c r="E1" s="32"/>
      <c r="F1" s="31"/>
      <c r="G1" s="31"/>
      <c r="H1" s="31"/>
      <c r="I1" s="31"/>
      <c r="J1" s="31"/>
      <c r="K1" s="33"/>
      <c r="L1" s="31"/>
      <c r="M1" s="31"/>
      <c r="N1" s="31"/>
      <c r="O1" s="31"/>
      <c r="P1" s="31"/>
      <c r="Q1" s="31"/>
      <c r="R1" s="31"/>
      <c r="S1" s="31"/>
      <c r="T1" s="31"/>
      <c r="U1" s="31"/>
      <c r="V1" s="31"/>
      <c r="W1" s="31"/>
      <c r="X1" s="31"/>
      <c r="Y1" s="31"/>
      <c r="Z1" s="31"/>
      <c r="AA1" s="33" t="s">
        <v>38</v>
      </c>
    </row>
    <row r="2" spans="1:27" ht="15">
      <c r="A2" s="27"/>
      <c r="B2" s="28"/>
      <c r="C2" s="28"/>
      <c r="D2" s="28"/>
      <c r="E2" s="28"/>
      <c r="F2" s="27"/>
      <c r="G2" s="27"/>
      <c r="H2" s="27"/>
      <c r="I2" s="27"/>
      <c r="J2" s="27"/>
      <c r="K2" s="27"/>
      <c r="L2" s="27"/>
      <c r="M2" s="27"/>
      <c r="N2" s="27"/>
      <c r="O2" s="27"/>
      <c r="P2" s="27"/>
      <c r="Q2" s="27"/>
      <c r="R2" s="27"/>
      <c r="S2" s="27"/>
      <c r="T2" s="27"/>
      <c r="U2" s="27"/>
      <c r="V2" s="27"/>
      <c r="W2" s="27"/>
      <c r="X2" s="27"/>
      <c r="Y2" s="27"/>
      <c r="Z2" s="27"/>
      <c r="AA2" s="27"/>
    </row>
    <row r="3" spans="1:27" ht="33" customHeight="1">
      <c r="A3" s="115"/>
      <c r="B3" s="58"/>
      <c r="C3" s="58"/>
      <c r="D3" s="58"/>
      <c r="E3" s="58"/>
      <c r="F3" s="116" t="s">
        <v>8</v>
      </c>
      <c r="G3" s="58" t="s">
        <v>338</v>
      </c>
      <c r="H3" s="58" t="s">
        <v>339</v>
      </c>
      <c r="I3" s="58" t="s">
        <v>340</v>
      </c>
      <c r="J3" s="58" t="s">
        <v>341</v>
      </c>
      <c r="K3" s="58" t="s">
        <v>342</v>
      </c>
      <c r="L3" s="59" t="s">
        <v>343</v>
      </c>
      <c r="M3" s="59" t="s">
        <v>344</v>
      </c>
      <c r="N3" s="59" t="s">
        <v>345</v>
      </c>
      <c r="O3" s="59" t="s">
        <v>346</v>
      </c>
      <c r="P3" s="59" t="s">
        <v>347</v>
      </c>
      <c r="Q3" s="59" t="s">
        <v>348</v>
      </c>
      <c r="R3" s="59" t="s">
        <v>349</v>
      </c>
      <c r="S3" s="59" t="s">
        <v>350</v>
      </c>
      <c r="T3" s="59" t="s">
        <v>351</v>
      </c>
      <c r="U3" s="59" t="s">
        <v>352</v>
      </c>
      <c r="V3" s="59" t="s">
        <v>353</v>
      </c>
      <c r="W3" s="59" t="s">
        <v>354</v>
      </c>
      <c r="X3" s="59" t="s">
        <v>355</v>
      </c>
      <c r="Y3" s="59" t="s">
        <v>356</v>
      </c>
      <c r="Z3" s="59" t="s">
        <v>357</v>
      </c>
      <c r="AA3" s="60" t="s">
        <v>358</v>
      </c>
    </row>
    <row r="4" spans="1:27" ht="15">
      <c r="A4" s="107" t="s">
        <v>50</v>
      </c>
      <c r="B4" s="41" t="s">
        <v>52</v>
      </c>
      <c r="C4" s="41" t="s">
        <v>14</v>
      </c>
      <c r="D4" s="41" t="s">
        <v>92</v>
      </c>
      <c r="E4" s="41" t="s">
        <v>39</v>
      </c>
      <c r="F4" s="42">
        <v>26433</v>
      </c>
      <c r="G4" s="43" t="s">
        <v>44</v>
      </c>
      <c r="H4" s="43" t="s">
        <v>44</v>
      </c>
      <c r="I4" s="43">
        <v>75</v>
      </c>
      <c r="J4" s="43">
        <v>510</v>
      </c>
      <c r="K4" s="43">
        <v>1279</v>
      </c>
      <c r="L4" s="43">
        <v>1587</v>
      </c>
      <c r="M4" s="43">
        <v>1587</v>
      </c>
      <c r="N4" s="43">
        <v>1997</v>
      </c>
      <c r="O4" s="43">
        <v>2165</v>
      </c>
      <c r="P4" s="43">
        <v>2216</v>
      </c>
      <c r="Q4" s="43">
        <v>2274</v>
      </c>
      <c r="R4" s="43">
        <v>2153</v>
      </c>
      <c r="S4" s="43">
        <v>2607</v>
      </c>
      <c r="T4" s="43">
        <v>2119</v>
      </c>
      <c r="U4" s="43">
        <v>1889</v>
      </c>
      <c r="V4" s="43">
        <v>1583</v>
      </c>
      <c r="W4" s="43">
        <v>1160</v>
      </c>
      <c r="X4" s="43">
        <v>724</v>
      </c>
      <c r="Y4" s="43">
        <v>317</v>
      </c>
      <c r="Z4" s="43">
        <v>79</v>
      </c>
      <c r="AA4" s="44">
        <v>7</v>
      </c>
    </row>
    <row r="5" spans="1:27" ht="15">
      <c r="A5" s="61"/>
      <c r="B5" s="62" t="s">
        <v>53</v>
      </c>
      <c r="C5" s="62" t="s">
        <v>14</v>
      </c>
      <c r="D5" s="62" t="s">
        <v>93</v>
      </c>
      <c r="E5" s="62" t="s">
        <v>39</v>
      </c>
      <c r="F5" s="79">
        <v>18485</v>
      </c>
      <c r="G5" s="66" t="s">
        <v>44</v>
      </c>
      <c r="H5" s="66" t="s">
        <v>44</v>
      </c>
      <c r="I5" s="66">
        <v>55</v>
      </c>
      <c r="J5" s="66">
        <v>346</v>
      </c>
      <c r="K5" s="66">
        <v>948</v>
      </c>
      <c r="L5" s="66">
        <v>1136</v>
      </c>
      <c r="M5" s="66">
        <v>1108</v>
      </c>
      <c r="N5" s="66">
        <v>1455</v>
      </c>
      <c r="O5" s="66">
        <v>1609</v>
      </c>
      <c r="P5" s="66">
        <v>1678</v>
      </c>
      <c r="Q5" s="66">
        <v>1669</v>
      </c>
      <c r="R5" s="66">
        <v>1619</v>
      </c>
      <c r="S5" s="66">
        <v>1872</v>
      </c>
      <c r="T5" s="66">
        <v>1445</v>
      </c>
      <c r="U5" s="66">
        <v>1196</v>
      </c>
      <c r="V5" s="66">
        <v>975</v>
      </c>
      <c r="W5" s="66">
        <v>697</v>
      </c>
      <c r="X5" s="66">
        <v>398</v>
      </c>
      <c r="Y5" s="66">
        <v>156</v>
      </c>
      <c r="Z5" s="66">
        <v>32</v>
      </c>
      <c r="AA5" s="67">
        <v>3</v>
      </c>
    </row>
    <row r="6" spans="1:27" ht="15">
      <c r="A6" s="69"/>
      <c r="B6" s="70" t="s">
        <v>54</v>
      </c>
      <c r="C6" s="70" t="s">
        <v>14</v>
      </c>
      <c r="D6" s="70" t="s">
        <v>94</v>
      </c>
      <c r="E6" s="70" t="s">
        <v>39</v>
      </c>
      <c r="F6" s="80">
        <v>7948</v>
      </c>
      <c r="G6" s="75" t="s">
        <v>44</v>
      </c>
      <c r="H6" s="75" t="s">
        <v>44</v>
      </c>
      <c r="I6" s="75">
        <v>20</v>
      </c>
      <c r="J6" s="75">
        <v>164</v>
      </c>
      <c r="K6" s="75">
        <v>331</v>
      </c>
      <c r="L6" s="75">
        <v>451</v>
      </c>
      <c r="M6" s="75">
        <v>479</v>
      </c>
      <c r="N6" s="75">
        <v>542</v>
      </c>
      <c r="O6" s="75">
        <v>556</v>
      </c>
      <c r="P6" s="75">
        <v>538</v>
      </c>
      <c r="Q6" s="75">
        <v>605</v>
      </c>
      <c r="R6" s="75">
        <v>534</v>
      </c>
      <c r="S6" s="75">
        <v>735</v>
      </c>
      <c r="T6" s="75">
        <v>674</v>
      </c>
      <c r="U6" s="75">
        <v>693</v>
      </c>
      <c r="V6" s="75">
        <v>608</v>
      </c>
      <c r="W6" s="75">
        <v>463</v>
      </c>
      <c r="X6" s="75">
        <v>326</v>
      </c>
      <c r="Y6" s="75">
        <v>161</v>
      </c>
      <c r="Z6" s="75">
        <v>47</v>
      </c>
      <c r="AA6" s="76">
        <v>4</v>
      </c>
    </row>
    <row r="7" spans="1:27" ht="15">
      <c r="A7" s="107" t="s">
        <v>55</v>
      </c>
      <c r="B7" s="41" t="s">
        <v>52</v>
      </c>
      <c r="C7" s="41" t="s">
        <v>15</v>
      </c>
      <c r="D7" s="41" t="s">
        <v>95</v>
      </c>
      <c r="E7" s="41" t="s">
        <v>40</v>
      </c>
      <c r="F7" s="42">
        <v>1206</v>
      </c>
      <c r="G7" s="43" t="s">
        <v>44</v>
      </c>
      <c r="H7" s="43" t="s">
        <v>44</v>
      </c>
      <c r="I7" s="43">
        <v>5</v>
      </c>
      <c r="J7" s="43">
        <v>26</v>
      </c>
      <c r="K7" s="43">
        <v>73</v>
      </c>
      <c r="L7" s="43">
        <v>71</v>
      </c>
      <c r="M7" s="43">
        <v>75</v>
      </c>
      <c r="N7" s="43">
        <v>88</v>
      </c>
      <c r="O7" s="43">
        <v>91</v>
      </c>
      <c r="P7" s="43">
        <v>111</v>
      </c>
      <c r="Q7" s="43">
        <v>103</v>
      </c>
      <c r="R7" s="43">
        <v>116</v>
      </c>
      <c r="S7" s="43">
        <v>118</v>
      </c>
      <c r="T7" s="43">
        <v>84</v>
      </c>
      <c r="U7" s="43">
        <v>79</v>
      </c>
      <c r="V7" s="43">
        <v>57</v>
      </c>
      <c r="W7" s="43">
        <v>54</v>
      </c>
      <c r="X7" s="43">
        <v>39</v>
      </c>
      <c r="Y7" s="43">
        <v>13</v>
      </c>
      <c r="Z7" s="43">
        <v>2</v>
      </c>
      <c r="AA7" s="44">
        <v>1</v>
      </c>
    </row>
    <row r="8" spans="1:27" ht="15">
      <c r="A8" s="61"/>
      <c r="B8" s="62" t="s">
        <v>53</v>
      </c>
      <c r="C8" s="62" t="s">
        <v>15</v>
      </c>
      <c r="D8" s="62" t="s">
        <v>96</v>
      </c>
      <c r="E8" s="62" t="s">
        <v>40</v>
      </c>
      <c r="F8" s="79">
        <v>856</v>
      </c>
      <c r="G8" s="66" t="s">
        <v>44</v>
      </c>
      <c r="H8" s="66" t="s">
        <v>44</v>
      </c>
      <c r="I8" s="66">
        <v>4</v>
      </c>
      <c r="J8" s="66">
        <v>20</v>
      </c>
      <c r="K8" s="66">
        <v>53</v>
      </c>
      <c r="L8" s="66">
        <v>47</v>
      </c>
      <c r="M8" s="66">
        <v>57</v>
      </c>
      <c r="N8" s="66">
        <v>72</v>
      </c>
      <c r="O8" s="66">
        <v>67</v>
      </c>
      <c r="P8" s="66">
        <v>84</v>
      </c>
      <c r="Q8" s="66">
        <v>86</v>
      </c>
      <c r="R8" s="66">
        <v>88</v>
      </c>
      <c r="S8" s="66">
        <v>87</v>
      </c>
      <c r="T8" s="66">
        <v>52</v>
      </c>
      <c r="U8" s="66">
        <v>50</v>
      </c>
      <c r="V8" s="66">
        <v>32</v>
      </c>
      <c r="W8" s="66">
        <v>30</v>
      </c>
      <c r="X8" s="66">
        <v>19</v>
      </c>
      <c r="Y8" s="66">
        <v>7</v>
      </c>
      <c r="Z8" s="66" t="s">
        <v>44</v>
      </c>
      <c r="AA8" s="67">
        <v>1</v>
      </c>
    </row>
    <row r="9" spans="1:27" ht="15">
      <c r="A9" s="69"/>
      <c r="B9" s="70" t="s">
        <v>54</v>
      </c>
      <c r="C9" s="70" t="s">
        <v>15</v>
      </c>
      <c r="D9" s="70" t="s">
        <v>97</v>
      </c>
      <c r="E9" s="70" t="s">
        <v>40</v>
      </c>
      <c r="F9" s="80">
        <v>350</v>
      </c>
      <c r="G9" s="75" t="s">
        <v>44</v>
      </c>
      <c r="H9" s="75" t="s">
        <v>44</v>
      </c>
      <c r="I9" s="75">
        <v>1</v>
      </c>
      <c r="J9" s="75">
        <v>6</v>
      </c>
      <c r="K9" s="75">
        <v>20</v>
      </c>
      <c r="L9" s="75">
        <v>24</v>
      </c>
      <c r="M9" s="75">
        <v>18</v>
      </c>
      <c r="N9" s="75">
        <v>16</v>
      </c>
      <c r="O9" s="75">
        <v>24</v>
      </c>
      <c r="P9" s="75">
        <v>27</v>
      </c>
      <c r="Q9" s="75">
        <v>17</v>
      </c>
      <c r="R9" s="75">
        <v>28</v>
      </c>
      <c r="S9" s="75">
        <v>31</v>
      </c>
      <c r="T9" s="75">
        <v>32</v>
      </c>
      <c r="U9" s="75">
        <v>29</v>
      </c>
      <c r="V9" s="75">
        <v>25</v>
      </c>
      <c r="W9" s="75">
        <v>24</v>
      </c>
      <c r="X9" s="75">
        <v>20</v>
      </c>
      <c r="Y9" s="75">
        <v>6</v>
      </c>
      <c r="Z9" s="75">
        <v>2</v>
      </c>
      <c r="AA9" s="76" t="s">
        <v>44</v>
      </c>
    </row>
    <row r="10" spans="1:27" ht="15">
      <c r="A10" s="107" t="s">
        <v>387</v>
      </c>
      <c r="B10" s="41" t="s">
        <v>52</v>
      </c>
      <c r="C10" s="41" t="s">
        <v>99</v>
      </c>
      <c r="D10" s="41" t="s">
        <v>98</v>
      </c>
      <c r="E10" s="41" t="s">
        <v>41</v>
      </c>
      <c r="F10" s="42">
        <v>102</v>
      </c>
      <c r="G10" s="43" t="s">
        <v>44</v>
      </c>
      <c r="H10" s="43" t="s">
        <v>44</v>
      </c>
      <c r="I10" s="43" t="s">
        <v>44</v>
      </c>
      <c r="J10" s="43">
        <v>2</v>
      </c>
      <c r="K10" s="43">
        <v>5</v>
      </c>
      <c r="L10" s="43">
        <v>2</v>
      </c>
      <c r="M10" s="43">
        <v>5</v>
      </c>
      <c r="N10" s="43">
        <v>10</v>
      </c>
      <c r="O10" s="43">
        <v>4</v>
      </c>
      <c r="P10" s="43">
        <v>7</v>
      </c>
      <c r="Q10" s="43">
        <v>18</v>
      </c>
      <c r="R10" s="43">
        <v>13</v>
      </c>
      <c r="S10" s="43">
        <v>8</v>
      </c>
      <c r="T10" s="43">
        <v>9</v>
      </c>
      <c r="U10" s="43">
        <v>11</v>
      </c>
      <c r="V10" s="43">
        <v>3</v>
      </c>
      <c r="W10" s="43">
        <v>2</v>
      </c>
      <c r="X10" s="43">
        <v>3</v>
      </c>
      <c r="Y10" s="43" t="s">
        <v>44</v>
      </c>
      <c r="Z10" s="43" t="s">
        <v>44</v>
      </c>
      <c r="AA10" s="44" t="s">
        <v>44</v>
      </c>
    </row>
    <row r="11" spans="1:27" ht="15">
      <c r="A11" s="61"/>
      <c r="B11" s="62" t="s">
        <v>53</v>
      </c>
      <c r="C11" s="62" t="s">
        <v>99</v>
      </c>
      <c r="D11" s="62" t="s">
        <v>100</v>
      </c>
      <c r="E11" s="62" t="s">
        <v>41</v>
      </c>
      <c r="F11" s="79">
        <v>71</v>
      </c>
      <c r="G11" s="66" t="s">
        <v>44</v>
      </c>
      <c r="H11" s="66" t="s">
        <v>44</v>
      </c>
      <c r="I11" s="66" t="s">
        <v>44</v>
      </c>
      <c r="J11" s="66">
        <v>2</v>
      </c>
      <c r="K11" s="66">
        <v>4</v>
      </c>
      <c r="L11" s="66">
        <v>1</v>
      </c>
      <c r="M11" s="66">
        <v>2</v>
      </c>
      <c r="N11" s="66">
        <v>9</v>
      </c>
      <c r="O11" s="66">
        <v>2</v>
      </c>
      <c r="P11" s="66">
        <v>5</v>
      </c>
      <c r="Q11" s="66">
        <v>15</v>
      </c>
      <c r="R11" s="66">
        <v>10</v>
      </c>
      <c r="S11" s="66">
        <v>6</v>
      </c>
      <c r="T11" s="66">
        <v>6</v>
      </c>
      <c r="U11" s="66">
        <v>6</v>
      </c>
      <c r="V11" s="66">
        <v>1</v>
      </c>
      <c r="W11" s="66">
        <v>1</v>
      </c>
      <c r="X11" s="66">
        <v>1</v>
      </c>
      <c r="Y11" s="66" t="s">
        <v>44</v>
      </c>
      <c r="Z11" s="66" t="s">
        <v>44</v>
      </c>
      <c r="AA11" s="67" t="s">
        <v>44</v>
      </c>
    </row>
    <row r="12" spans="1:27" ht="15">
      <c r="A12" s="69"/>
      <c r="B12" s="70" t="s">
        <v>54</v>
      </c>
      <c r="C12" s="70" t="s">
        <v>99</v>
      </c>
      <c r="D12" s="70" t="s">
        <v>101</v>
      </c>
      <c r="E12" s="70" t="s">
        <v>41</v>
      </c>
      <c r="F12" s="80">
        <v>31</v>
      </c>
      <c r="G12" s="75" t="s">
        <v>44</v>
      </c>
      <c r="H12" s="75" t="s">
        <v>44</v>
      </c>
      <c r="I12" s="75" t="s">
        <v>44</v>
      </c>
      <c r="J12" s="75" t="s">
        <v>44</v>
      </c>
      <c r="K12" s="75">
        <v>1</v>
      </c>
      <c r="L12" s="75">
        <v>1</v>
      </c>
      <c r="M12" s="75">
        <v>3</v>
      </c>
      <c r="N12" s="75">
        <v>1</v>
      </c>
      <c r="O12" s="75">
        <v>2</v>
      </c>
      <c r="P12" s="75">
        <v>2</v>
      </c>
      <c r="Q12" s="75">
        <v>3</v>
      </c>
      <c r="R12" s="75">
        <v>3</v>
      </c>
      <c r="S12" s="75">
        <v>2</v>
      </c>
      <c r="T12" s="75">
        <v>3</v>
      </c>
      <c r="U12" s="75">
        <v>5</v>
      </c>
      <c r="V12" s="75">
        <v>2</v>
      </c>
      <c r="W12" s="75">
        <v>1</v>
      </c>
      <c r="X12" s="75">
        <v>2</v>
      </c>
      <c r="Y12" s="75" t="s">
        <v>44</v>
      </c>
      <c r="Z12" s="75" t="s">
        <v>44</v>
      </c>
      <c r="AA12" s="76" t="s">
        <v>44</v>
      </c>
    </row>
    <row r="13" spans="1:27" ht="15">
      <c r="A13" s="107" t="s">
        <v>57</v>
      </c>
      <c r="B13" s="41" t="s">
        <v>52</v>
      </c>
      <c r="C13" s="41" t="s">
        <v>103</v>
      </c>
      <c r="D13" s="41" t="s">
        <v>102</v>
      </c>
      <c r="E13" s="41" t="s">
        <v>42</v>
      </c>
      <c r="F13" s="42">
        <v>31</v>
      </c>
      <c r="G13" s="43" t="s">
        <v>44</v>
      </c>
      <c r="H13" s="43" t="s">
        <v>44</v>
      </c>
      <c r="I13" s="43" t="s">
        <v>44</v>
      </c>
      <c r="J13" s="43" t="s">
        <v>44</v>
      </c>
      <c r="K13" s="43">
        <v>1</v>
      </c>
      <c r="L13" s="43">
        <v>1</v>
      </c>
      <c r="M13" s="43">
        <v>1</v>
      </c>
      <c r="N13" s="43">
        <v>2</v>
      </c>
      <c r="O13" s="43">
        <v>1</v>
      </c>
      <c r="P13" s="43">
        <v>2</v>
      </c>
      <c r="Q13" s="43">
        <v>2</v>
      </c>
      <c r="R13" s="43">
        <v>6</v>
      </c>
      <c r="S13" s="43">
        <v>1</v>
      </c>
      <c r="T13" s="43">
        <v>5</v>
      </c>
      <c r="U13" s="43">
        <v>6</v>
      </c>
      <c r="V13" s="43">
        <v>1</v>
      </c>
      <c r="W13" s="43">
        <v>2</v>
      </c>
      <c r="X13" s="43" t="s">
        <v>44</v>
      </c>
      <c r="Y13" s="43" t="s">
        <v>44</v>
      </c>
      <c r="Z13" s="43" t="s">
        <v>44</v>
      </c>
      <c r="AA13" s="44" t="s">
        <v>44</v>
      </c>
    </row>
    <row r="14" spans="1:27" ht="15">
      <c r="A14" s="61"/>
      <c r="B14" s="62" t="s">
        <v>53</v>
      </c>
      <c r="C14" s="62" t="s">
        <v>103</v>
      </c>
      <c r="D14" s="62" t="s">
        <v>104</v>
      </c>
      <c r="E14" s="62" t="s">
        <v>42</v>
      </c>
      <c r="F14" s="79">
        <v>23</v>
      </c>
      <c r="G14" s="66" t="s">
        <v>44</v>
      </c>
      <c r="H14" s="66" t="s">
        <v>44</v>
      </c>
      <c r="I14" s="66" t="s">
        <v>44</v>
      </c>
      <c r="J14" s="66" t="s">
        <v>44</v>
      </c>
      <c r="K14" s="66">
        <v>1</v>
      </c>
      <c r="L14" s="66" t="s">
        <v>44</v>
      </c>
      <c r="M14" s="66">
        <v>1</v>
      </c>
      <c r="N14" s="66">
        <v>2</v>
      </c>
      <c r="O14" s="66">
        <v>1</v>
      </c>
      <c r="P14" s="66">
        <v>2</v>
      </c>
      <c r="Q14" s="66">
        <v>2</v>
      </c>
      <c r="R14" s="66">
        <v>5</v>
      </c>
      <c r="S14" s="66">
        <v>1</v>
      </c>
      <c r="T14" s="66">
        <v>4</v>
      </c>
      <c r="U14" s="66">
        <v>3</v>
      </c>
      <c r="V14" s="66" t="s">
        <v>44</v>
      </c>
      <c r="W14" s="66">
        <v>1</v>
      </c>
      <c r="X14" s="66" t="s">
        <v>44</v>
      </c>
      <c r="Y14" s="66" t="s">
        <v>44</v>
      </c>
      <c r="Z14" s="66" t="s">
        <v>44</v>
      </c>
      <c r="AA14" s="67" t="s">
        <v>44</v>
      </c>
    </row>
    <row r="15" spans="1:27" ht="15">
      <c r="A15" s="69"/>
      <c r="B15" s="70" t="s">
        <v>54</v>
      </c>
      <c r="C15" s="70" t="s">
        <v>103</v>
      </c>
      <c r="D15" s="70" t="s">
        <v>105</v>
      </c>
      <c r="E15" s="70" t="s">
        <v>42</v>
      </c>
      <c r="F15" s="80">
        <v>8</v>
      </c>
      <c r="G15" s="75" t="s">
        <v>44</v>
      </c>
      <c r="H15" s="75" t="s">
        <v>44</v>
      </c>
      <c r="I15" s="75" t="s">
        <v>44</v>
      </c>
      <c r="J15" s="75" t="s">
        <v>44</v>
      </c>
      <c r="K15" s="75" t="s">
        <v>44</v>
      </c>
      <c r="L15" s="75">
        <v>1</v>
      </c>
      <c r="M15" s="75" t="s">
        <v>44</v>
      </c>
      <c r="N15" s="75" t="s">
        <v>44</v>
      </c>
      <c r="O15" s="75" t="s">
        <v>44</v>
      </c>
      <c r="P15" s="75" t="s">
        <v>44</v>
      </c>
      <c r="Q15" s="75" t="s">
        <v>44</v>
      </c>
      <c r="R15" s="75">
        <v>1</v>
      </c>
      <c r="S15" s="75" t="s">
        <v>44</v>
      </c>
      <c r="T15" s="75">
        <v>1</v>
      </c>
      <c r="U15" s="75">
        <v>3</v>
      </c>
      <c r="V15" s="75">
        <v>1</v>
      </c>
      <c r="W15" s="75">
        <v>1</v>
      </c>
      <c r="X15" s="75" t="s">
        <v>44</v>
      </c>
      <c r="Y15" s="75" t="s">
        <v>44</v>
      </c>
      <c r="Z15" s="75" t="s">
        <v>44</v>
      </c>
      <c r="AA15" s="76" t="s">
        <v>44</v>
      </c>
    </row>
    <row r="16" spans="1:27" ht="15">
      <c r="A16" s="107" t="s">
        <v>59</v>
      </c>
      <c r="B16" s="41" t="s">
        <v>52</v>
      </c>
      <c r="C16" s="41" t="s">
        <v>107</v>
      </c>
      <c r="D16" s="41" t="s">
        <v>106</v>
      </c>
      <c r="E16" s="41" t="s">
        <v>43</v>
      </c>
      <c r="F16" s="42">
        <v>14</v>
      </c>
      <c r="G16" s="43" t="s">
        <v>44</v>
      </c>
      <c r="H16" s="43" t="s">
        <v>44</v>
      </c>
      <c r="I16" s="43" t="s">
        <v>44</v>
      </c>
      <c r="J16" s="43" t="s">
        <v>44</v>
      </c>
      <c r="K16" s="43">
        <v>1</v>
      </c>
      <c r="L16" s="43">
        <v>1</v>
      </c>
      <c r="M16" s="43">
        <v>1</v>
      </c>
      <c r="N16" s="43" t="s">
        <v>44</v>
      </c>
      <c r="O16" s="43" t="s">
        <v>44</v>
      </c>
      <c r="P16" s="43">
        <v>2</v>
      </c>
      <c r="Q16" s="43">
        <v>1</v>
      </c>
      <c r="R16" s="43">
        <v>3</v>
      </c>
      <c r="S16" s="43" t="s">
        <v>44</v>
      </c>
      <c r="T16" s="43">
        <v>2</v>
      </c>
      <c r="U16" s="43">
        <v>2</v>
      </c>
      <c r="V16" s="43" t="s">
        <v>44</v>
      </c>
      <c r="W16" s="43">
        <v>1</v>
      </c>
      <c r="X16" s="43" t="s">
        <v>44</v>
      </c>
      <c r="Y16" s="43" t="s">
        <v>44</v>
      </c>
      <c r="Z16" s="43" t="s">
        <v>44</v>
      </c>
      <c r="AA16" s="44" t="s">
        <v>44</v>
      </c>
    </row>
    <row r="17" spans="1:27" ht="15">
      <c r="A17" s="61"/>
      <c r="B17" s="62" t="s">
        <v>53</v>
      </c>
      <c r="C17" s="62" t="s">
        <v>107</v>
      </c>
      <c r="D17" s="62" t="s">
        <v>108</v>
      </c>
      <c r="E17" s="62" t="s">
        <v>43</v>
      </c>
      <c r="F17" s="79">
        <v>9</v>
      </c>
      <c r="G17" s="66" t="s">
        <v>44</v>
      </c>
      <c r="H17" s="66" t="s">
        <v>44</v>
      </c>
      <c r="I17" s="66" t="s">
        <v>44</v>
      </c>
      <c r="J17" s="66" t="s">
        <v>44</v>
      </c>
      <c r="K17" s="66">
        <v>1</v>
      </c>
      <c r="L17" s="66" t="s">
        <v>44</v>
      </c>
      <c r="M17" s="66">
        <v>1</v>
      </c>
      <c r="N17" s="66" t="s">
        <v>44</v>
      </c>
      <c r="O17" s="66" t="s">
        <v>44</v>
      </c>
      <c r="P17" s="66">
        <v>2</v>
      </c>
      <c r="Q17" s="66">
        <v>1</v>
      </c>
      <c r="R17" s="66">
        <v>3</v>
      </c>
      <c r="S17" s="66" t="s">
        <v>44</v>
      </c>
      <c r="T17" s="66">
        <v>1</v>
      </c>
      <c r="U17" s="66" t="s">
        <v>44</v>
      </c>
      <c r="V17" s="66" t="s">
        <v>44</v>
      </c>
      <c r="W17" s="66" t="s">
        <v>44</v>
      </c>
      <c r="X17" s="66" t="s">
        <v>44</v>
      </c>
      <c r="Y17" s="66" t="s">
        <v>44</v>
      </c>
      <c r="Z17" s="66" t="s">
        <v>44</v>
      </c>
      <c r="AA17" s="67" t="s">
        <v>44</v>
      </c>
    </row>
    <row r="18" spans="1:27" ht="15">
      <c r="A18" s="69"/>
      <c r="B18" s="70" t="s">
        <v>54</v>
      </c>
      <c r="C18" s="70" t="s">
        <v>107</v>
      </c>
      <c r="D18" s="70" t="s">
        <v>109</v>
      </c>
      <c r="E18" s="70" t="s">
        <v>43</v>
      </c>
      <c r="F18" s="80">
        <v>5</v>
      </c>
      <c r="G18" s="75" t="s">
        <v>44</v>
      </c>
      <c r="H18" s="75" t="s">
        <v>44</v>
      </c>
      <c r="I18" s="75" t="s">
        <v>44</v>
      </c>
      <c r="J18" s="75" t="s">
        <v>44</v>
      </c>
      <c r="K18" s="75" t="s">
        <v>44</v>
      </c>
      <c r="L18" s="75">
        <v>1</v>
      </c>
      <c r="M18" s="75" t="s">
        <v>44</v>
      </c>
      <c r="N18" s="75" t="s">
        <v>44</v>
      </c>
      <c r="O18" s="75" t="s">
        <v>44</v>
      </c>
      <c r="P18" s="75" t="s">
        <v>44</v>
      </c>
      <c r="Q18" s="75" t="s">
        <v>44</v>
      </c>
      <c r="R18" s="75" t="s">
        <v>44</v>
      </c>
      <c r="S18" s="75" t="s">
        <v>44</v>
      </c>
      <c r="T18" s="75">
        <v>1</v>
      </c>
      <c r="U18" s="75">
        <v>2</v>
      </c>
      <c r="V18" s="75" t="s">
        <v>44</v>
      </c>
      <c r="W18" s="75">
        <v>1</v>
      </c>
      <c r="X18" s="75" t="s">
        <v>44</v>
      </c>
      <c r="Y18" s="75" t="s">
        <v>44</v>
      </c>
      <c r="Z18" s="75" t="s">
        <v>44</v>
      </c>
      <c r="AA18" s="76" t="s">
        <v>44</v>
      </c>
    </row>
    <row r="19" spans="1:27" ht="15">
      <c r="A19" s="107" t="s">
        <v>60</v>
      </c>
      <c r="B19" s="41" t="s">
        <v>52</v>
      </c>
      <c r="C19" s="41" t="s">
        <v>111</v>
      </c>
      <c r="D19" s="41" t="s">
        <v>110</v>
      </c>
      <c r="E19" s="41" t="s">
        <v>45</v>
      </c>
      <c r="F19" s="42">
        <v>2</v>
      </c>
      <c r="G19" s="43" t="s">
        <v>44</v>
      </c>
      <c r="H19" s="43" t="s">
        <v>44</v>
      </c>
      <c r="I19" s="43" t="s">
        <v>44</v>
      </c>
      <c r="J19" s="43" t="s">
        <v>44</v>
      </c>
      <c r="K19" s="43" t="s">
        <v>44</v>
      </c>
      <c r="L19" s="43" t="s">
        <v>44</v>
      </c>
      <c r="M19" s="43" t="s">
        <v>44</v>
      </c>
      <c r="N19" s="43" t="s">
        <v>44</v>
      </c>
      <c r="O19" s="43" t="s">
        <v>44</v>
      </c>
      <c r="P19" s="43" t="s">
        <v>44</v>
      </c>
      <c r="Q19" s="43" t="s">
        <v>44</v>
      </c>
      <c r="R19" s="43" t="s">
        <v>44</v>
      </c>
      <c r="S19" s="43">
        <v>1</v>
      </c>
      <c r="T19" s="43">
        <v>1</v>
      </c>
      <c r="U19" s="43" t="s">
        <v>44</v>
      </c>
      <c r="V19" s="43" t="s">
        <v>44</v>
      </c>
      <c r="W19" s="43" t="s">
        <v>44</v>
      </c>
      <c r="X19" s="43" t="s">
        <v>44</v>
      </c>
      <c r="Y19" s="43" t="s">
        <v>44</v>
      </c>
      <c r="Z19" s="43" t="s">
        <v>44</v>
      </c>
      <c r="AA19" s="44" t="s">
        <v>44</v>
      </c>
    </row>
    <row r="20" spans="1:27" ht="15">
      <c r="A20" s="61"/>
      <c r="B20" s="62" t="s">
        <v>53</v>
      </c>
      <c r="C20" s="62" t="s">
        <v>111</v>
      </c>
      <c r="D20" s="62" t="s">
        <v>112</v>
      </c>
      <c r="E20" s="62" t="s">
        <v>45</v>
      </c>
      <c r="F20" s="79">
        <v>2</v>
      </c>
      <c r="G20" s="66" t="s">
        <v>44</v>
      </c>
      <c r="H20" s="66" t="s">
        <v>44</v>
      </c>
      <c r="I20" s="66" t="s">
        <v>44</v>
      </c>
      <c r="J20" s="66" t="s">
        <v>44</v>
      </c>
      <c r="K20" s="66" t="s">
        <v>44</v>
      </c>
      <c r="L20" s="66" t="s">
        <v>44</v>
      </c>
      <c r="M20" s="66" t="s">
        <v>44</v>
      </c>
      <c r="N20" s="66" t="s">
        <v>44</v>
      </c>
      <c r="O20" s="66" t="s">
        <v>44</v>
      </c>
      <c r="P20" s="66" t="s">
        <v>44</v>
      </c>
      <c r="Q20" s="66" t="s">
        <v>44</v>
      </c>
      <c r="R20" s="66" t="s">
        <v>44</v>
      </c>
      <c r="S20" s="66">
        <v>1</v>
      </c>
      <c r="T20" s="66">
        <v>1</v>
      </c>
      <c r="U20" s="66" t="s">
        <v>44</v>
      </c>
      <c r="V20" s="66" t="s">
        <v>44</v>
      </c>
      <c r="W20" s="66" t="s">
        <v>44</v>
      </c>
      <c r="X20" s="66" t="s">
        <v>44</v>
      </c>
      <c r="Y20" s="66" t="s">
        <v>44</v>
      </c>
      <c r="Z20" s="66" t="s">
        <v>44</v>
      </c>
      <c r="AA20" s="67" t="s">
        <v>44</v>
      </c>
    </row>
    <row r="21" spans="1:27" ht="15">
      <c r="A21" s="69"/>
      <c r="B21" s="70" t="s">
        <v>54</v>
      </c>
      <c r="C21" s="70" t="s">
        <v>111</v>
      </c>
      <c r="D21" s="70" t="s">
        <v>113</v>
      </c>
      <c r="E21" s="70" t="s">
        <v>45</v>
      </c>
      <c r="F21" s="80" t="s">
        <v>44</v>
      </c>
      <c r="G21" s="75" t="s">
        <v>44</v>
      </c>
      <c r="H21" s="75" t="s">
        <v>44</v>
      </c>
      <c r="I21" s="75" t="s">
        <v>44</v>
      </c>
      <c r="J21" s="75" t="s">
        <v>44</v>
      </c>
      <c r="K21" s="75" t="s">
        <v>44</v>
      </c>
      <c r="L21" s="75" t="s">
        <v>44</v>
      </c>
      <c r="M21" s="75" t="s">
        <v>44</v>
      </c>
      <c r="N21" s="75" t="s">
        <v>44</v>
      </c>
      <c r="O21" s="75" t="s">
        <v>44</v>
      </c>
      <c r="P21" s="75" t="s">
        <v>44</v>
      </c>
      <c r="Q21" s="75" t="s">
        <v>44</v>
      </c>
      <c r="R21" s="75" t="s">
        <v>44</v>
      </c>
      <c r="S21" s="75" t="s">
        <v>44</v>
      </c>
      <c r="T21" s="75" t="s">
        <v>44</v>
      </c>
      <c r="U21" s="75" t="s">
        <v>44</v>
      </c>
      <c r="V21" s="75" t="s">
        <v>44</v>
      </c>
      <c r="W21" s="75" t="s">
        <v>44</v>
      </c>
      <c r="X21" s="75" t="s">
        <v>44</v>
      </c>
      <c r="Y21" s="75" t="s">
        <v>44</v>
      </c>
      <c r="Z21" s="75" t="s">
        <v>44</v>
      </c>
      <c r="AA21" s="76" t="s">
        <v>44</v>
      </c>
    </row>
    <row r="22" spans="1:27" ht="15">
      <c r="A22" s="107" t="s">
        <v>61</v>
      </c>
      <c r="B22" s="41" t="s">
        <v>52</v>
      </c>
      <c r="C22" s="41" t="s">
        <v>115</v>
      </c>
      <c r="D22" s="41" t="s">
        <v>114</v>
      </c>
      <c r="E22" s="41" t="s">
        <v>45</v>
      </c>
      <c r="F22" s="42">
        <v>1</v>
      </c>
      <c r="G22" s="43" t="s">
        <v>44</v>
      </c>
      <c r="H22" s="43" t="s">
        <v>44</v>
      </c>
      <c r="I22" s="43" t="s">
        <v>44</v>
      </c>
      <c r="J22" s="43" t="s">
        <v>44</v>
      </c>
      <c r="K22" s="43" t="s">
        <v>44</v>
      </c>
      <c r="L22" s="43" t="s">
        <v>44</v>
      </c>
      <c r="M22" s="43" t="s">
        <v>44</v>
      </c>
      <c r="N22" s="43" t="s">
        <v>44</v>
      </c>
      <c r="O22" s="43" t="s">
        <v>44</v>
      </c>
      <c r="P22" s="43" t="s">
        <v>44</v>
      </c>
      <c r="Q22" s="43" t="s">
        <v>44</v>
      </c>
      <c r="R22" s="43">
        <v>1</v>
      </c>
      <c r="S22" s="43" t="s">
        <v>44</v>
      </c>
      <c r="T22" s="43" t="s">
        <v>44</v>
      </c>
      <c r="U22" s="43" t="s">
        <v>44</v>
      </c>
      <c r="V22" s="43" t="s">
        <v>44</v>
      </c>
      <c r="W22" s="43" t="s">
        <v>44</v>
      </c>
      <c r="X22" s="43" t="s">
        <v>44</v>
      </c>
      <c r="Y22" s="43" t="s">
        <v>44</v>
      </c>
      <c r="Z22" s="43" t="s">
        <v>44</v>
      </c>
      <c r="AA22" s="44" t="s">
        <v>44</v>
      </c>
    </row>
    <row r="23" spans="1:27" ht="15">
      <c r="A23" s="61"/>
      <c r="B23" s="62" t="s">
        <v>53</v>
      </c>
      <c r="C23" s="62" t="s">
        <v>115</v>
      </c>
      <c r="D23" s="62" t="s">
        <v>116</v>
      </c>
      <c r="E23" s="62" t="s">
        <v>45</v>
      </c>
      <c r="F23" s="79">
        <v>1</v>
      </c>
      <c r="G23" s="66" t="s">
        <v>44</v>
      </c>
      <c r="H23" s="66" t="s">
        <v>44</v>
      </c>
      <c r="I23" s="66" t="s">
        <v>44</v>
      </c>
      <c r="J23" s="66" t="s">
        <v>44</v>
      </c>
      <c r="K23" s="66" t="s">
        <v>44</v>
      </c>
      <c r="L23" s="66" t="s">
        <v>44</v>
      </c>
      <c r="M23" s="66" t="s">
        <v>44</v>
      </c>
      <c r="N23" s="66" t="s">
        <v>44</v>
      </c>
      <c r="O23" s="66" t="s">
        <v>44</v>
      </c>
      <c r="P23" s="66" t="s">
        <v>44</v>
      </c>
      <c r="Q23" s="66" t="s">
        <v>44</v>
      </c>
      <c r="R23" s="66">
        <v>1</v>
      </c>
      <c r="S23" s="66" t="s">
        <v>44</v>
      </c>
      <c r="T23" s="66" t="s">
        <v>44</v>
      </c>
      <c r="U23" s="66" t="s">
        <v>44</v>
      </c>
      <c r="V23" s="66" t="s">
        <v>44</v>
      </c>
      <c r="W23" s="66" t="s">
        <v>44</v>
      </c>
      <c r="X23" s="66" t="s">
        <v>44</v>
      </c>
      <c r="Y23" s="66" t="s">
        <v>44</v>
      </c>
      <c r="Z23" s="66" t="s">
        <v>44</v>
      </c>
      <c r="AA23" s="67" t="s">
        <v>44</v>
      </c>
    </row>
    <row r="24" spans="1:27" ht="15">
      <c r="A24" s="69"/>
      <c r="B24" s="70" t="s">
        <v>54</v>
      </c>
      <c r="C24" s="70" t="s">
        <v>115</v>
      </c>
      <c r="D24" s="70" t="s">
        <v>117</v>
      </c>
      <c r="E24" s="70" t="s">
        <v>45</v>
      </c>
      <c r="F24" s="80" t="s">
        <v>44</v>
      </c>
      <c r="G24" s="75" t="s">
        <v>44</v>
      </c>
      <c r="H24" s="75" t="s">
        <v>44</v>
      </c>
      <c r="I24" s="75" t="s">
        <v>44</v>
      </c>
      <c r="J24" s="75" t="s">
        <v>44</v>
      </c>
      <c r="K24" s="75" t="s">
        <v>44</v>
      </c>
      <c r="L24" s="75" t="s">
        <v>44</v>
      </c>
      <c r="M24" s="75" t="s">
        <v>44</v>
      </c>
      <c r="N24" s="75" t="s">
        <v>44</v>
      </c>
      <c r="O24" s="75" t="s">
        <v>44</v>
      </c>
      <c r="P24" s="75" t="s">
        <v>44</v>
      </c>
      <c r="Q24" s="75" t="s">
        <v>44</v>
      </c>
      <c r="R24" s="75" t="s">
        <v>44</v>
      </c>
      <c r="S24" s="75" t="s">
        <v>44</v>
      </c>
      <c r="T24" s="75" t="s">
        <v>44</v>
      </c>
      <c r="U24" s="75" t="s">
        <v>44</v>
      </c>
      <c r="V24" s="75" t="s">
        <v>44</v>
      </c>
      <c r="W24" s="75" t="s">
        <v>44</v>
      </c>
      <c r="X24" s="75" t="s">
        <v>44</v>
      </c>
      <c r="Y24" s="75" t="s">
        <v>44</v>
      </c>
      <c r="Z24" s="75" t="s">
        <v>44</v>
      </c>
      <c r="AA24" s="76" t="s">
        <v>44</v>
      </c>
    </row>
    <row r="25" spans="1:27" ht="15">
      <c r="A25" s="107" t="s">
        <v>62</v>
      </c>
      <c r="B25" s="41" t="s">
        <v>52</v>
      </c>
      <c r="C25" s="41" t="s">
        <v>119</v>
      </c>
      <c r="D25" s="41" t="s">
        <v>118</v>
      </c>
      <c r="E25" s="41" t="s">
        <v>45</v>
      </c>
      <c r="F25" s="42">
        <v>4</v>
      </c>
      <c r="G25" s="43" t="s">
        <v>44</v>
      </c>
      <c r="H25" s="43" t="s">
        <v>44</v>
      </c>
      <c r="I25" s="43" t="s">
        <v>44</v>
      </c>
      <c r="J25" s="43" t="s">
        <v>44</v>
      </c>
      <c r="K25" s="43" t="s">
        <v>44</v>
      </c>
      <c r="L25" s="43" t="s">
        <v>44</v>
      </c>
      <c r="M25" s="43" t="s">
        <v>44</v>
      </c>
      <c r="N25" s="43" t="s">
        <v>44</v>
      </c>
      <c r="O25" s="43">
        <v>1</v>
      </c>
      <c r="P25" s="43" t="s">
        <v>44</v>
      </c>
      <c r="Q25" s="43">
        <v>1</v>
      </c>
      <c r="R25" s="43" t="s">
        <v>44</v>
      </c>
      <c r="S25" s="43" t="s">
        <v>44</v>
      </c>
      <c r="T25" s="43" t="s">
        <v>44</v>
      </c>
      <c r="U25" s="43">
        <v>2</v>
      </c>
      <c r="V25" s="43" t="s">
        <v>44</v>
      </c>
      <c r="W25" s="43" t="s">
        <v>44</v>
      </c>
      <c r="X25" s="43" t="s">
        <v>44</v>
      </c>
      <c r="Y25" s="43" t="s">
        <v>44</v>
      </c>
      <c r="Z25" s="43" t="s">
        <v>44</v>
      </c>
      <c r="AA25" s="44" t="s">
        <v>44</v>
      </c>
    </row>
    <row r="26" spans="1:27" ht="15">
      <c r="A26" s="61"/>
      <c r="B26" s="62" t="s">
        <v>53</v>
      </c>
      <c r="C26" s="62" t="s">
        <v>119</v>
      </c>
      <c r="D26" s="62" t="s">
        <v>120</v>
      </c>
      <c r="E26" s="62" t="s">
        <v>45</v>
      </c>
      <c r="F26" s="79">
        <v>4</v>
      </c>
      <c r="G26" s="66" t="s">
        <v>44</v>
      </c>
      <c r="H26" s="66" t="s">
        <v>44</v>
      </c>
      <c r="I26" s="66" t="s">
        <v>44</v>
      </c>
      <c r="J26" s="66" t="s">
        <v>44</v>
      </c>
      <c r="K26" s="66" t="s">
        <v>44</v>
      </c>
      <c r="L26" s="66" t="s">
        <v>44</v>
      </c>
      <c r="M26" s="66" t="s">
        <v>44</v>
      </c>
      <c r="N26" s="66" t="s">
        <v>44</v>
      </c>
      <c r="O26" s="66">
        <v>1</v>
      </c>
      <c r="P26" s="66" t="s">
        <v>44</v>
      </c>
      <c r="Q26" s="66">
        <v>1</v>
      </c>
      <c r="R26" s="66" t="s">
        <v>44</v>
      </c>
      <c r="S26" s="66" t="s">
        <v>44</v>
      </c>
      <c r="T26" s="66" t="s">
        <v>44</v>
      </c>
      <c r="U26" s="66">
        <v>2</v>
      </c>
      <c r="V26" s="66" t="s">
        <v>44</v>
      </c>
      <c r="W26" s="66" t="s">
        <v>44</v>
      </c>
      <c r="X26" s="66" t="s">
        <v>44</v>
      </c>
      <c r="Y26" s="66" t="s">
        <v>44</v>
      </c>
      <c r="Z26" s="66" t="s">
        <v>44</v>
      </c>
      <c r="AA26" s="67" t="s">
        <v>44</v>
      </c>
    </row>
    <row r="27" spans="1:27" ht="15">
      <c r="A27" s="69"/>
      <c r="B27" s="70" t="s">
        <v>54</v>
      </c>
      <c r="C27" s="70" t="s">
        <v>119</v>
      </c>
      <c r="D27" s="70" t="s">
        <v>121</v>
      </c>
      <c r="E27" s="70" t="s">
        <v>45</v>
      </c>
      <c r="F27" s="80" t="s">
        <v>44</v>
      </c>
      <c r="G27" s="75" t="s">
        <v>44</v>
      </c>
      <c r="H27" s="75" t="s">
        <v>44</v>
      </c>
      <c r="I27" s="75" t="s">
        <v>44</v>
      </c>
      <c r="J27" s="75" t="s">
        <v>44</v>
      </c>
      <c r="K27" s="75" t="s">
        <v>44</v>
      </c>
      <c r="L27" s="75" t="s">
        <v>44</v>
      </c>
      <c r="M27" s="75" t="s">
        <v>44</v>
      </c>
      <c r="N27" s="75" t="s">
        <v>44</v>
      </c>
      <c r="O27" s="75" t="s">
        <v>44</v>
      </c>
      <c r="P27" s="75" t="s">
        <v>44</v>
      </c>
      <c r="Q27" s="75" t="s">
        <v>44</v>
      </c>
      <c r="R27" s="75" t="s">
        <v>44</v>
      </c>
      <c r="S27" s="75" t="s">
        <v>44</v>
      </c>
      <c r="T27" s="75" t="s">
        <v>44</v>
      </c>
      <c r="U27" s="75" t="s">
        <v>44</v>
      </c>
      <c r="V27" s="75" t="s">
        <v>44</v>
      </c>
      <c r="W27" s="75" t="s">
        <v>44</v>
      </c>
      <c r="X27" s="75" t="s">
        <v>44</v>
      </c>
      <c r="Y27" s="75" t="s">
        <v>44</v>
      </c>
      <c r="Z27" s="75" t="s">
        <v>44</v>
      </c>
      <c r="AA27" s="76" t="s">
        <v>44</v>
      </c>
    </row>
    <row r="28" spans="1:27" ht="15">
      <c r="A28" s="107" t="s">
        <v>64</v>
      </c>
      <c r="B28" s="41" t="s">
        <v>52</v>
      </c>
      <c r="C28" s="41" t="s">
        <v>123</v>
      </c>
      <c r="D28" s="41" t="s">
        <v>122</v>
      </c>
      <c r="E28" s="41" t="s">
        <v>45</v>
      </c>
      <c r="F28" s="42" t="s">
        <v>44</v>
      </c>
      <c r="G28" s="43" t="s">
        <v>44</v>
      </c>
      <c r="H28" s="43" t="s">
        <v>44</v>
      </c>
      <c r="I28" s="43" t="s">
        <v>44</v>
      </c>
      <c r="J28" s="43" t="s">
        <v>44</v>
      </c>
      <c r="K28" s="43" t="s">
        <v>44</v>
      </c>
      <c r="L28" s="43" t="s">
        <v>44</v>
      </c>
      <c r="M28" s="43" t="s">
        <v>44</v>
      </c>
      <c r="N28" s="43" t="s">
        <v>44</v>
      </c>
      <c r="O28" s="43" t="s">
        <v>44</v>
      </c>
      <c r="P28" s="43" t="s">
        <v>44</v>
      </c>
      <c r="Q28" s="43" t="s">
        <v>44</v>
      </c>
      <c r="R28" s="43" t="s">
        <v>44</v>
      </c>
      <c r="S28" s="43" t="s">
        <v>44</v>
      </c>
      <c r="T28" s="43" t="s">
        <v>44</v>
      </c>
      <c r="U28" s="43" t="s">
        <v>44</v>
      </c>
      <c r="V28" s="43" t="s">
        <v>44</v>
      </c>
      <c r="W28" s="43" t="s">
        <v>44</v>
      </c>
      <c r="X28" s="43" t="s">
        <v>44</v>
      </c>
      <c r="Y28" s="43" t="s">
        <v>44</v>
      </c>
      <c r="Z28" s="43" t="s">
        <v>44</v>
      </c>
      <c r="AA28" s="44" t="s">
        <v>44</v>
      </c>
    </row>
    <row r="29" spans="1:27" ht="15">
      <c r="A29" s="61"/>
      <c r="B29" s="62" t="s">
        <v>53</v>
      </c>
      <c r="C29" s="62" t="s">
        <v>123</v>
      </c>
      <c r="D29" s="62" t="s">
        <v>124</v>
      </c>
      <c r="E29" s="62" t="s">
        <v>45</v>
      </c>
      <c r="F29" s="79" t="s">
        <v>44</v>
      </c>
      <c r="G29" s="66" t="s">
        <v>44</v>
      </c>
      <c r="H29" s="66" t="s">
        <v>44</v>
      </c>
      <c r="I29" s="66" t="s">
        <v>44</v>
      </c>
      <c r="J29" s="66" t="s">
        <v>44</v>
      </c>
      <c r="K29" s="66" t="s">
        <v>44</v>
      </c>
      <c r="L29" s="66" t="s">
        <v>44</v>
      </c>
      <c r="M29" s="66" t="s">
        <v>44</v>
      </c>
      <c r="N29" s="66" t="s">
        <v>44</v>
      </c>
      <c r="O29" s="66" t="s">
        <v>44</v>
      </c>
      <c r="P29" s="66" t="s">
        <v>44</v>
      </c>
      <c r="Q29" s="66" t="s">
        <v>44</v>
      </c>
      <c r="R29" s="66" t="s">
        <v>44</v>
      </c>
      <c r="S29" s="66" t="s">
        <v>44</v>
      </c>
      <c r="T29" s="66" t="s">
        <v>44</v>
      </c>
      <c r="U29" s="66" t="s">
        <v>44</v>
      </c>
      <c r="V29" s="66" t="s">
        <v>44</v>
      </c>
      <c r="W29" s="66" t="s">
        <v>44</v>
      </c>
      <c r="X29" s="66" t="s">
        <v>44</v>
      </c>
      <c r="Y29" s="66" t="s">
        <v>44</v>
      </c>
      <c r="Z29" s="66" t="s">
        <v>44</v>
      </c>
      <c r="AA29" s="67" t="s">
        <v>44</v>
      </c>
    </row>
    <row r="30" spans="1:27" ht="15">
      <c r="A30" s="69"/>
      <c r="B30" s="70" t="s">
        <v>54</v>
      </c>
      <c r="C30" s="70" t="s">
        <v>123</v>
      </c>
      <c r="D30" s="70" t="s">
        <v>125</v>
      </c>
      <c r="E30" s="70" t="s">
        <v>45</v>
      </c>
      <c r="F30" s="80" t="s">
        <v>44</v>
      </c>
      <c r="G30" s="75" t="s">
        <v>44</v>
      </c>
      <c r="H30" s="75" t="s">
        <v>44</v>
      </c>
      <c r="I30" s="75" t="s">
        <v>44</v>
      </c>
      <c r="J30" s="75" t="s">
        <v>44</v>
      </c>
      <c r="K30" s="75" t="s">
        <v>44</v>
      </c>
      <c r="L30" s="75" t="s">
        <v>44</v>
      </c>
      <c r="M30" s="75" t="s">
        <v>44</v>
      </c>
      <c r="N30" s="75" t="s">
        <v>44</v>
      </c>
      <c r="O30" s="75" t="s">
        <v>44</v>
      </c>
      <c r="P30" s="75" t="s">
        <v>44</v>
      </c>
      <c r="Q30" s="75" t="s">
        <v>44</v>
      </c>
      <c r="R30" s="75" t="s">
        <v>44</v>
      </c>
      <c r="S30" s="75" t="s">
        <v>44</v>
      </c>
      <c r="T30" s="75" t="s">
        <v>44</v>
      </c>
      <c r="U30" s="75" t="s">
        <v>44</v>
      </c>
      <c r="V30" s="75" t="s">
        <v>44</v>
      </c>
      <c r="W30" s="75" t="s">
        <v>44</v>
      </c>
      <c r="X30" s="75" t="s">
        <v>44</v>
      </c>
      <c r="Y30" s="75" t="s">
        <v>44</v>
      </c>
      <c r="Z30" s="75" t="s">
        <v>44</v>
      </c>
      <c r="AA30" s="76" t="s">
        <v>44</v>
      </c>
    </row>
    <row r="31" spans="1:27" ht="15">
      <c r="A31" s="107" t="s">
        <v>65</v>
      </c>
      <c r="B31" s="41" t="s">
        <v>52</v>
      </c>
      <c r="C31" s="41" t="s">
        <v>127</v>
      </c>
      <c r="D31" s="41" t="s">
        <v>126</v>
      </c>
      <c r="E31" s="41" t="s">
        <v>45</v>
      </c>
      <c r="F31" s="42">
        <v>4</v>
      </c>
      <c r="G31" s="43" t="s">
        <v>44</v>
      </c>
      <c r="H31" s="43" t="s">
        <v>44</v>
      </c>
      <c r="I31" s="43" t="s">
        <v>44</v>
      </c>
      <c r="J31" s="43" t="s">
        <v>44</v>
      </c>
      <c r="K31" s="43" t="s">
        <v>44</v>
      </c>
      <c r="L31" s="43" t="s">
        <v>44</v>
      </c>
      <c r="M31" s="43" t="s">
        <v>44</v>
      </c>
      <c r="N31" s="43" t="s">
        <v>44</v>
      </c>
      <c r="O31" s="43" t="s">
        <v>44</v>
      </c>
      <c r="P31" s="43" t="s">
        <v>44</v>
      </c>
      <c r="Q31" s="43" t="s">
        <v>44</v>
      </c>
      <c r="R31" s="43">
        <v>2</v>
      </c>
      <c r="S31" s="43" t="s">
        <v>44</v>
      </c>
      <c r="T31" s="43">
        <v>1</v>
      </c>
      <c r="U31" s="43">
        <v>1</v>
      </c>
      <c r="V31" s="43" t="s">
        <v>44</v>
      </c>
      <c r="W31" s="43" t="s">
        <v>44</v>
      </c>
      <c r="X31" s="43" t="s">
        <v>44</v>
      </c>
      <c r="Y31" s="43" t="s">
        <v>44</v>
      </c>
      <c r="Z31" s="43" t="s">
        <v>44</v>
      </c>
      <c r="AA31" s="44" t="s">
        <v>44</v>
      </c>
    </row>
    <row r="32" spans="1:27" ht="15">
      <c r="A32" s="61"/>
      <c r="B32" s="62" t="s">
        <v>53</v>
      </c>
      <c r="C32" s="62" t="s">
        <v>127</v>
      </c>
      <c r="D32" s="62" t="s">
        <v>128</v>
      </c>
      <c r="E32" s="62" t="s">
        <v>45</v>
      </c>
      <c r="F32" s="79">
        <v>3</v>
      </c>
      <c r="G32" s="66" t="s">
        <v>44</v>
      </c>
      <c r="H32" s="66" t="s">
        <v>44</v>
      </c>
      <c r="I32" s="66" t="s">
        <v>44</v>
      </c>
      <c r="J32" s="66" t="s">
        <v>44</v>
      </c>
      <c r="K32" s="66" t="s">
        <v>44</v>
      </c>
      <c r="L32" s="66" t="s">
        <v>44</v>
      </c>
      <c r="M32" s="66" t="s">
        <v>44</v>
      </c>
      <c r="N32" s="66" t="s">
        <v>44</v>
      </c>
      <c r="O32" s="66" t="s">
        <v>44</v>
      </c>
      <c r="P32" s="66" t="s">
        <v>44</v>
      </c>
      <c r="Q32" s="66" t="s">
        <v>44</v>
      </c>
      <c r="R32" s="66">
        <v>1</v>
      </c>
      <c r="S32" s="66" t="s">
        <v>44</v>
      </c>
      <c r="T32" s="66">
        <v>1</v>
      </c>
      <c r="U32" s="66">
        <v>1</v>
      </c>
      <c r="V32" s="66" t="s">
        <v>44</v>
      </c>
      <c r="W32" s="66" t="s">
        <v>44</v>
      </c>
      <c r="X32" s="66" t="s">
        <v>44</v>
      </c>
      <c r="Y32" s="66" t="s">
        <v>44</v>
      </c>
      <c r="Z32" s="66" t="s">
        <v>44</v>
      </c>
      <c r="AA32" s="67" t="s">
        <v>44</v>
      </c>
    </row>
    <row r="33" spans="1:27" ht="15">
      <c r="A33" s="69"/>
      <c r="B33" s="70" t="s">
        <v>54</v>
      </c>
      <c r="C33" s="70" t="s">
        <v>127</v>
      </c>
      <c r="D33" s="70" t="s">
        <v>129</v>
      </c>
      <c r="E33" s="70" t="s">
        <v>45</v>
      </c>
      <c r="F33" s="80">
        <v>1</v>
      </c>
      <c r="G33" s="75" t="s">
        <v>44</v>
      </c>
      <c r="H33" s="75" t="s">
        <v>44</v>
      </c>
      <c r="I33" s="75" t="s">
        <v>44</v>
      </c>
      <c r="J33" s="75" t="s">
        <v>44</v>
      </c>
      <c r="K33" s="75" t="s">
        <v>44</v>
      </c>
      <c r="L33" s="75" t="s">
        <v>44</v>
      </c>
      <c r="M33" s="75" t="s">
        <v>44</v>
      </c>
      <c r="N33" s="75" t="s">
        <v>44</v>
      </c>
      <c r="O33" s="75" t="s">
        <v>44</v>
      </c>
      <c r="P33" s="75" t="s">
        <v>44</v>
      </c>
      <c r="Q33" s="75" t="s">
        <v>44</v>
      </c>
      <c r="R33" s="75">
        <v>1</v>
      </c>
      <c r="S33" s="75" t="s">
        <v>44</v>
      </c>
      <c r="T33" s="75" t="s">
        <v>44</v>
      </c>
      <c r="U33" s="75" t="s">
        <v>44</v>
      </c>
      <c r="V33" s="75" t="s">
        <v>44</v>
      </c>
      <c r="W33" s="75" t="s">
        <v>44</v>
      </c>
      <c r="X33" s="75" t="s">
        <v>44</v>
      </c>
      <c r="Y33" s="75" t="s">
        <v>44</v>
      </c>
      <c r="Z33" s="75" t="s">
        <v>44</v>
      </c>
      <c r="AA33" s="76" t="s">
        <v>44</v>
      </c>
    </row>
    <row r="34" spans="1:27" ht="15">
      <c r="A34" s="107" t="s">
        <v>66</v>
      </c>
      <c r="B34" s="41" t="s">
        <v>52</v>
      </c>
      <c r="C34" s="41" t="s">
        <v>131</v>
      </c>
      <c r="D34" s="41" t="s">
        <v>130</v>
      </c>
      <c r="E34" s="41" t="s">
        <v>45</v>
      </c>
      <c r="F34" s="42">
        <v>2</v>
      </c>
      <c r="G34" s="43" t="s">
        <v>44</v>
      </c>
      <c r="H34" s="43" t="s">
        <v>44</v>
      </c>
      <c r="I34" s="43" t="s">
        <v>44</v>
      </c>
      <c r="J34" s="43" t="s">
        <v>44</v>
      </c>
      <c r="K34" s="43" t="s">
        <v>44</v>
      </c>
      <c r="L34" s="43" t="s">
        <v>44</v>
      </c>
      <c r="M34" s="43" t="s">
        <v>44</v>
      </c>
      <c r="N34" s="43" t="s">
        <v>44</v>
      </c>
      <c r="O34" s="43" t="s">
        <v>44</v>
      </c>
      <c r="P34" s="43" t="s">
        <v>44</v>
      </c>
      <c r="Q34" s="43" t="s">
        <v>44</v>
      </c>
      <c r="R34" s="43" t="s">
        <v>44</v>
      </c>
      <c r="S34" s="43" t="s">
        <v>44</v>
      </c>
      <c r="T34" s="43" t="s">
        <v>44</v>
      </c>
      <c r="U34" s="43" t="s">
        <v>44</v>
      </c>
      <c r="V34" s="43">
        <v>1</v>
      </c>
      <c r="W34" s="43">
        <v>1</v>
      </c>
      <c r="X34" s="43" t="s">
        <v>44</v>
      </c>
      <c r="Y34" s="43" t="s">
        <v>44</v>
      </c>
      <c r="Z34" s="43" t="s">
        <v>44</v>
      </c>
      <c r="AA34" s="44" t="s">
        <v>44</v>
      </c>
    </row>
    <row r="35" spans="1:27" ht="15">
      <c r="A35" s="61"/>
      <c r="B35" s="62" t="s">
        <v>53</v>
      </c>
      <c r="C35" s="62" t="s">
        <v>131</v>
      </c>
      <c r="D35" s="62" t="s">
        <v>132</v>
      </c>
      <c r="E35" s="62" t="s">
        <v>45</v>
      </c>
      <c r="F35" s="79">
        <v>1</v>
      </c>
      <c r="G35" s="66" t="s">
        <v>44</v>
      </c>
      <c r="H35" s="66" t="s">
        <v>44</v>
      </c>
      <c r="I35" s="66" t="s">
        <v>44</v>
      </c>
      <c r="J35" s="66" t="s">
        <v>44</v>
      </c>
      <c r="K35" s="66" t="s">
        <v>44</v>
      </c>
      <c r="L35" s="66" t="s">
        <v>44</v>
      </c>
      <c r="M35" s="66" t="s">
        <v>44</v>
      </c>
      <c r="N35" s="66" t="s">
        <v>44</v>
      </c>
      <c r="O35" s="66" t="s">
        <v>44</v>
      </c>
      <c r="P35" s="66" t="s">
        <v>44</v>
      </c>
      <c r="Q35" s="66" t="s">
        <v>44</v>
      </c>
      <c r="R35" s="66" t="s">
        <v>44</v>
      </c>
      <c r="S35" s="66" t="s">
        <v>44</v>
      </c>
      <c r="T35" s="66" t="s">
        <v>44</v>
      </c>
      <c r="U35" s="66" t="s">
        <v>44</v>
      </c>
      <c r="V35" s="66" t="s">
        <v>44</v>
      </c>
      <c r="W35" s="66">
        <v>1</v>
      </c>
      <c r="X35" s="66" t="s">
        <v>44</v>
      </c>
      <c r="Y35" s="66" t="s">
        <v>44</v>
      </c>
      <c r="Z35" s="66" t="s">
        <v>44</v>
      </c>
      <c r="AA35" s="67" t="s">
        <v>44</v>
      </c>
    </row>
    <row r="36" spans="1:27" ht="15">
      <c r="A36" s="69"/>
      <c r="B36" s="70" t="s">
        <v>54</v>
      </c>
      <c r="C36" s="70" t="s">
        <v>131</v>
      </c>
      <c r="D36" s="70" t="s">
        <v>133</v>
      </c>
      <c r="E36" s="70" t="s">
        <v>45</v>
      </c>
      <c r="F36" s="80">
        <v>1</v>
      </c>
      <c r="G36" s="75" t="s">
        <v>44</v>
      </c>
      <c r="H36" s="75" t="s">
        <v>44</v>
      </c>
      <c r="I36" s="75" t="s">
        <v>44</v>
      </c>
      <c r="J36" s="75" t="s">
        <v>44</v>
      </c>
      <c r="K36" s="75" t="s">
        <v>44</v>
      </c>
      <c r="L36" s="75" t="s">
        <v>44</v>
      </c>
      <c r="M36" s="75" t="s">
        <v>44</v>
      </c>
      <c r="N36" s="75" t="s">
        <v>44</v>
      </c>
      <c r="O36" s="75" t="s">
        <v>44</v>
      </c>
      <c r="P36" s="75" t="s">
        <v>44</v>
      </c>
      <c r="Q36" s="75" t="s">
        <v>44</v>
      </c>
      <c r="R36" s="75" t="s">
        <v>44</v>
      </c>
      <c r="S36" s="75" t="s">
        <v>44</v>
      </c>
      <c r="T36" s="75" t="s">
        <v>44</v>
      </c>
      <c r="U36" s="75" t="s">
        <v>44</v>
      </c>
      <c r="V36" s="75">
        <v>1</v>
      </c>
      <c r="W36" s="75" t="s">
        <v>44</v>
      </c>
      <c r="X36" s="75" t="s">
        <v>44</v>
      </c>
      <c r="Y36" s="75" t="s">
        <v>44</v>
      </c>
      <c r="Z36" s="75" t="s">
        <v>44</v>
      </c>
      <c r="AA36" s="76" t="s">
        <v>44</v>
      </c>
    </row>
    <row r="37" spans="1:27" ht="15">
      <c r="A37" s="107" t="s">
        <v>67</v>
      </c>
      <c r="B37" s="41" t="s">
        <v>52</v>
      </c>
      <c r="C37" s="41" t="s">
        <v>135</v>
      </c>
      <c r="D37" s="41" t="s">
        <v>134</v>
      </c>
      <c r="E37" s="41" t="s">
        <v>45</v>
      </c>
      <c r="F37" s="42">
        <v>4</v>
      </c>
      <c r="G37" s="43" t="s">
        <v>44</v>
      </c>
      <c r="H37" s="43" t="s">
        <v>44</v>
      </c>
      <c r="I37" s="43" t="s">
        <v>44</v>
      </c>
      <c r="J37" s="43" t="s">
        <v>44</v>
      </c>
      <c r="K37" s="43" t="s">
        <v>44</v>
      </c>
      <c r="L37" s="43" t="s">
        <v>44</v>
      </c>
      <c r="M37" s="43" t="s">
        <v>44</v>
      </c>
      <c r="N37" s="43">
        <v>2</v>
      </c>
      <c r="O37" s="43" t="s">
        <v>44</v>
      </c>
      <c r="P37" s="43" t="s">
        <v>44</v>
      </c>
      <c r="Q37" s="43" t="s">
        <v>44</v>
      </c>
      <c r="R37" s="43" t="s">
        <v>44</v>
      </c>
      <c r="S37" s="43" t="s">
        <v>44</v>
      </c>
      <c r="T37" s="43">
        <v>1</v>
      </c>
      <c r="U37" s="43">
        <v>1</v>
      </c>
      <c r="V37" s="43" t="s">
        <v>44</v>
      </c>
      <c r="W37" s="43" t="s">
        <v>44</v>
      </c>
      <c r="X37" s="43" t="s">
        <v>44</v>
      </c>
      <c r="Y37" s="43" t="s">
        <v>44</v>
      </c>
      <c r="Z37" s="43" t="s">
        <v>44</v>
      </c>
      <c r="AA37" s="44" t="s">
        <v>44</v>
      </c>
    </row>
    <row r="38" spans="1:27" ht="15">
      <c r="A38" s="61"/>
      <c r="B38" s="62" t="s">
        <v>53</v>
      </c>
      <c r="C38" s="62" t="s">
        <v>135</v>
      </c>
      <c r="D38" s="62" t="s">
        <v>136</v>
      </c>
      <c r="E38" s="62" t="s">
        <v>45</v>
      </c>
      <c r="F38" s="79">
        <v>3</v>
      </c>
      <c r="G38" s="66" t="s">
        <v>44</v>
      </c>
      <c r="H38" s="66" t="s">
        <v>44</v>
      </c>
      <c r="I38" s="66" t="s">
        <v>44</v>
      </c>
      <c r="J38" s="66" t="s">
        <v>44</v>
      </c>
      <c r="K38" s="66" t="s">
        <v>44</v>
      </c>
      <c r="L38" s="66" t="s">
        <v>44</v>
      </c>
      <c r="M38" s="66" t="s">
        <v>44</v>
      </c>
      <c r="N38" s="66">
        <v>2</v>
      </c>
      <c r="O38" s="66" t="s">
        <v>44</v>
      </c>
      <c r="P38" s="66" t="s">
        <v>44</v>
      </c>
      <c r="Q38" s="66" t="s">
        <v>44</v>
      </c>
      <c r="R38" s="66" t="s">
        <v>44</v>
      </c>
      <c r="S38" s="66" t="s">
        <v>44</v>
      </c>
      <c r="T38" s="66">
        <v>1</v>
      </c>
      <c r="U38" s="66" t="s">
        <v>44</v>
      </c>
      <c r="V38" s="66" t="s">
        <v>44</v>
      </c>
      <c r="W38" s="66" t="s">
        <v>44</v>
      </c>
      <c r="X38" s="66" t="s">
        <v>44</v>
      </c>
      <c r="Y38" s="66" t="s">
        <v>44</v>
      </c>
      <c r="Z38" s="66" t="s">
        <v>44</v>
      </c>
      <c r="AA38" s="67" t="s">
        <v>44</v>
      </c>
    </row>
    <row r="39" spans="1:27" ht="15">
      <c r="A39" s="61"/>
      <c r="B39" s="62" t="s">
        <v>54</v>
      </c>
      <c r="C39" s="62" t="s">
        <v>135</v>
      </c>
      <c r="D39" s="62" t="s">
        <v>137</v>
      </c>
      <c r="E39" s="62" t="s">
        <v>45</v>
      </c>
      <c r="F39" s="79">
        <v>1</v>
      </c>
      <c r="G39" s="66" t="s">
        <v>44</v>
      </c>
      <c r="H39" s="66" t="s">
        <v>44</v>
      </c>
      <c r="I39" s="66" t="s">
        <v>44</v>
      </c>
      <c r="J39" s="66" t="s">
        <v>44</v>
      </c>
      <c r="K39" s="66" t="s">
        <v>44</v>
      </c>
      <c r="L39" s="66" t="s">
        <v>44</v>
      </c>
      <c r="M39" s="66" t="s">
        <v>44</v>
      </c>
      <c r="N39" s="66" t="s">
        <v>44</v>
      </c>
      <c r="O39" s="66" t="s">
        <v>44</v>
      </c>
      <c r="P39" s="66" t="s">
        <v>44</v>
      </c>
      <c r="Q39" s="66" t="s">
        <v>44</v>
      </c>
      <c r="R39" s="66" t="s">
        <v>44</v>
      </c>
      <c r="S39" s="66" t="s">
        <v>44</v>
      </c>
      <c r="T39" s="66" t="s">
        <v>44</v>
      </c>
      <c r="U39" s="66">
        <v>1</v>
      </c>
      <c r="V39" s="66" t="s">
        <v>44</v>
      </c>
      <c r="W39" s="66" t="s">
        <v>44</v>
      </c>
      <c r="X39" s="66" t="s">
        <v>44</v>
      </c>
      <c r="Y39" s="66" t="s">
        <v>44</v>
      </c>
      <c r="Z39" s="66" t="s">
        <v>44</v>
      </c>
      <c r="AA39" s="67" t="s">
        <v>44</v>
      </c>
    </row>
    <row r="40" spans="1:27" ht="15">
      <c r="A40" s="107" t="s">
        <v>68</v>
      </c>
      <c r="B40" s="41" t="s">
        <v>52</v>
      </c>
      <c r="C40" s="41" t="s">
        <v>139</v>
      </c>
      <c r="D40" s="41" t="s">
        <v>138</v>
      </c>
      <c r="E40" s="41" t="s">
        <v>43</v>
      </c>
      <c r="F40" s="42">
        <v>71</v>
      </c>
      <c r="G40" s="43" t="s">
        <v>44</v>
      </c>
      <c r="H40" s="43" t="s">
        <v>44</v>
      </c>
      <c r="I40" s="43" t="s">
        <v>44</v>
      </c>
      <c r="J40" s="43">
        <v>2</v>
      </c>
      <c r="K40" s="43">
        <v>4</v>
      </c>
      <c r="L40" s="43">
        <v>1</v>
      </c>
      <c r="M40" s="43">
        <v>4</v>
      </c>
      <c r="N40" s="43">
        <v>8</v>
      </c>
      <c r="O40" s="43">
        <v>3</v>
      </c>
      <c r="P40" s="43">
        <v>5</v>
      </c>
      <c r="Q40" s="43">
        <v>16</v>
      </c>
      <c r="R40" s="43">
        <v>7</v>
      </c>
      <c r="S40" s="43">
        <v>7</v>
      </c>
      <c r="T40" s="43">
        <v>4</v>
      </c>
      <c r="U40" s="43">
        <v>5</v>
      </c>
      <c r="V40" s="43">
        <v>2</v>
      </c>
      <c r="W40" s="43" t="s">
        <v>44</v>
      </c>
      <c r="X40" s="43">
        <v>3</v>
      </c>
      <c r="Y40" s="43" t="s">
        <v>44</v>
      </c>
      <c r="Z40" s="43" t="s">
        <v>44</v>
      </c>
      <c r="AA40" s="44" t="s">
        <v>44</v>
      </c>
    </row>
    <row r="41" spans="1:27" ht="15">
      <c r="A41" s="61"/>
      <c r="B41" s="62" t="s">
        <v>53</v>
      </c>
      <c r="C41" s="62" t="s">
        <v>139</v>
      </c>
      <c r="D41" s="62" t="s">
        <v>140</v>
      </c>
      <c r="E41" s="62" t="s">
        <v>43</v>
      </c>
      <c r="F41" s="79">
        <v>48</v>
      </c>
      <c r="G41" s="66" t="s">
        <v>44</v>
      </c>
      <c r="H41" s="66" t="s">
        <v>44</v>
      </c>
      <c r="I41" s="66" t="s">
        <v>44</v>
      </c>
      <c r="J41" s="66">
        <v>2</v>
      </c>
      <c r="K41" s="66">
        <v>3</v>
      </c>
      <c r="L41" s="66">
        <v>1</v>
      </c>
      <c r="M41" s="66">
        <v>1</v>
      </c>
      <c r="N41" s="66">
        <v>7</v>
      </c>
      <c r="O41" s="66">
        <v>1</v>
      </c>
      <c r="P41" s="66">
        <v>3</v>
      </c>
      <c r="Q41" s="66">
        <v>13</v>
      </c>
      <c r="R41" s="66">
        <v>5</v>
      </c>
      <c r="S41" s="66">
        <v>5</v>
      </c>
      <c r="T41" s="66">
        <v>2</v>
      </c>
      <c r="U41" s="66">
        <v>3</v>
      </c>
      <c r="V41" s="66">
        <v>1</v>
      </c>
      <c r="W41" s="66" t="s">
        <v>44</v>
      </c>
      <c r="X41" s="66">
        <v>1</v>
      </c>
      <c r="Y41" s="66" t="s">
        <v>44</v>
      </c>
      <c r="Z41" s="66" t="s">
        <v>44</v>
      </c>
      <c r="AA41" s="67" t="s">
        <v>44</v>
      </c>
    </row>
    <row r="42" spans="1:27" ht="15">
      <c r="A42" s="69"/>
      <c r="B42" s="70" t="s">
        <v>54</v>
      </c>
      <c r="C42" s="70" t="s">
        <v>139</v>
      </c>
      <c r="D42" s="70" t="s">
        <v>141</v>
      </c>
      <c r="E42" s="70" t="s">
        <v>43</v>
      </c>
      <c r="F42" s="80">
        <v>23</v>
      </c>
      <c r="G42" s="75" t="s">
        <v>44</v>
      </c>
      <c r="H42" s="75" t="s">
        <v>44</v>
      </c>
      <c r="I42" s="75" t="s">
        <v>44</v>
      </c>
      <c r="J42" s="75" t="s">
        <v>44</v>
      </c>
      <c r="K42" s="75">
        <v>1</v>
      </c>
      <c r="L42" s="75" t="s">
        <v>44</v>
      </c>
      <c r="M42" s="75">
        <v>3</v>
      </c>
      <c r="N42" s="75">
        <v>1</v>
      </c>
      <c r="O42" s="75">
        <v>2</v>
      </c>
      <c r="P42" s="75">
        <v>2</v>
      </c>
      <c r="Q42" s="75">
        <v>3</v>
      </c>
      <c r="R42" s="75">
        <v>2</v>
      </c>
      <c r="S42" s="75">
        <v>2</v>
      </c>
      <c r="T42" s="75">
        <v>2</v>
      </c>
      <c r="U42" s="75">
        <v>2</v>
      </c>
      <c r="V42" s="75">
        <v>1</v>
      </c>
      <c r="W42" s="75" t="s">
        <v>44</v>
      </c>
      <c r="X42" s="75">
        <v>2</v>
      </c>
      <c r="Y42" s="75" t="s">
        <v>44</v>
      </c>
      <c r="Z42" s="75" t="s">
        <v>44</v>
      </c>
      <c r="AA42" s="76" t="s">
        <v>44</v>
      </c>
    </row>
    <row r="43" spans="1:27" ht="15">
      <c r="A43" s="107" t="s">
        <v>391</v>
      </c>
      <c r="B43" s="41" t="s">
        <v>52</v>
      </c>
      <c r="C43" s="41" t="s">
        <v>166</v>
      </c>
      <c r="D43" s="41" t="s">
        <v>165</v>
      </c>
      <c r="E43" s="41" t="s">
        <v>41</v>
      </c>
      <c r="F43" s="42">
        <v>4</v>
      </c>
      <c r="G43" s="43" t="s">
        <v>44</v>
      </c>
      <c r="H43" s="43" t="s">
        <v>44</v>
      </c>
      <c r="I43" s="43" t="s">
        <v>44</v>
      </c>
      <c r="J43" s="43" t="s">
        <v>44</v>
      </c>
      <c r="K43" s="43" t="s">
        <v>44</v>
      </c>
      <c r="L43" s="43" t="s">
        <v>44</v>
      </c>
      <c r="M43" s="43" t="s">
        <v>44</v>
      </c>
      <c r="N43" s="43">
        <v>1</v>
      </c>
      <c r="O43" s="43">
        <v>1</v>
      </c>
      <c r="P43" s="43">
        <v>1</v>
      </c>
      <c r="Q43" s="43" t="s">
        <v>44</v>
      </c>
      <c r="R43" s="43" t="s">
        <v>44</v>
      </c>
      <c r="S43" s="43" t="s">
        <v>44</v>
      </c>
      <c r="T43" s="43" t="s">
        <v>44</v>
      </c>
      <c r="U43" s="43" t="s">
        <v>44</v>
      </c>
      <c r="V43" s="43" t="s">
        <v>44</v>
      </c>
      <c r="W43" s="43" t="s">
        <v>44</v>
      </c>
      <c r="X43" s="43">
        <v>1</v>
      </c>
      <c r="Y43" s="43" t="s">
        <v>44</v>
      </c>
      <c r="Z43" s="43" t="s">
        <v>44</v>
      </c>
      <c r="AA43" s="44" t="s">
        <v>44</v>
      </c>
    </row>
    <row r="44" spans="1:27" ht="15">
      <c r="A44" s="61"/>
      <c r="B44" s="62" t="s">
        <v>53</v>
      </c>
      <c r="C44" s="62" t="s">
        <v>166</v>
      </c>
      <c r="D44" s="62" t="s">
        <v>167</v>
      </c>
      <c r="E44" s="62" t="s">
        <v>41</v>
      </c>
      <c r="F44" s="79">
        <v>2</v>
      </c>
      <c r="G44" s="66" t="s">
        <v>44</v>
      </c>
      <c r="H44" s="66" t="s">
        <v>44</v>
      </c>
      <c r="I44" s="66" t="s">
        <v>44</v>
      </c>
      <c r="J44" s="66" t="s">
        <v>44</v>
      </c>
      <c r="K44" s="66" t="s">
        <v>44</v>
      </c>
      <c r="L44" s="66" t="s">
        <v>44</v>
      </c>
      <c r="M44" s="66" t="s">
        <v>44</v>
      </c>
      <c r="N44" s="66">
        <v>1</v>
      </c>
      <c r="O44" s="66">
        <v>1</v>
      </c>
      <c r="P44" s="66" t="s">
        <v>44</v>
      </c>
      <c r="Q44" s="66" t="s">
        <v>44</v>
      </c>
      <c r="R44" s="66" t="s">
        <v>44</v>
      </c>
      <c r="S44" s="66" t="s">
        <v>44</v>
      </c>
      <c r="T44" s="66" t="s">
        <v>44</v>
      </c>
      <c r="U44" s="66" t="s">
        <v>44</v>
      </c>
      <c r="V44" s="66" t="s">
        <v>44</v>
      </c>
      <c r="W44" s="66" t="s">
        <v>44</v>
      </c>
      <c r="X44" s="66" t="s">
        <v>44</v>
      </c>
      <c r="Y44" s="66" t="s">
        <v>44</v>
      </c>
      <c r="Z44" s="66" t="s">
        <v>44</v>
      </c>
      <c r="AA44" s="67" t="s">
        <v>44</v>
      </c>
    </row>
    <row r="45" spans="1:27" ht="15">
      <c r="A45" s="69"/>
      <c r="B45" s="70" t="s">
        <v>54</v>
      </c>
      <c r="C45" s="70" t="s">
        <v>166</v>
      </c>
      <c r="D45" s="70" t="s">
        <v>168</v>
      </c>
      <c r="E45" s="70" t="s">
        <v>41</v>
      </c>
      <c r="F45" s="80">
        <v>2</v>
      </c>
      <c r="G45" s="75" t="s">
        <v>44</v>
      </c>
      <c r="H45" s="75" t="s">
        <v>44</v>
      </c>
      <c r="I45" s="75" t="s">
        <v>44</v>
      </c>
      <c r="J45" s="75" t="s">
        <v>44</v>
      </c>
      <c r="K45" s="75" t="s">
        <v>44</v>
      </c>
      <c r="L45" s="75" t="s">
        <v>44</v>
      </c>
      <c r="M45" s="75" t="s">
        <v>44</v>
      </c>
      <c r="N45" s="75" t="s">
        <v>44</v>
      </c>
      <c r="O45" s="75" t="s">
        <v>44</v>
      </c>
      <c r="P45" s="75">
        <v>1</v>
      </c>
      <c r="Q45" s="75" t="s">
        <v>44</v>
      </c>
      <c r="R45" s="75" t="s">
        <v>44</v>
      </c>
      <c r="S45" s="75" t="s">
        <v>44</v>
      </c>
      <c r="T45" s="75" t="s">
        <v>44</v>
      </c>
      <c r="U45" s="75" t="s">
        <v>44</v>
      </c>
      <c r="V45" s="75" t="s">
        <v>44</v>
      </c>
      <c r="W45" s="75" t="s">
        <v>44</v>
      </c>
      <c r="X45" s="75">
        <v>1</v>
      </c>
      <c r="Y45" s="75" t="s">
        <v>44</v>
      </c>
      <c r="Z45" s="75" t="s">
        <v>44</v>
      </c>
      <c r="AA45" s="76" t="s">
        <v>44</v>
      </c>
    </row>
    <row r="46" spans="1:27" ht="15">
      <c r="A46" s="107" t="s">
        <v>81</v>
      </c>
      <c r="B46" s="41" t="s">
        <v>52</v>
      </c>
      <c r="C46" s="41" t="s">
        <v>170</v>
      </c>
      <c r="D46" s="41" t="s">
        <v>169</v>
      </c>
      <c r="E46" s="41" t="s">
        <v>42</v>
      </c>
      <c r="F46" s="42">
        <v>4</v>
      </c>
      <c r="G46" s="43" t="s">
        <v>44</v>
      </c>
      <c r="H46" s="43" t="s">
        <v>44</v>
      </c>
      <c r="I46" s="43" t="s">
        <v>44</v>
      </c>
      <c r="J46" s="43" t="s">
        <v>44</v>
      </c>
      <c r="K46" s="43" t="s">
        <v>44</v>
      </c>
      <c r="L46" s="43" t="s">
        <v>44</v>
      </c>
      <c r="M46" s="43" t="s">
        <v>44</v>
      </c>
      <c r="N46" s="43">
        <v>1</v>
      </c>
      <c r="O46" s="43">
        <v>1</v>
      </c>
      <c r="P46" s="43">
        <v>1</v>
      </c>
      <c r="Q46" s="43" t="s">
        <v>44</v>
      </c>
      <c r="R46" s="43" t="s">
        <v>44</v>
      </c>
      <c r="S46" s="43" t="s">
        <v>44</v>
      </c>
      <c r="T46" s="43" t="s">
        <v>44</v>
      </c>
      <c r="U46" s="43" t="s">
        <v>44</v>
      </c>
      <c r="V46" s="43" t="s">
        <v>44</v>
      </c>
      <c r="W46" s="43" t="s">
        <v>44</v>
      </c>
      <c r="X46" s="43">
        <v>1</v>
      </c>
      <c r="Y46" s="43" t="s">
        <v>44</v>
      </c>
      <c r="Z46" s="43" t="s">
        <v>44</v>
      </c>
      <c r="AA46" s="44" t="s">
        <v>44</v>
      </c>
    </row>
    <row r="47" spans="1:27" ht="15">
      <c r="A47" s="61"/>
      <c r="B47" s="62" t="s">
        <v>53</v>
      </c>
      <c r="C47" s="62" t="s">
        <v>170</v>
      </c>
      <c r="D47" s="62" t="s">
        <v>171</v>
      </c>
      <c r="E47" s="62" t="s">
        <v>42</v>
      </c>
      <c r="F47" s="79">
        <v>2</v>
      </c>
      <c r="G47" s="66" t="s">
        <v>44</v>
      </c>
      <c r="H47" s="66" t="s">
        <v>44</v>
      </c>
      <c r="I47" s="66" t="s">
        <v>44</v>
      </c>
      <c r="J47" s="66" t="s">
        <v>44</v>
      </c>
      <c r="K47" s="66" t="s">
        <v>44</v>
      </c>
      <c r="L47" s="66" t="s">
        <v>44</v>
      </c>
      <c r="M47" s="66" t="s">
        <v>44</v>
      </c>
      <c r="N47" s="66">
        <v>1</v>
      </c>
      <c r="O47" s="66">
        <v>1</v>
      </c>
      <c r="P47" s="66" t="s">
        <v>44</v>
      </c>
      <c r="Q47" s="66" t="s">
        <v>44</v>
      </c>
      <c r="R47" s="66" t="s">
        <v>44</v>
      </c>
      <c r="S47" s="66" t="s">
        <v>44</v>
      </c>
      <c r="T47" s="66" t="s">
        <v>44</v>
      </c>
      <c r="U47" s="66" t="s">
        <v>44</v>
      </c>
      <c r="V47" s="66" t="s">
        <v>44</v>
      </c>
      <c r="W47" s="66" t="s">
        <v>44</v>
      </c>
      <c r="X47" s="66" t="s">
        <v>44</v>
      </c>
      <c r="Y47" s="66" t="s">
        <v>44</v>
      </c>
      <c r="Z47" s="66" t="s">
        <v>44</v>
      </c>
      <c r="AA47" s="67" t="s">
        <v>44</v>
      </c>
    </row>
    <row r="48" spans="1:27" ht="15">
      <c r="A48" s="61"/>
      <c r="B48" s="62" t="s">
        <v>54</v>
      </c>
      <c r="C48" s="62" t="s">
        <v>170</v>
      </c>
      <c r="D48" s="62" t="s">
        <v>172</v>
      </c>
      <c r="E48" s="62" t="s">
        <v>42</v>
      </c>
      <c r="F48" s="79">
        <v>2</v>
      </c>
      <c r="G48" s="66" t="s">
        <v>44</v>
      </c>
      <c r="H48" s="66" t="s">
        <v>44</v>
      </c>
      <c r="I48" s="66" t="s">
        <v>44</v>
      </c>
      <c r="J48" s="66" t="s">
        <v>44</v>
      </c>
      <c r="K48" s="66" t="s">
        <v>44</v>
      </c>
      <c r="L48" s="66" t="s">
        <v>44</v>
      </c>
      <c r="M48" s="66" t="s">
        <v>44</v>
      </c>
      <c r="N48" s="66" t="s">
        <v>44</v>
      </c>
      <c r="O48" s="66" t="s">
        <v>44</v>
      </c>
      <c r="P48" s="66">
        <v>1</v>
      </c>
      <c r="Q48" s="66" t="s">
        <v>44</v>
      </c>
      <c r="R48" s="66" t="s">
        <v>44</v>
      </c>
      <c r="S48" s="66" t="s">
        <v>44</v>
      </c>
      <c r="T48" s="66" t="s">
        <v>44</v>
      </c>
      <c r="U48" s="66" t="s">
        <v>44</v>
      </c>
      <c r="V48" s="66" t="s">
        <v>44</v>
      </c>
      <c r="W48" s="66" t="s">
        <v>44</v>
      </c>
      <c r="X48" s="66">
        <v>1</v>
      </c>
      <c r="Y48" s="66" t="s">
        <v>44</v>
      </c>
      <c r="Z48" s="66" t="s">
        <v>44</v>
      </c>
      <c r="AA48" s="67" t="s">
        <v>44</v>
      </c>
    </row>
    <row r="49" spans="1:27" ht="15">
      <c r="A49" s="107" t="s">
        <v>83</v>
      </c>
      <c r="B49" s="41" t="s">
        <v>52</v>
      </c>
      <c r="C49" s="41" t="s">
        <v>174</v>
      </c>
      <c r="D49" s="41" t="s">
        <v>173</v>
      </c>
      <c r="E49" s="41" t="s">
        <v>45</v>
      </c>
      <c r="F49" s="42">
        <v>2</v>
      </c>
      <c r="G49" s="43" t="s">
        <v>44</v>
      </c>
      <c r="H49" s="43" t="s">
        <v>44</v>
      </c>
      <c r="I49" s="43" t="s">
        <v>44</v>
      </c>
      <c r="J49" s="43" t="s">
        <v>44</v>
      </c>
      <c r="K49" s="43" t="s">
        <v>44</v>
      </c>
      <c r="L49" s="43" t="s">
        <v>44</v>
      </c>
      <c r="M49" s="43" t="s">
        <v>44</v>
      </c>
      <c r="N49" s="43" t="s">
        <v>44</v>
      </c>
      <c r="O49" s="43">
        <v>1</v>
      </c>
      <c r="P49" s="43" t="s">
        <v>44</v>
      </c>
      <c r="Q49" s="43" t="s">
        <v>44</v>
      </c>
      <c r="R49" s="43" t="s">
        <v>44</v>
      </c>
      <c r="S49" s="43" t="s">
        <v>44</v>
      </c>
      <c r="T49" s="43" t="s">
        <v>44</v>
      </c>
      <c r="U49" s="43" t="s">
        <v>44</v>
      </c>
      <c r="V49" s="43" t="s">
        <v>44</v>
      </c>
      <c r="W49" s="43" t="s">
        <v>44</v>
      </c>
      <c r="X49" s="43">
        <v>1</v>
      </c>
      <c r="Y49" s="43" t="s">
        <v>44</v>
      </c>
      <c r="Z49" s="43" t="s">
        <v>44</v>
      </c>
      <c r="AA49" s="44" t="s">
        <v>44</v>
      </c>
    </row>
    <row r="50" spans="1:27" ht="15">
      <c r="A50" s="61"/>
      <c r="B50" s="62" t="s">
        <v>53</v>
      </c>
      <c r="C50" s="62" t="s">
        <v>174</v>
      </c>
      <c r="D50" s="62" t="s">
        <v>175</v>
      </c>
      <c r="E50" s="62" t="s">
        <v>45</v>
      </c>
      <c r="F50" s="79">
        <v>1</v>
      </c>
      <c r="G50" s="66" t="s">
        <v>44</v>
      </c>
      <c r="H50" s="66" t="s">
        <v>44</v>
      </c>
      <c r="I50" s="66" t="s">
        <v>44</v>
      </c>
      <c r="J50" s="66" t="s">
        <v>44</v>
      </c>
      <c r="K50" s="66" t="s">
        <v>44</v>
      </c>
      <c r="L50" s="66" t="s">
        <v>44</v>
      </c>
      <c r="M50" s="66" t="s">
        <v>44</v>
      </c>
      <c r="N50" s="66" t="s">
        <v>44</v>
      </c>
      <c r="O50" s="66">
        <v>1</v>
      </c>
      <c r="P50" s="66" t="s">
        <v>44</v>
      </c>
      <c r="Q50" s="66" t="s">
        <v>44</v>
      </c>
      <c r="R50" s="66" t="s">
        <v>44</v>
      </c>
      <c r="S50" s="66" t="s">
        <v>44</v>
      </c>
      <c r="T50" s="66" t="s">
        <v>44</v>
      </c>
      <c r="U50" s="66" t="s">
        <v>44</v>
      </c>
      <c r="V50" s="66" t="s">
        <v>44</v>
      </c>
      <c r="W50" s="66" t="s">
        <v>44</v>
      </c>
      <c r="X50" s="66" t="s">
        <v>44</v>
      </c>
      <c r="Y50" s="66" t="s">
        <v>44</v>
      </c>
      <c r="Z50" s="66" t="s">
        <v>44</v>
      </c>
      <c r="AA50" s="67" t="s">
        <v>44</v>
      </c>
    </row>
    <row r="51" spans="1:27" ht="15">
      <c r="A51" s="69"/>
      <c r="B51" s="70" t="s">
        <v>54</v>
      </c>
      <c r="C51" s="70" t="s">
        <v>174</v>
      </c>
      <c r="D51" s="70" t="s">
        <v>176</v>
      </c>
      <c r="E51" s="70" t="s">
        <v>45</v>
      </c>
      <c r="F51" s="80">
        <v>1</v>
      </c>
      <c r="G51" s="75" t="s">
        <v>44</v>
      </c>
      <c r="H51" s="75" t="s">
        <v>44</v>
      </c>
      <c r="I51" s="75" t="s">
        <v>44</v>
      </c>
      <c r="J51" s="75" t="s">
        <v>44</v>
      </c>
      <c r="K51" s="75" t="s">
        <v>44</v>
      </c>
      <c r="L51" s="75" t="s">
        <v>44</v>
      </c>
      <c r="M51" s="75" t="s">
        <v>44</v>
      </c>
      <c r="N51" s="75" t="s">
        <v>44</v>
      </c>
      <c r="O51" s="75" t="s">
        <v>44</v>
      </c>
      <c r="P51" s="75" t="s">
        <v>44</v>
      </c>
      <c r="Q51" s="75" t="s">
        <v>44</v>
      </c>
      <c r="R51" s="75" t="s">
        <v>44</v>
      </c>
      <c r="S51" s="75" t="s">
        <v>44</v>
      </c>
      <c r="T51" s="75" t="s">
        <v>44</v>
      </c>
      <c r="U51" s="75" t="s">
        <v>44</v>
      </c>
      <c r="V51" s="75" t="s">
        <v>44</v>
      </c>
      <c r="W51" s="75" t="s">
        <v>44</v>
      </c>
      <c r="X51" s="75">
        <v>1</v>
      </c>
      <c r="Y51" s="75" t="s">
        <v>44</v>
      </c>
      <c r="Z51" s="75" t="s">
        <v>44</v>
      </c>
      <c r="AA51" s="76" t="s">
        <v>44</v>
      </c>
    </row>
    <row r="52" spans="1:27" ht="15">
      <c r="A52" s="107" t="s">
        <v>84</v>
      </c>
      <c r="B52" s="41" t="s">
        <v>52</v>
      </c>
      <c r="C52" s="41" t="s">
        <v>178</v>
      </c>
      <c r="D52" s="41" t="s">
        <v>177</v>
      </c>
      <c r="E52" s="41" t="s">
        <v>45</v>
      </c>
      <c r="F52" s="42" t="s">
        <v>44</v>
      </c>
      <c r="G52" s="43" t="s">
        <v>44</v>
      </c>
      <c r="H52" s="43" t="s">
        <v>44</v>
      </c>
      <c r="I52" s="43" t="s">
        <v>44</v>
      </c>
      <c r="J52" s="43" t="s">
        <v>44</v>
      </c>
      <c r="K52" s="43" t="s">
        <v>44</v>
      </c>
      <c r="L52" s="43" t="s">
        <v>44</v>
      </c>
      <c r="M52" s="43" t="s">
        <v>44</v>
      </c>
      <c r="N52" s="43" t="s">
        <v>44</v>
      </c>
      <c r="O52" s="43" t="s">
        <v>44</v>
      </c>
      <c r="P52" s="43" t="s">
        <v>44</v>
      </c>
      <c r="Q52" s="43" t="s">
        <v>44</v>
      </c>
      <c r="R52" s="43" t="s">
        <v>44</v>
      </c>
      <c r="S52" s="43" t="s">
        <v>44</v>
      </c>
      <c r="T52" s="43" t="s">
        <v>44</v>
      </c>
      <c r="U52" s="43" t="s">
        <v>44</v>
      </c>
      <c r="V52" s="43" t="s">
        <v>44</v>
      </c>
      <c r="W52" s="43" t="s">
        <v>44</v>
      </c>
      <c r="X52" s="43" t="s">
        <v>44</v>
      </c>
      <c r="Y52" s="43" t="s">
        <v>44</v>
      </c>
      <c r="Z52" s="43" t="s">
        <v>44</v>
      </c>
      <c r="AA52" s="44" t="s">
        <v>44</v>
      </c>
    </row>
    <row r="53" spans="1:27" ht="15">
      <c r="A53" s="61"/>
      <c r="B53" s="62" t="s">
        <v>53</v>
      </c>
      <c r="C53" s="62" t="s">
        <v>178</v>
      </c>
      <c r="D53" s="62" t="s">
        <v>179</v>
      </c>
      <c r="E53" s="62" t="s">
        <v>45</v>
      </c>
      <c r="F53" s="79" t="s">
        <v>44</v>
      </c>
      <c r="G53" s="66" t="s">
        <v>44</v>
      </c>
      <c r="H53" s="66" t="s">
        <v>44</v>
      </c>
      <c r="I53" s="66" t="s">
        <v>44</v>
      </c>
      <c r="J53" s="66" t="s">
        <v>44</v>
      </c>
      <c r="K53" s="66" t="s">
        <v>44</v>
      </c>
      <c r="L53" s="66" t="s">
        <v>44</v>
      </c>
      <c r="M53" s="66" t="s">
        <v>44</v>
      </c>
      <c r="N53" s="66" t="s">
        <v>44</v>
      </c>
      <c r="O53" s="66" t="s">
        <v>44</v>
      </c>
      <c r="P53" s="66" t="s">
        <v>44</v>
      </c>
      <c r="Q53" s="66" t="s">
        <v>44</v>
      </c>
      <c r="R53" s="66" t="s">
        <v>44</v>
      </c>
      <c r="S53" s="66" t="s">
        <v>44</v>
      </c>
      <c r="T53" s="66" t="s">
        <v>44</v>
      </c>
      <c r="U53" s="66" t="s">
        <v>44</v>
      </c>
      <c r="V53" s="66" t="s">
        <v>44</v>
      </c>
      <c r="W53" s="66" t="s">
        <v>44</v>
      </c>
      <c r="X53" s="66" t="s">
        <v>44</v>
      </c>
      <c r="Y53" s="66" t="s">
        <v>44</v>
      </c>
      <c r="Z53" s="66" t="s">
        <v>44</v>
      </c>
      <c r="AA53" s="67" t="s">
        <v>44</v>
      </c>
    </row>
    <row r="54" spans="1:27" ht="15">
      <c r="A54" s="69"/>
      <c r="B54" s="70" t="s">
        <v>54</v>
      </c>
      <c r="C54" s="70" t="s">
        <v>178</v>
      </c>
      <c r="D54" s="70" t="s">
        <v>180</v>
      </c>
      <c r="E54" s="70" t="s">
        <v>45</v>
      </c>
      <c r="F54" s="80" t="s">
        <v>44</v>
      </c>
      <c r="G54" s="75" t="s">
        <v>44</v>
      </c>
      <c r="H54" s="75" t="s">
        <v>44</v>
      </c>
      <c r="I54" s="75" t="s">
        <v>44</v>
      </c>
      <c r="J54" s="75" t="s">
        <v>44</v>
      </c>
      <c r="K54" s="75" t="s">
        <v>44</v>
      </c>
      <c r="L54" s="75" t="s">
        <v>44</v>
      </c>
      <c r="M54" s="75" t="s">
        <v>44</v>
      </c>
      <c r="N54" s="75" t="s">
        <v>44</v>
      </c>
      <c r="O54" s="75" t="s">
        <v>44</v>
      </c>
      <c r="P54" s="75" t="s">
        <v>44</v>
      </c>
      <c r="Q54" s="75" t="s">
        <v>44</v>
      </c>
      <c r="R54" s="75" t="s">
        <v>44</v>
      </c>
      <c r="S54" s="75" t="s">
        <v>44</v>
      </c>
      <c r="T54" s="75" t="s">
        <v>44</v>
      </c>
      <c r="U54" s="75" t="s">
        <v>44</v>
      </c>
      <c r="V54" s="75" t="s">
        <v>44</v>
      </c>
      <c r="W54" s="75" t="s">
        <v>44</v>
      </c>
      <c r="X54" s="75" t="s">
        <v>44</v>
      </c>
      <c r="Y54" s="75" t="s">
        <v>44</v>
      </c>
      <c r="Z54" s="75" t="s">
        <v>44</v>
      </c>
      <c r="AA54" s="76" t="s">
        <v>44</v>
      </c>
    </row>
    <row r="55" spans="1:27" ht="15">
      <c r="A55" s="107" t="s">
        <v>86</v>
      </c>
      <c r="B55" s="41" t="s">
        <v>52</v>
      </c>
      <c r="C55" s="41" t="s">
        <v>182</v>
      </c>
      <c r="D55" s="41" t="s">
        <v>181</v>
      </c>
      <c r="E55" s="41" t="s">
        <v>45</v>
      </c>
      <c r="F55" s="42" t="s">
        <v>44</v>
      </c>
      <c r="G55" s="43" t="s">
        <v>44</v>
      </c>
      <c r="H55" s="43" t="s">
        <v>44</v>
      </c>
      <c r="I55" s="43" t="s">
        <v>44</v>
      </c>
      <c r="J55" s="43" t="s">
        <v>44</v>
      </c>
      <c r="K55" s="43" t="s">
        <v>44</v>
      </c>
      <c r="L55" s="43" t="s">
        <v>44</v>
      </c>
      <c r="M55" s="43" t="s">
        <v>44</v>
      </c>
      <c r="N55" s="43" t="s">
        <v>44</v>
      </c>
      <c r="O55" s="43" t="s">
        <v>44</v>
      </c>
      <c r="P55" s="43" t="s">
        <v>44</v>
      </c>
      <c r="Q55" s="43" t="s">
        <v>44</v>
      </c>
      <c r="R55" s="43" t="s">
        <v>44</v>
      </c>
      <c r="S55" s="43" t="s">
        <v>44</v>
      </c>
      <c r="T55" s="43" t="s">
        <v>44</v>
      </c>
      <c r="U55" s="43" t="s">
        <v>44</v>
      </c>
      <c r="V55" s="43" t="s">
        <v>44</v>
      </c>
      <c r="W55" s="43" t="s">
        <v>44</v>
      </c>
      <c r="X55" s="43" t="s">
        <v>44</v>
      </c>
      <c r="Y55" s="43" t="s">
        <v>44</v>
      </c>
      <c r="Z55" s="43" t="s">
        <v>44</v>
      </c>
      <c r="AA55" s="44" t="s">
        <v>44</v>
      </c>
    </row>
    <row r="56" spans="1:27" ht="15">
      <c r="A56" s="61"/>
      <c r="B56" s="62" t="s">
        <v>53</v>
      </c>
      <c r="C56" s="62" t="s">
        <v>182</v>
      </c>
      <c r="D56" s="62" t="s">
        <v>183</v>
      </c>
      <c r="E56" s="62" t="s">
        <v>45</v>
      </c>
      <c r="F56" s="79" t="s">
        <v>44</v>
      </c>
      <c r="G56" s="66" t="s">
        <v>44</v>
      </c>
      <c r="H56" s="66" t="s">
        <v>44</v>
      </c>
      <c r="I56" s="66" t="s">
        <v>44</v>
      </c>
      <c r="J56" s="66" t="s">
        <v>44</v>
      </c>
      <c r="K56" s="66" t="s">
        <v>44</v>
      </c>
      <c r="L56" s="66" t="s">
        <v>44</v>
      </c>
      <c r="M56" s="66" t="s">
        <v>44</v>
      </c>
      <c r="N56" s="66" t="s">
        <v>44</v>
      </c>
      <c r="O56" s="66" t="s">
        <v>44</v>
      </c>
      <c r="P56" s="66" t="s">
        <v>44</v>
      </c>
      <c r="Q56" s="66" t="s">
        <v>44</v>
      </c>
      <c r="R56" s="66" t="s">
        <v>44</v>
      </c>
      <c r="S56" s="66" t="s">
        <v>44</v>
      </c>
      <c r="T56" s="66" t="s">
        <v>44</v>
      </c>
      <c r="U56" s="66" t="s">
        <v>44</v>
      </c>
      <c r="V56" s="66" t="s">
        <v>44</v>
      </c>
      <c r="W56" s="66" t="s">
        <v>44</v>
      </c>
      <c r="X56" s="66" t="s">
        <v>44</v>
      </c>
      <c r="Y56" s="66" t="s">
        <v>44</v>
      </c>
      <c r="Z56" s="66" t="s">
        <v>44</v>
      </c>
      <c r="AA56" s="67" t="s">
        <v>44</v>
      </c>
    </row>
    <row r="57" spans="1:27" ht="15">
      <c r="A57" s="69"/>
      <c r="B57" s="70" t="s">
        <v>54</v>
      </c>
      <c r="C57" s="70" t="s">
        <v>182</v>
      </c>
      <c r="D57" s="70" t="s">
        <v>184</v>
      </c>
      <c r="E57" s="70" t="s">
        <v>45</v>
      </c>
      <c r="F57" s="80" t="s">
        <v>44</v>
      </c>
      <c r="G57" s="75" t="s">
        <v>44</v>
      </c>
      <c r="H57" s="75" t="s">
        <v>44</v>
      </c>
      <c r="I57" s="75" t="s">
        <v>44</v>
      </c>
      <c r="J57" s="75" t="s">
        <v>44</v>
      </c>
      <c r="K57" s="75" t="s">
        <v>44</v>
      </c>
      <c r="L57" s="75" t="s">
        <v>44</v>
      </c>
      <c r="M57" s="75" t="s">
        <v>44</v>
      </c>
      <c r="N57" s="75" t="s">
        <v>44</v>
      </c>
      <c r="O57" s="75" t="s">
        <v>44</v>
      </c>
      <c r="P57" s="75" t="s">
        <v>44</v>
      </c>
      <c r="Q57" s="75" t="s">
        <v>44</v>
      </c>
      <c r="R57" s="75" t="s">
        <v>44</v>
      </c>
      <c r="S57" s="75" t="s">
        <v>44</v>
      </c>
      <c r="T57" s="75" t="s">
        <v>44</v>
      </c>
      <c r="U57" s="75" t="s">
        <v>44</v>
      </c>
      <c r="V57" s="75" t="s">
        <v>44</v>
      </c>
      <c r="W57" s="75" t="s">
        <v>44</v>
      </c>
      <c r="X57" s="75" t="s">
        <v>44</v>
      </c>
      <c r="Y57" s="75" t="s">
        <v>44</v>
      </c>
      <c r="Z57" s="75" t="s">
        <v>44</v>
      </c>
      <c r="AA57" s="76" t="s">
        <v>44</v>
      </c>
    </row>
    <row r="58" spans="1:27" ht="15">
      <c r="A58" s="107" t="s">
        <v>88</v>
      </c>
      <c r="B58" s="41" t="s">
        <v>52</v>
      </c>
      <c r="C58" s="41" t="s">
        <v>186</v>
      </c>
      <c r="D58" s="41" t="s">
        <v>185</v>
      </c>
      <c r="E58" s="41" t="s">
        <v>45</v>
      </c>
      <c r="F58" s="42">
        <v>2</v>
      </c>
      <c r="G58" s="43" t="s">
        <v>44</v>
      </c>
      <c r="H58" s="43" t="s">
        <v>44</v>
      </c>
      <c r="I58" s="43" t="s">
        <v>44</v>
      </c>
      <c r="J58" s="43" t="s">
        <v>44</v>
      </c>
      <c r="K58" s="43" t="s">
        <v>44</v>
      </c>
      <c r="L58" s="43" t="s">
        <v>44</v>
      </c>
      <c r="M58" s="43" t="s">
        <v>44</v>
      </c>
      <c r="N58" s="43">
        <v>1</v>
      </c>
      <c r="O58" s="43" t="s">
        <v>44</v>
      </c>
      <c r="P58" s="43">
        <v>1</v>
      </c>
      <c r="Q58" s="43" t="s">
        <v>44</v>
      </c>
      <c r="R58" s="43" t="s">
        <v>44</v>
      </c>
      <c r="S58" s="43" t="s">
        <v>44</v>
      </c>
      <c r="T58" s="43" t="s">
        <v>44</v>
      </c>
      <c r="U58" s="43" t="s">
        <v>44</v>
      </c>
      <c r="V58" s="43" t="s">
        <v>44</v>
      </c>
      <c r="W58" s="43" t="s">
        <v>44</v>
      </c>
      <c r="X58" s="43" t="s">
        <v>44</v>
      </c>
      <c r="Y58" s="43" t="s">
        <v>44</v>
      </c>
      <c r="Z58" s="43" t="s">
        <v>44</v>
      </c>
      <c r="AA58" s="44" t="s">
        <v>44</v>
      </c>
    </row>
    <row r="59" spans="1:27" ht="15">
      <c r="A59" s="61"/>
      <c r="B59" s="62" t="s">
        <v>53</v>
      </c>
      <c r="C59" s="62" t="s">
        <v>186</v>
      </c>
      <c r="D59" s="62" t="s">
        <v>187</v>
      </c>
      <c r="E59" s="62" t="s">
        <v>45</v>
      </c>
      <c r="F59" s="79">
        <v>1</v>
      </c>
      <c r="G59" s="66" t="s">
        <v>44</v>
      </c>
      <c r="H59" s="66" t="s">
        <v>44</v>
      </c>
      <c r="I59" s="66" t="s">
        <v>44</v>
      </c>
      <c r="J59" s="66" t="s">
        <v>44</v>
      </c>
      <c r="K59" s="66" t="s">
        <v>44</v>
      </c>
      <c r="L59" s="66" t="s">
        <v>44</v>
      </c>
      <c r="M59" s="66" t="s">
        <v>44</v>
      </c>
      <c r="N59" s="66">
        <v>1</v>
      </c>
      <c r="O59" s="66" t="s">
        <v>44</v>
      </c>
      <c r="P59" s="66" t="s">
        <v>44</v>
      </c>
      <c r="Q59" s="66" t="s">
        <v>44</v>
      </c>
      <c r="R59" s="66" t="s">
        <v>44</v>
      </c>
      <c r="S59" s="66" t="s">
        <v>44</v>
      </c>
      <c r="T59" s="66" t="s">
        <v>44</v>
      </c>
      <c r="U59" s="66" t="s">
        <v>44</v>
      </c>
      <c r="V59" s="66" t="s">
        <v>44</v>
      </c>
      <c r="W59" s="66" t="s">
        <v>44</v>
      </c>
      <c r="X59" s="66" t="s">
        <v>44</v>
      </c>
      <c r="Y59" s="66" t="s">
        <v>44</v>
      </c>
      <c r="Z59" s="66" t="s">
        <v>44</v>
      </c>
      <c r="AA59" s="67" t="s">
        <v>44</v>
      </c>
    </row>
    <row r="60" spans="1:27" ht="15">
      <c r="A60" s="69"/>
      <c r="B60" s="70" t="s">
        <v>54</v>
      </c>
      <c r="C60" s="70" t="s">
        <v>186</v>
      </c>
      <c r="D60" s="70" t="s">
        <v>188</v>
      </c>
      <c r="E60" s="70" t="s">
        <v>45</v>
      </c>
      <c r="F60" s="80">
        <v>1</v>
      </c>
      <c r="G60" s="75" t="s">
        <v>44</v>
      </c>
      <c r="H60" s="75" t="s">
        <v>44</v>
      </c>
      <c r="I60" s="75" t="s">
        <v>44</v>
      </c>
      <c r="J60" s="75" t="s">
        <v>44</v>
      </c>
      <c r="K60" s="75" t="s">
        <v>44</v>
      </c>
      <c r="L60" s="75" t="s">
        <v>44</v>
      </c>
      <c r="M60" s="75" t="s">
        <v>44</v>
      </c>
      <c r="N60" s="75" t="s">
        <v>44</v>
      </c>
      <c r="O60" s="75" t="s">
        <v>44</v>
      </c>
      <c r="P60" s="75">
        <v>1</v>
      </c>
      <c r="Q60" s="75" t="s">
        <v>44</v>
      </c>
      <c r="R60" s="75" t="s">
        <v>44</v>
      </c>
      <c r="S60" s="75" t="s">
        <v>44</v>
      </c>
      <c r="T60" s="75" t="s">
        <v>44</v>
      </c>
      <c r="U60" s="75" t="s">
        <v>44</v>
      </c>
      <c r="V60" s="75" t="s">
        <v>44</v>
      </c>
      <c r="W60" s="75" t="s">
        <v>44</v>
      </c>
      <c r="X60" s="75" t="s">
        <v>44</v>
      </c>
      <c r="Y60" s="75" t="s">
        <v>44</v>
      </c>
      <c r="Z60" s="75" t="s">
        <v>44</v>
      </c>
      <c r="AA60" s="76" t="s">
        <v>44</v>
      </c>
    </row>
    <row r="61" spans="1:27" ht="15">
      <c r="A61" s="107" t="s">
        <v>388</v>
      </c>
      <c r="B61" s="41" t="s">
        <v>52</v>
      </c>
      <c r="C61" s="41" t="s">
        <v>143</v>
      </c>
      <c r="D61" s="41" t="s">
        <v>142</v>
      </c>
      <c r="E61" s="41" t="s">
        <v>41</v>
      </c>
      <c r="F61" s="42">
        <v>7</v>
      </c>
      <c r="G61" s="43" t="s">
        <v>44</v>
      </c>
      <c r="H61" s="43" t="s">
        <v>44</v>
      </c>
      <c r="I61" s="43" t="s">
        <v>44</v>
      </c>
      <c r="J61" s="43" t="s">
        <v>44</v>
      </c>
      <c r="K61" s="43">
        <v>1</v>
      </c>
      <c r="L61" s="43" t="s">
        <v>44</v>
      </c>
      <c r="M61" s="43">
        <v>1</v>
      </c>
      <c r="N61" s="43" t="s">
        <v>44</v>
      </c>
      <c r="O61" s="43" t="s">
        <v>44</v>
      </c>
      <c r="P61" s="43" t="s">
        <v>44</v>
      </c>
      <c r="Q61" s="43" t="s">
        <v>44</v>
      </c>
      <c r="R61" s="43" t="s">
        <v>44</v>
      </c>
      <c r="S61" s="43">
        <v>1</v>
      </c>
      <c r="T61" s="43">
        <v>1</v>
      </c>
      <c r="U61" s="43">
        <v>1</v>
      </c>
      <c r="V61" s="43" t="s">
        <v>44</v>
      </c>
      <c r="W61" s="43">
        <v>1</v>
      </c>
      <c r="X61" s="43" t="s">
        <v>44</v>
      </c>
      <c r="Y61" s="43">
        <v>1</v>
      </c>
      <c r="Z61" s="43" t="s">
        <v>44</v>
      </c>
      <c r="AA61" s="44" t="s">
        <v>44</v>
      </c>
    </row>
    <row r="62" spans="1:27" ht="15">
      <c r="A62" s="61"/>
      <c r="B62" s="62" t="s">
        <v>53</v>
      </c>
      <c r="C62" s="62" t="s">
        <v>143</v>
      </c>
      <c r="D62" s="62" t="s">
        <v>144</v>
      </c>
      <c r="E62" s="62" t="s">
        <v>41</v>
      </c>
      <c r="F62" s="79">
        <v>4</v>
      </c>
      <c r="G62" s="66" t="s">
        <v>44</v>
      </c>
      <c r="H62" s="66" t="s">
        <v>44</v>
      </c>
      <c r="I62" s="66" t="s">
        <v>44</v>
      </c>
      <c r="J62" s="66" t="s">
        <v>44</v>
      </c>
      <c r="K62" s="66">
        <v>1</v>
      </c>
      <c r="L62" s="66" t="s">
        <v>44</v>
      </c>
      <c r="M62" s="66">
        <v>1</v>
      </c>
      <c r="N62" s="66" t="s">
        <v>44</v>
      </c>
      <c r="O62" s="66" t="s">
        <v>44</v>
      </c>
      <c r="P62" s="66" t="s">
        <v>44</v>
      </c>
      <c r="Q62" s="66" t="s">
        <v>44</v>
      </c>
      <c r="R62" s="66" t="s">
        <v>44</v>
      </c>
      <c r="S62" s="66">
        <v>1</v>
      </c>
      <c r="T62" s="66">
        <v>1</v>
      </c>
      <c r="U62" s="66" t="s">
        <v>44</v>
      </c>
      <c r="V62" s="66" t="s">
        <v>44</v>
      </c>
      <c r="W62" s="66" t="s">
        <v>44</v>
      </c>
      <c r="X62" s="66" t="s">
        <v>44</v>
      </c>
      <c r="Y62" s="66" t="s">
        <v>44</v>
      </c>
      <c r="Z62" s="66" t="s">
        <v>44</v>
      </c>
      <c r="AA62" s="67" t="s">
        <v>44</v>
      </c>
    </row>
    <row r="63" spans="1:27" ht="15">
      <c r="A63" s="69"/>
      <c r="B63" s="70" t="s">
        <v>54</v>
      </c>
      <c r="C63" s="70" t="s">
        <v>143</v>
      </c>
      <c r="D63" s="70" t="s">
        <v>145</v>
      </c>
      <c r="E63" s="70" t="s">
        <v>41</v>
      </c>
      <c r="F63" s="80">
        <v>3</v>
      </c>
      <c r="G63" s="75" t="s">
        <v>44</v>
      </c>
      <c r="H63" s="75" t="s">
        <v>44</v>
      </c>
      <c r="I63" s="75" t="s">
        <v>44</v>
      </c>
      <c r="J63" s="75" t="s">
        <v>44</v>
      </c>
      <c r="K63" s="75" t="s">
        <v>44</v>
      </c>
      <c r="L63" s="75" t="s">
        <v>44</v>
      </c>
      <c r="M63" s="75" t="s">
        <v>44</v>
      </c>
      <c r="N63" s="75" t="s">
        <v>44</v>
      </c>
      <c r="O63" s="75" t="s">
        <v>44</v>
      </c>
      <c r="P63" s="75" t="s">
        <v>44</v>
      </c>
      <c r="Q63" s="75" t="s">
        <v>44</v>
      </c>
      <c r="R63" s="75" t="s">
        <v>44</v>
      </c>
      <c r="S63" s="75" t="s">
        <v>44</v>
      </c>
      <c r="T63" s="75" t="s">
        <v>44</v>
      </c>
      <c r="U63" s="75">
        <v>1</v>
      </c>
      <c r="V63" s="75" t="s">
        <v>44</v>
      </c>
      <c r="W63" s="75">
        <v>1</v>
      </c>
      <c r="X63" s="75" t="s">
        <v>44</v>
      </c>
      <c r="Y63" s="75">
        <v>1</v>
      </c>
      <c r="Z63" s="75" t="s">
        <v>44</v>
      </c>
      <c r="AA63" s="76" t="s">
        <v>44</v>
      </c>
    </row>
    <row r="64" spans="1:27" ht="15">
      <c r="A64" s="107" t="s">
        <v>69</v>
      </c>
      <c r="B64" s="41" t="s">
        <v>52</v>
      </c>
      <c r="C64" s="41" t="s">
        <v>147</v>
      </c>
      <c r="D64" s="41" t="s">
        <v>146</v>
      </c>
      <c r="E64" s="41" t="s">
        <v>42</v>
      </c>
      <c r="F64" s="42">
        <v>7</v>
      </c>
      <c r="G64" s="43" t="s">
        <v>44</v>
      </c>
      <c r="H64" s="43" t="s">
        <v>44</v>
      </c>
      <c r="I64" s="43" t="s">
        <v>44</v>
      </c>
      <c r="J64" s="43" t="s">
        <v>44</v>
      </c>
      <c r="K64" s="43">
        <v>1</v>
      </c>
      <c r="L64" s="43" t="s">
        <v>44</v>
      </c>
      <c r="M64" s="43">
        <v>1</v>
      </c>
      <c r="N64" s="43" t="s">
        <v>44</v>
      </c>
      <c r="O64" s="43" t="s">
        <v>44</v>
      </c>
      <c r="P64" s="43" t="s">
        <v>44</v>
      </c>
      <c r="Q64" s="43" t="s">
        <v>44</v>
      </c>
      <c r="R64" s="43" t="s">
        <v>44</v>
      </c>
      <c r="S64" s="43">
        <v>1</v>
      </c>
      <c r="T64" s="43">
        <v>1</v>
      </c>
      <c r="U64" s="43">
        <v>1</v>
      </c>
      <c r="V64" s="43" t="s">
        <v>44</v>
      </c>
      <c r="W64" s="43">
        <v>1</v>
      </c>
      <c r="X64" s="43" t="s">
        <v>44</v>
      </c>
      <c r="Y64" s="43">
        <v>1</v>
      </c>
      <c r="Z64" s="43" t="s">
        <v>44</v>
      </c>
      <c r="AA64" s="44" t="s">
        <v>44</v>
      </c>
    </row>
    <row r="65" spans="1:27" ht="15">
      <c r="A65" s="61"/>
      <c r="B65" s="62" t="s">
        <v>53</v>
      </c>
      <c r="C65" s="62" t="s">
        <v>147</v>
      </c>
      <c r="D65" s="62" t="s">
        <v>148</v>
      </c>
      <c r="E65" s="62" t="s">
        <v>42</v>
      </c>
      <c r="F65" s="79">
        <v>4</v>
      </c>
      <c r="G65" s="66" t="s">
        <v>44</v>
      </c>
      <c r="H65" s="66" t="s">
        <v>44</v>
      </c>
      <c r="I65" s="66" t="s">
        <v>44</v>
      </c>
      <c r="J65" s="66" t="s">
        <v>44</v>
      </c>
      <c r="K65" s="66">
        <v>1</v>
      </c>
      <c r="L65" s="66" t="s">
        <v>44</v>
      </c>
      <c r="M65" s="66">
        <v>1</v>
      </c>
      <c r="N65" s="66" t="s">
        <v>44</v>
      </c>
      <c r="O65" s="66" t="s">
        <v>44</v>
      </c>
      <c r="P65" s="66" t="s">
        <v>44</v>
      </c>
      <c r="Q65" s="66" t="s">
        <v>44</v>
      </c>
      <c r="R65" s="66" t="s">
        <v>44</v>
      </c>
      <c r="S65" s="66">
        <v>1</v>
      </c>
      <c r="T65" s="66">
        <v>1</v>
      </c>
      <c r="U65" s="66" t="s">
        <v>44</v>
      </c>
      <c r="V65" s="66" t="s">
        <v>44</v>
      </c>
      <c r="W65" s="66" t="s">
        <v>44</v>
      </c>
      <c r="X65" s="66" t="s">
        <v>44</v>
      </c>
      <c r="Y65" s="66" t="s">
        <v>44</v>
      </c>
      <c r="Z65" s="66" t="s">
        <v>44</v>
      </c>
      <c r="AA65" s="67" t="s">
        <v>44</v>
      </c>
    </row>
    <row r="66" spans="1:27" ht="15">
      <c r="A66" s="61"/>
      <c r="B66" s="62" t="s">
        <v>54</v>
      </c>
      <c r="C66" s="62" t="s">
        <v>147</v>
      </c>
      <c r="D66" s="62" t="s">
        <v>149</v>
      </c>
      <c r="E66" s="62" t="s">
        <v>42</v>
      </c>
      <c r="F66" s="79">
        <v>3</v>
      </c>
      <c r="G66" s="66" t="s">
        <v>44</v>
      </c>
      <c r="H66" s="66" t="s">
        <v>44</v>
      </c>
      <c r="I66" s="66" t="s">
        <v>44</v>
      </c>
      <c r="J66" s="66" t="s">
        <v>44</v>
      </c>
      <c r="K66" s="66" t="s">
        <v>44</v>
      </c>
      <c r="L66" s="66" t="s">
        <v>44</v>
      </c>
      <c r="M66" s="66" t="s">
        <v>44</v>
      </c>
      <c r="N66" s="66" t="s">
        <v>44</v>
      </c>
      <c r="O66" s="66" t="s">
        <v>44</v>
      </c>
      <c r="P66" s="66" t="s">
        <v>44</v>
      </c>
      <c r="Q66" s="66" t="s">
        <v>44</v>
      </c>
      <c r="R66" s="66" t="s">
        <v>44</v>
      </c>
      <c r="S66" s="66" t="s">
        <v>44</v>
      </c>
      <c r="T66" s="66" t="s">
        <v>44</v>
      </c>
      <c r="U66" s="66">
        <v>1</v>
      </c>
      <c r="V66" s="66" t="s">
        <v>44</v>
      </c>
      <c r="W66" s="66">
        <v>1</v>
      </c>
      <c r="X66" s="66" t="s">
        <v>44</v>
      </c>
      <c r="Y66" s="66">
        <v>1</v>
      </c>
      <c r="Z66" s="66" t="s">
        <v>44</v>
      </c>
      <c r="AA66" s="67" t="s">
        <v>44</v>
      </c>
    </row>
    <row r="67" spans="1:27" ht="15">
      <c r="A67" s="107" t="s">
        <v>71</v>
      </c>
      <c r="B67" s="41" t="s">
        <v>52</v>
      </c>
      <c r="C67" s="41" t="s">
        <v>27</v>
      </c>
      <c r="D67" s="41" t="s">
        <v>150</v>
      </c>
      <c r="E67" s="41" t="s">
        <v>45</v>
      </c>
      <c r="F67" s="42">
        <v>1</v>
      </c>
      <c r="G67" s="43" t="s">
        <v>44</v>
      </c>
      <c r="H67" s="43" t="s">
        <v>44</v>
      </c>
      <c r="I67" s="43" t="s">
        <v>44</v>
      </c>
      <c r="J67" s="43" t="s">
        <v>44</v>
      </c>
      <c r="K67" s="43" t="s">
        <v>44</v>
      </c>
      <c r="L67" s="43" t="s">
        <v>44</v>
      </c>
      <c r="M67" s="43" t="s">
        <v>44</v>
      </c>
      <c r="N67" s="43" t="s">
        <v>44</v>
      </c>
      <c r="O67" s="43" t="s">
        <v>44</v>
      </c>
      <c r="P67" s="43" t="s">
        <v>44</v>
      </c>
      <c r="Q67" s="43" t="s">
        <v>44</v>
      </c>
      <c r="R67" s="43" t="s">
        <v>44</v>
      </c>
      <c r="S67" s="43" t="s">
        <v>44</v>
      </c>
      <c r="T67" s="43" t="s">
        <v>44</v>
      </c>
      <c r="U67" s="43" t="s">
        <v>44</v>
      </c>
      <c r="V67" s="43" t="s">
        <v>44</v>
      </c>
      <c r="W67" s="43" t="s">
        <v>44</v>
      </c>
      <c r="X67" s="43" t="s">
        <v>44</v>
      </c>
      <c r="Y67" s="43">
        <v>1</v>
      </c>
      <c r="Z67" s="43" t="s">
        <v>44</v>
      </c>
      <c r="AA67" s="44" t="s">
        <v>44</v>
      </c>
    </row>
    <row r="68" spans="1:27" ht="15">
      <c r="A68" s="61"/>
      <c r="B68" s="62" t="s">
        <v>53</v>
      </c>
      <c r="C68" s="62" t="s">
        <v>27</v>
      </c>
      <c r="D68" s="62" t="s">
        <v>151</v>
      </c>
      <c r="E68" s="62" t="s">
        <v>45</v>
      </c>
      <c r="F68" s="79" t="s">
        <v>44</v>
      </c>
      <c r="G68" s="66" t="s">
        <v>44</v>
      </c>
      <c r="H68" s="66" t="s">
        <v>44</v>
      </c>
      <c r="I68" s="66" t="s">
        <v>44</v>
      </c>
      <c r="J68" s="66" t="s">
        <v>44</v>
      </c>
      <c r="K68" s="66" t="s">
        <v>44</v>
      </c>
      <c r="L68" s="66" t="s">
        <v>44</v>
      </c>
      <c r="M68" s="66" t="s">
        <v>44</v>
      </c>
      <c r="N68" s="66" t="s">
        <v>44</v>
      </c>
      <c r="O68" s="66" t="s">
        <v>44</v>
      </c>
      <c r="P68" s="66" t="s">
        <v>44</v>
      </c>
      <c r="Q68" s="66" t="s">
        <v>44</v>
      </c>
      <c r="R68" s="66" t="s">
        <v>44</v>
      </c>
      <c r="S68" s="66" t="s">
        <v>44</v>
      </c>
      <c r="T68" s="66" t="s">
        <v>44</v>
      </c>
      <c r="U68" s="66" t="s">
        <v>44</v>
      </c>
      <c r="V68" s="66" t="s">
        <v>44</v>
      </c>
      <c r="W68" s="66" t="s">
        <v>44</v>
      </c>
      <c r="X68" s="66" t="s">
        <v>44</v>
      </c>
      <c r="Y68" s="66" t="s">
        <v>44</v>
      </c>
      <c r="Z68" s="66" t="s">
        <v>44</v>
      </c>
      <c r="AA68" s="67" t="s">
        <v>44</v>
      </c>
    </row>
    <row r="69" spans="1:27" ht="15">
      <c r="A69" s="69"/>
      <c r="B69" s="70" t="s">
        <v>54</v>
      </c>
      <c r="C69" s="70" t="s">
        <v>27</v>
      </c>
      <c r="D69" s="70" t="s">
        <v>152</v>
      </c>
      <c r="E69" s="70" t="s">
        <v>45</v>
      </c>
      <c r="F69" s="80">
        <v>1</v>
      </c>
      <c r="G69" s="75" t="s">
        <v>44</v>
      </c>
      <c r="H69" s="75" t="s">
        <v>44</v>
      </c>
      <c r="I69" s="75" t="s">
        <v>44</v>
      </c>
      <c r="J69" s="75" t="s">
        <v>44</v>
      </c>
      <c r="K69" s="75" t="s">
        <v>44</v>
      </c>
      <c r="L69" s="75" t="s">
        <v>44</v>
      </c>
      <c r="M69" s="75" t="s">
        <v>44</v>
      </c>
      <c r="N69" s="75" t="s">
        <v>44</v>
      </c>
      <c r="O69" s="75" t="s">
        <v>44</v>
      </c>
      <c r="P69" s="75" t="s">
        <v>44</v>
      </c>
      <c r="Q69" s="75" t="s">
        <v>44</v>
      </c>
      <c r="R69" s="75" t="s">
        <v>44</v>
      </c>
      <c r="S69" s="75" t="s">
        <v>44</v>
      </c>
      <c r="T69" s="75" t="s">
        <v>44</v>
      </c>
      <c r="U69" s="75" t="s">
        <v>44</v>
      </c>
      <c r="V69" s="75" t="s">
        <v>44</v>
      </c>
      <c r="W69" s="75" t="s">
        <v>44</v>
      </c>
      <c r="X69" s="75" t="s">
        <v>44</v>
      </c>
      <c r="Y69" s="75">
        <v>1</v>
      </c>
      <c r="Z69" s="75" t="s">
        <v>44</v>
      </c>
      <c r="AA69" s="76" t="s">
        <v>44</v>
      </c>
    </row>
    <row r="70" spans="1:27" ht="15">
      <c r="A70" s="107" t="s">
        <v>73</v>
      </c>
      <c r="B70" s="41" t="s">
        <v>52</v>
      </c>
      <c r="C70" s="41" t="s">
        <v>28</v>
      </c>
      <c r="D70" s="41" t="s">
        <v>153</v>
      </c>
      <c r="E70" s="41" t="s">
        <v>45</v>
      </c>
      <c r="F70" s="42">
        <v>2</v>
      </c>
      <c r="G70" s="43" t="s">
        <v>44</v>
      </c>
      <c r="H70" s="43" t="s">
        <v>44</v>
      </c>
      <c r="I70" s="43" t="s">
        <v>44</v>
      </c>
      <c r="J70" s="43" t="s">
        <v>44</v>
      </c>
      <c r="K70" s="43" t="s">
        <v>44</v>
      </c>
      <c r="L70" s="43" t="s">
        <v>44</v>
      </c>
      <c r="M70" s="43">
        <v>1</v>
      </c>
      <c r="N70" s="43" t="s">
        <v>44</v>
      </c>
      <c r="O70" s="43" t="s">
        <v>44</v>
      </c>
      <c r="P70" s="43" t="s">
        <v>44</v>
      </c>
      <c r="Q70" s="43" t="s">
        <v>44</v>
      </c>
      <c r="R70" s="43" t="s">
        <v>44</v>
      </c>
      <c r="S70" s="43" t="s">
        <v>44</v>
      </c>
      <c r="T70" s="43" t="s">
        <v>44</v>
      </c>
      <c r="U70" s="43">
        <v>1</v>
      </c>
      <c r="V70" s="43" t="s">
        <v>44</v>
      </c>
      <c r="W70" s="43" t="s">
        <v>44</v>
      </c>
      <c r="X70" s="43" t="s">
        <v>44</v>
      </c>
      <c r="Y70" s="43" t="s">
        <v>44</v>
      </c>
      <c r="Z70" s="43" t="s">
        <v>44</v>
      </c>
      <c r="AA70" s="44" t="s">
        <v>44</v>
      </c>
    </row>
    <row r="71" spans="1:27" ht="15">
      <c r="A71" s="61"/>
      <c r="B71" s="62" t="s">
        <v>53</v>
      </c>
      <c r="C71" s="62" t="s">
        <v>28</v>
      </c>
      <c r="D71" s="62" t="s">
        <v>154</v>
      </c>
      <c r="E71" s="62" t="s">
        <v>45</v>
      </c>
      <c r="F71" s="79">
        <v>1</v>
      </c>
      <c r="G71" s="66" t="s">
        <v>44</v>
      </c>
      <c r="H71" s="66" t="s">
        <v>44</v>
      </c>
      <c r="I71" s="66" t="s">
        <v>44</v>
      </c>
      <c r="J71" s="66" t="s">
        <v>44</v>
      </c>
      <c r="K71" s="66" t="s">
        <v>44</v>
      </c>
      <c r="L71" s="66" t="s">
        <v>44</v>
      </c>
      <c r="M71" s="66">
        <v>1</v>
      </c>
      <c r="N71" s="66" t="s">
        <v>44</v>
      </c>
      <c r="O71" s="66" t="s">
        <v>44</v>
      </c>
      <c r="P71" s="66" t="s">
        <v>44</v>
      </c>
      <c r="Q71" s="66" t="s">
        <v>44</v>
      </c>
      <c r="R71" s="66" t="s">
        <v>44</v>
      </c>
      <c r="S71" s="66" t="s">
        <v>44</v>
      </c>
      <c r="T71" s="66" t="s">
        <v>44</v>
      </c>
      <c r="U71" s="66" t="s">
        <v>44</v>
      </c>
      <c r="V71" s="66" t="s">
        <v>44</v>
      </c>
      <c r="W71" s="66" t="s">
        <v>44</v>
      </c>
      <c r="X71" s="66" t="s">
        <v>44</v>
      </c>
      <c r="Y71" s="66" t="s">
        <v>44</v>
      </c>
      <c r="Z71" s="66" t="s">
        <v>44</v>
      </c>
      <c r="AA71" s="67" t="s">
        <v>44</v>
      </c>
    </row>
    <row r="72" spans="1:27" ht="15">
      <c r="A72" s="69"/>
      <c r="B72" s="70" t="s">
        <v>54</v>
      </c>
      <c r="C72" s="70" t="s">
        <v>28</v>
      </c>
      <c r="D72" s="70" t="s">
        <v>155</v>
      </c>
      <c r="E72" s="70" t="s">
        <v>45</v>
      </c>
      <c r="F72" s="80">
        <v>1</v>
      </c>
      <c r="G72" s="75" t="s">
        <v>44</v>
      </c>
      <c r="H72" s="75" t="s">
        <v>44</v>
      </c>
      <c r="I72" s="75" t="s">
        <v>44</v>
      </c>
      <c r="J72" s="75" t="s">
        <v>44</v>
      </c>
      <c r="K72" s="75" t="s">
        <v>44</v>
      </c>
      <c r="L72" s="75" t="s">
        <v>44</v>
      </c>
      <c r="M72" s="75" t="s">
        <v>44</v>
      </c>
      <c r="N72" s="75" t="s">
        <v>44</v>
      </c>
      <c r="O72" s="75" t="s">
        <v>44</v>
      </c>
      <c r="P72" s="75" t="s">
        <v>44</v>
      </c>
      <c r="Q72" s="75" t="s">
        <v>44</v>
      </c>
      <c r="R72" s="75" t="s">
        <v>44</v>
      </c>
      <c r="S72" s="75" t="s">
        <v>44</v>
      </c>
      <c r="T72" s="75" t="s">
        <v>44</v>
      </c>
      <c r="U72" s="75">
        <v>1</v>
      </c>
      <c r="V72" s="75" t="s">
        <v>44</v>
      </c>
      <c r="W72" s="75" t="s">
        <v>44</v>
      </c>
      <c r="X72" s="75" t="s">
        <v>44</v>
      </c>
      <c r="Y72" s="75" t="s">
        <v>44</v>
      </c>
      <c r="Z72" s="75" t="s">
        <v>44</v>
      </c>
      <c r="AA72" s="76" t="s">
        <v>44</v>
      </c>
    </row>
    <row r="73" spans="1:27" ht="15">
      <c r="A73" s="107" t="s">
        <v>75</v>
      </c>
      <c r="B73" s="41" t="s">
        <v>52</v>
      </c>
      <c r="C73" s="41" t="s">
        <v>29</v>
      </c>
      <c r="D73" s="41" t="s">
        <v>156</v>
      </c>
      <c r="E73" s="41" t="s">
        <v>45</v>
      </c>
      <c r="F73" s="42">
        <v>2</v>
      </c>
      <c r="G73" s="43" t="s">
        <v>44</v>
      </c>
      <c r="H73" s="43" t="s">
        <v>44</v>
      </c>
      <c r="I73" s="43" t="s">
        <v>44</v>
      </c>
      <c r="J73" s="43" t="s">
        <v>44</v>
      </c>
      <c r="K73" s="43">
        <v>1</v>
      </c>
      <c r="L73" s="43" t="s">
        <v>44</v>
      </c>
      <c r="M73" s="43" t="s">
        <v>44</v>
      </c>
      <c r="N73" s="43" t="s">
        <v>44</v>
      </c>
      <c r="O73" s="43" t="s">
        <v>44</v>
      </c>
      <c r="P73" s="43" t="s">
        <v>44</v>
      </c>
      <c r="Q73" s="43" t="s">
        <v>44</v>
      </c>
      <c r="R73" s="43" t="s">
        <v>44</v>
      </c>
      <c r="S73" s="43" t="s">
        <v>44</v>
      </c>
      <c r="T73" s="43">
        <v>1</v>
      </c>
      <c r="U73" s="43" t="s">
        <v>44</v>
      </c>
      <c r="V73" s="43" t="s">
        <v>44</v>
      </c>
      <c r="W73" s="43" t="s">
        <v>44</v>
      </c>
      <c r="X73" s="43" t="s">
        <v>44</v>
      </c>
      <c r="Y73" s="43" t="s">
        <v>44</v>
      </c>
      <c r="Z73" s="43" t="s">
        <v>44</v>
      </c>
      <c r="AA73" s="44" t="s">
        <v>44</v>
      </c>
    </row>
    <row r="74" spans="1:27" ht="15">
      <c r="A74" s="61"/>
      <c r="B74" s="62" t="s">
        <v>53</v>
      </c>
      <c r="C74" s="62" t="s">
        <v>29</v>
      </c>
      <c r="D74" s="62" t="s">
        <v>157</v>
      </c>
      <c r="E74" s="62" t="s">
        <v>45</v>
      </c>
      <c r="F74" s="79">
        <v>2</v>
      </c>
      <c r="G74" s="66" t="s">
        <v>44</v>
      </c>
      <c r="H74" s="66" t="s">
        <v>44</v>
      </c>
      <c r="I74" s="66" t="s">
        <v>44</v>
      </c>
      <c r="J74" s="66" t="s">
        <v>44</v>
      </c>
      <c r="K74" s="66">
        <v>1</v>
      </c>
      <c r="L74" s="66" t="s">
        <v>44</v>
      </c>
      <c r="M74" s="66" t="s">
        <v>44</v>
      </c>
      <c r="N74" s="66" t="s">
        <v>44</v>
      </c>
      <c r="O74" s="66" t="s">
        <v>44</v>
      </c>
      <c r="P74" s="66" t="s">
        <v>44</v>
      </c>
      <c r="Q74" s="66" t="s">
        <v>44</v>
      </c>
      <c r="R74" s="66" t="s">
        <v>44</v>
      </c>
      <c r="S74" s="66" t="s">
        <v>44</v>
      </c>
      <c r="T74" s="66">
        <v>1</v>
      </c>
      <c r="U74" s="66" t="s">
        <v>44</v>
      </c>
      <c r="V74" s="66" t="s">
        <v>44</v>
      </c>
      <c r="W74" s="66" t="s">
        <v>44</v>
      </c>
      <c r="X74" s="66" t="s">
        <v>44</v>
      </c>
      <c r="Y74" s="66" t="s">
        <v>44</v>
      </c>
      <c r="Z74" s="66" t="s">
        <v>44</v>
      </c>
      <c r="AA74" s="67" t="s">
        <v>44</v>
      </c>
    </row>
    <row r="75" spans="1:27" ht="15">
      <c r="A75" s="69"/>
      <c r="B75" s="70" t="s">
        <v>54</v>
      </c>
      <c r="C75" s="70" t="s">
        <v>29</v>
      </c>
      <c r="D75" s="70" t="s">
        <v>158</v>
      </c>
      <c r="E75" s="70" t="s">
        <v>45</v>
      </c>
      <c r="F75" s="80" t="s">
        <v>44</v>
      </c>
      <c r="G75" s="75" t="s">
        <v>44</v>
      </c>
      <c r="H75" s="75" t="s">
        <v>44</v>
      </c>
      <c r="I75" s="75" t="s">
        <v>44</v>
      </c>
      <c r="J75" s="75" t="s">
        <v>44</v>
      </c>
      <c r="K75" s="75" t="s">
        <v>44</v>
      </c>
      <c r="L75" s="75" t="s">
        <v>44</v>
      </c>
      <c r="M75" s="75" t="s">
        <v>44</v>
      </c>
      <c r="N75" s="75" t="s">
        <v>44</v>
      </c>
      <c r="O75" s="75" t="s">
        <v>44</v>
      </c>
      <c r="P75" s="75" t="s">
        <v>44</v>
      </c>
      <c r="Q75" s="75" t="s">
        <v>44</v>
      </c>
      <c r="R75" s="75" t="s">
        <v>44</v>
      </c>
      <c r="S75" s="75" t="s">
        <v>44</v>
      </c>
      <c r="T75" s="75" t="s">
        <v>44</v>
      </c>
      <c r="U75" s="75" t="s">
        <v>44</v>
      </c>
      <c r="V75" s="75" t="s">
        <v>44</v>
      </c>
      <c r="W75" s="75" t="s">
        <v>44</v>
      </c>
      <c r="X75" s="75" t="s">
        <v>44</v>
      </c>
      <c r="Y75" s="75" t="s">
        <v>44</v>
      </c>
      <c r="Z75" s="75" t="s">
        <v>44</v>
      </c>
      <c r="AA75" s="76" t="s">
        <v>44</v>
      </c>
    </row>
    <row r="76" spans="1:27" ht="15">
      <c r="A76" s="107" t="s">
        <v>77</v>
      </c>
      <c r="B76" s="41" t="s">
        <v>52</v>
      </c>
      <c r="C76" s="41" t="s">
        <v>30</v>
      </c>
      <c r="D76" s="41" t="s">
        <v>159</v>
      </c>
      <c r="E76" s="41" t="s">
        <v>45</v>
      </c>
      <c r="F76" s="42">
        <v>1</v>
      </c>
      <c r="G76" s="43" t="s">
        <v>44</v>
      </c>
      <c r="H76" s="43" t="s">
        <v>44</v>
      </c>
      <c r="I76" s="43" t="s">
        <v>44</v>
      </c>
      <c r="J76" s="43" t="s">
        <v>44</v>
      </c>
      <c r="K76" s="43" t="s">
        <v>44</v>
      </c>
      <c r="L76" s="43" t="s">
        <v>44</v>
      </c>
      <c r="M76" s="43" t="s">
        <v>44</v>
      </c>
      <c r="N76" s="43" t="s">
        <v>44</v>
      </c>
      <c r="O76" s="43" t="s">
        <v>44</v>
      </c>
      <c r="P76" s="43" t="s">
        <v>44</v>
      </c>
      <c r="Q76" s="43" t="s">
        <v>44</v>
      </c>
      <c r="R76" s="43" t="s">
        <v>44</v>
      </c>
      <c r="S76" s="43">
        <v>1</v>
      </c>
      <c r="T76" s="43" t="s">
        <v>44</v>
      </c>
      <c r="U76" s="43" t="s">
        <v>44</v>
      </c>
      <c r="V76" s="43" t="s">
        <v>44</v>
      </c>
      <c r="W76" s="43" t="s">
        <v>44</v>
      </c>
      <c r="X76" s="43" t="s">
        <v>44</v>
      </c>
      <c r="Y76" s="43" t="s">
        <v>44</v>
      </c>
      <c r="Z76" s="43" t="s">
        <v>44</v>
      </c>
      <c r="AA76" s="44" t="s">
        <v>44</v>
      </c>
    </row>
    <row r="77" spans="1:27" ht="15">
      <c r="A77" s="61"/>
      <c r="B77" s="62" t="s">
        <v>53</v>
      </c>
      <c r="C77" s="62" t="s">
        <v>30</v>
      </c>
      <c r="D77" s="62" t="s">
        <v>160</v>
      </c>
      <c r="E77" s="62" t="s">
        <v>45</v>
      </c>
      <c r="F77" s="79">
        <v>1</v>
      </c>
      <c r="G77" s="66" t="s">
        <v>44</v>
      </c>
      <c r="H77" s="66" t="s">
        <v>44</v>
      </c>
      <c r="I77" s="66" t="s">
        <v>44</v>
      </c>
      <c r="J77" s="66" t="s">
        <v>44</v>
      </c>
      <c r="K77" s="66" t="s">
        <v>44</v>
      </c>
      <c r="L77" s="66" t="s">
        <v>44</v>
      </c>
      <c r="M77" s="66" t="s">
        <v>44</v>
      </c>
      <c r="N77" s="66" t="s">
        <v>44</v>
      </c>
      <c r="O77" s="66" t="s">
        <v>44</v>
      </c>
      <c r="P77" s="66" t="s">
        <v>44</v>
      </c>
      <c r="Q77" s="66" t="s">
        <v>44</v>
      </c>
      <c r="R77" s="66" t="s">
        <v>44</v>
      </c>
      <c r="S77" s="66">
        <v>1</v>
      </c>
      <c r="T77" s="66" t="s">
        <v>44</v>
      </c>
      <c r="U77" s="66" t="s">
        <v>44</v>
      </c>
      <c r="V77" s="66" t="s">
        <v>44</v>
      </c>
      <c r="W77" s="66" t="s">
        <v>44</v>
      </c>
      <c r="X77" s="66" t="s">
        <v>44</v>
      </c>
      <c r="Y77" s="66" t="s">
        <v>44</v>
      </c>
      <c r="Z77" s="66" t="s">
        <v>44</v>
      </c>
      <c r="AA77" s="67" t="s">
        <v>44</v>
      </c>
    </row>
    <row r="78" spans="1:27" ht="15">
      <c r="A78" s="69"/>
      <c r="B78" s="70" t="s">
        <v>54</v>
      </c>
      <c r="C78" s="70" t="s">
        <v>30</v>
      </c>
      <c r="D78" s="70" t="s">
        <v>161</v>
      </c>
      <c r="E78" s="70" t="s">
        <v>45</v>
      </c>
      <c r="F78" s="80" t="s">
        <v>44</v>
      </c>
      <c r="G78" s="75" t="s">
        <v>44</v>
      </c>
      <c r="H78" s="75" t="s">
        <v>44</v>
      </c>
      <c r="I78" s="75" t="s">
        <v>44</v>
      </c>
      <c r="J78" s="75" t="s">
        <v>44</v>
      </c>
      <c r="K78" s="75" t="s">
        <v>44</v>
      </c>
      <c r="L78" s="75" t="s">
        <v>44</v>
      </c>
      <c r="M78" s="75" t="s">
        <v>44</v>
      </c>
      <c r="N78" s="75" t="s">
        <v>44</v>
      </c>
      <c r="O78" s="75" t="s">
        <v>44</v>
      </c>
      <c r="P78" s="75" t="s">
        <v>44</v>
      </c>
      <c r="Q78" s="75" t="s">
        <v>44</v>
      </c>
      <c r="R78" s="75" t="s">
        <v>44</v>
      </c>
      <c r="S78" s="75" t="s">
        <v>44</v>
      </c>
      <c r="T78" s="75" t="s">
        <v>44</v>
      </c>
      <c r="U78" s="75" t="s">
        <v>44</v>
      </c>
      <c r="V78" s="75" t="s">
        <v>44</v>
      </c>
      <c r="W78" s="75" t="s">
        <v>44</v>
      </c>
      <c r="X78" s="75" t="s">
        <v>44</v>
      </c>
      <c r="Y78" s="75" t="s">
        <v>44</v>
      </c>
      <c r="Z78" s="75" t="s">
        <v>44</v>
      </c>
      <c r="AA78" s="76" t="s">
        <v>44</v>
      </c>
    </row>
    <row r="79" spans="1:27" ht="15">
      <c r="A79" s="107" t="s">
        <v>79</v>
      </c>
      <c r="B79" s="41" t="s">
        <v>52</v>
      </c>
      <c r="C79" s="41" t="s">
        <v>31</v>
      </c>
      <c r="D79" s="41" t="s">
        <v>162</v>
      </c>
      <c r="E79" s="41" t="s">
        <v>45</v>
      </c>
      <c r="F79" s="42">
        <v>1</v>
      </c>
      <c r="G79" s="43" t="s">
        <v>44</v>
      </c>
      <c r="H79" s="43" t="s">
        <v>44</v>
      </c>
      <c r="I79" s="43" t="s">
        <v>44</v>
      </c>
      <c r="J79" s="43" t="s">
        <v>44</v>
      </c>
      <c r="K79" s="43" t="s">
        <v>44</v>
      </c>
      <c r="L79" s="43" t="s">
        <v>44</v>
      </c>
      <c r="M79" s="43" t="s">
        <v>44</v>
      </c>
      <c r="N79" s="43" t="s">
        <v>44</v>
      </c>
      <c r="O79" s="43" t="s">
        <v>44</v>
      </c>
      <c r="P79" s="43" t="s">
        <v>44</v>
      </c>
      <c r="Q79" s="43" t="s">
        <v>44</v>
      </c>
      <c r="R79" s="43" t="s">
        <v>44</v>
      </c>
      <c r="S79" s="43" t="s">
        <v>44</v>
      </c>
      <c r="T79" s="43" t="s">
        <v>44</v>
      </c>
      <c r="U79" s="43" t="s">
        <v>44</v>
      </c>
      <c r="V79" s="43" t="s">
        <v>44</v>
      </c>
      <c r="W79" s="43">
        <v>1</v>
      </c>
      <c r="X79" s="43" t="s">
        <v>44</v>
      </c>
      <c r="Y79" s="43" t="s">
        <v>44</v>
      </c>
      <c r="Z79" s="43" t="s">
        <v>44</v>
      </c>
      <c r="AA79" s="44" t="s">
        <v>44</v>
      </c>
    </row>
    <row r="80" spans="1:27" ht="15">
      <c r="A80" s="61"/>
      <c r="B80" s="62" t="s">
        <v>53</v>
      </c>
      <c r="C80" s="62" t="s">
        <v>31</v>
      </c>
      <c r="D80" s="62" t="s">
        <v>163</v>
      </c>
      <c r="E80" s="62" t="s">
        <v>45</v>
      </c>
      <c r="F80" s="79" t="s">
        <v>44</v>
      </c>
      <c r="G80" s="66" t="s">
        <v>44</v>
      </c>
      <c r="H80" s="66" t="s">
        <v>44</v>
      </c>
      <c r="I80" s="66" t="s">
        <v>44</v>
      </c>
      <c r="J80" s="66" t="s">
        <v>44</v>
      </c>
      <c r="K80" s="66" t="s">
        <v>44</v>
      </c>
      <c r="L80" s="66" t="s">
        <v>44</v>
      </c>
      <c r="M80" s="66" t="s">
        <v>44</v>
      </c>
      <c r="N80" s="66" t="s">
        <v>44</v>
      </c>
      <c r="O80" s="66" t="s">
        <v>44</v>
      </c>
      <c r="P80" s="66" t="s">
        <v>44</v>
      </c>
      <c r="Q80" s="66" t="s">
        <v>44</v>
      </c>
      <c r="R80" s="66" t="s">
        <v>44</v>
      </c>
      <c r="S80" s="66" t="s">
        <v>44</v>
      </c>
      <c r="T80" s="66" t="s">
        <v>44</v>
      </c>
      <c r="U80" s="66" t="s">
        <v>44</v>
      </c>
      <c r="V80" s="66" t="s">
        <v>44</v>
      </c>
      <c r="W80" s="66" t="s">
        <v>44</v>
      </c>
      <c r="X80" s="66" t="s">
        <v>44</v>
      </c>
      <c r="Y80" s="66" t="s">
        <v>44</v>
      </c>
      <c r="Z80" s="66" t="s">
        <v>44</v>
      </c>
      <c r="AA80" s="67" t="s">
        <v>44</v>
      </c>
    </row>
    <row r="81" spans="1:27" ht="15">
      <c r="A81" s="69"/>
      <c r="B81" s="70" t="s">
        <v>54</v>
      </c>
      <c r="C81" s="70" t="s">
        <v>31</v>
      </c>
      <c r="D81" s="70" t="s">
        <v>164</v>
      </c>
      <c r="E81" s="70" t="s">
        <v>45</v>
      </c>
      <c r="F81" s="80">
        <v>1</v>
      </c>
      <c r="G81" s="75" t="s">
        <v>44</v>
      </c>
      <c r="H81" s="75" t="s">
        <v>44</v>
      </c>
      <c r="I81" s="75" t="s">
        <v>44</v>
      </c>
      <c r="J81" s="75" t="s">
        <v>44</v>
      </c>
      <c r="K81" s="75" t="s">
        <v>44</v>
      </c>
      <c r="L81" s="75" t="s">
        <v>44</v>
      </c>
      <c r="M81" s="75" t="s">
        <v>44</v>
      </c>
      <c r="N81" s="75" t="s">
        <v>44</v>
      </c>
      <c r="O81" s="75" t="s">
        <v>44</v>
      </c>
      <c r="P81" s="75" t="s">
        <v>44</v>
      </c>
      <c r="Q81" s="75" t="s">
        <v>44</v>
      </c>
      <c r="R81" s="75" t="s">
        <v>44</v>
      </c>
      <c r="S81" s="75" t="s">
        <v>44</v>
      </c>
      <c r="T81" s="75" t="s">
        <v>44</v>
      </c>
      <c r="U81" s="75" t="s">
        <v>44</v>
      </c>
      <c r="V81" s="75" t="s">
        <v>44</v>
      </c>
      <c r="W81" s="75">
        <v>1</v>
      </c>
      <c r="X81" s="75" t="s">
        <v>44</v>
      </c>
      <c r="Y81" s="75" t="s">
        <v>44</v>
      </c>
      <c r="Z81" s="75" t="s">
        <v>44</v>
      </c>
      <c r="AA81" s="76" t="s">
        <v>44</v>
      </c>
    </row>
    <row r="82" spans="1:27" ht="15">
      <c r="A82" s="30" t="s">
        <v>90</v>
      </c>
      <c r="B82" s="27" t="s">
        <v>91</v>
      </c>
    </row>
  </sheetData>
  <phoneticPr fontId="3"/>
  <conditionalFormatting sqref="A4:AA4 A43:AA43 A46:AA46 A49:AA49 A52:AA52 A55:AA55 A58:AA58 G5:H81">
    <cfRule type="expression" dxfId="303" priority="373" stopIfTrue="1">
      <formula>OR($E4="国", $E4="道")</formula>
    </cfRule>
    <cfRule type="expression" dxfId="302" priority="374" stopIfTrue="1">
      <formula>OR($C4="札幌市", $C4="小樽市", $C4="函館市", $C4="旭川市")</formula>
    </cfRule>
    <cfRule type="expression" dxfId="301" priority="375" stopIfTrue="1">
      <formula>OR($E4="所", $E4="圏", $E4="局")</formula>
    </cfRule>
    <cfRule type="expression" dxfId="300" priority="376">
      <formula>OR($E4="市", $E4="町", $E4="村")</formula>
    </cfRule>
  </conditionalFormatting>
  <conditionalFormatting sqref="A5:AA5 A69:AA81 A43:AA60">
    <cfRule type="expression" dxfId="299" priority="369" stopIfTrue="1">
      <formula>OR($E5="国", $E5="道")</formula>
    </cfRule>
    <cfRule type="expression" dxfId="298" priority="370" stopIfTrue="1">
      <formula>OR($C5="札幌市", $C5="小樽市", $C5="函館市", $C5="旭川市")</formula>
    </cfRule>
    <cfRule type="expression" dxfId="297" priority="371" stopIfTrue="1">
      <formula>OR($E5="所", $E5="圏", $E5="局")</formula>
    </cfRule>
    <cfRule type="expression" dxfId="296" priority="372">
      <formula>OR($E5="市", $E5="町", $E5="村")</formula>
    </cfRule>
  </conditionalFormatting>
  <conditionalFormatting sqref="A6:AA6">
    <cfRule type="expression" dxfId="295" priority="365" stopIfTrue="1">
      <formula>OR($E6="国", $E6="道")</formula>
    </cfRule>
    <cfRule type="expression" dxfId="294" priority="366" stopIfTrue="1">
      <formula>OR($C6="札幌市", $C6="小樽市", $C6="函館市", $C6="旭川市")</formula>
    </cfRule>
    <cfRule type="expression" dxfId="293" priority="367" stopIfTrue="1">
      <formula>OR($E6="所", $E6="圏", $E6="局")</formula>
    </cfRule>
    <cfRule type="expression" dxfId="292" priority="368">
      <formula>OR($E6="市", $E6="町", $E6="村")</formula>
    </cfRule>
  </conditionalFormatting>
  <conditionalFormatting sqref="A7:AA7">
    <cfRule type="expression" dxfId="291" priority="361" stopIfTrue="1">
      <formula>OR($E7="国", $E7="道")</formula>
    </cfRule>
    <cfRule type="expression" dxfId="290" priority="362" stopIfTrue="1">
      <formula>OR($C7="札幌市", $C7="小樽市", $C7="函館市", $C7="旭川市")</formula>
    </cfRule>
    <cfRule type="expression" dxfId="289" priority="363" stopIfTrue="1">
      <formula>OR($E7="所", $E7="圏", $E7="局")</formula>
    </cfRule>
    <cfRule type="expression" dxfId="288" priority="364">
      <formula>OR($E7="市", $E7="町", $E7="村")</formula>
    </cfRule>
  </conditionalFormatting>
  <conditionalFormatting sqref="A8:AA8">
    <cfRule type="expression" dxfId="287" priority="357" stopIfTrue="1">
      <formula>OR($E8="国", $E8="道")</formula>
    </cfRule>
    <cfRule type="expression" dxfId="286" priority="358" stopIfTrue="1">
      <formula>OR($C8="札幌市", $C8="小樽市", $C8="函館市", $C8="旭川市")</formula>
    </cfRule>
    <cfRule type="expression" dxfId="285" priority="359" stopIfTrue="1">
      <formula>OR($E8="所", $E8="圏", $E8="局")</formula>
    </cfRule>
    <cfRule type="expression" dxfId="284" priority="360">
      <formula>OR($E8="市", $E8="町", $E8="村")</formula>
    </cfRule>
  </conditionalFormatting>
  <conditionalFormatting sqref="A9:AA9">
    <cfRule type="expression" dxfId="283" priority="353" stopIfTrue="1">
      <formula>OR($E9="国", $E9="道")</formula>
    </cfRule>
    <cfRule type="expression" dxfId="282" priority="354" stopIfTrue="1">
      <formula>OR($C9="札幌市", $C9="小樽市", $C9="函館市", $C9="旭川市")</formula>
    </cfRule>
    <cfRule type="expression" dxfId="281" priority="355" stopIfTrue="1">
      <formula>OR($E9="所", $E9="圏", $E9="局")</formula>
    </cfRule>
    <cfRule type="expression" dxfId="280" priority="356">
      <formula>OR($E9="市", $E9="町", $E9="村")</formula>
    </cfRule>
  </conditionalFormatting>
  <conditionalFormatting sqref="A10:AA10">
    <cfRule type="expression" dxfId="279" priority="349" stopIfTrue="1">
      <formula>OR($E10="国", $E10="道")</formula>
    </cfRule>
    <cfRule type="expression" dxfId="278" priority="350" stopIfTrue="1">
      <formula>OR($C10="札幌市", $C10="小樽市", $C10="函館市", $C10="旭川市")</formula>
    </cfRule>
    <cfRule type="expression" dxfId="277" priority="351" stopIfTrue="1">
      <formula>OR($E10="所", $E10="圏", $E10="局")</formula>
    </cfRule>
    <cfRule type="expression" dxfId="276" priority="352">
      <formula>OR($E10="市", $E10="町", $E10="村")</formula>
    </cfRule>
  </conditionalFormatting>
  <conditionalFormatting sqref="A11:AA11">
    <cfRule type="expression" dxfId="275" priority="345" stopIfTrue="1">
      <formula>OR($E11="国", $E11="道")</formula>
    </cfRule>
    <cfRule type="expression" dxfId="274" priority="346" stopIfTrue="1">
      <formula>OR($C11="札幌市", $C11="小樽市", $C11="函館市", $C11="旭川市")</formula>
    </cfRule>
    <cfRule type="expression" dxfId="273" priority="347" stopIfTrue="1">
      <formula>OR($E11="所", $E11="圏", $E11="局")</formula>
    </cfRule>
    <cfRule type="expression" dxfId="272" priority="348">
      <formula>OR($E11="市", $E11="町", $E11="村")</formula>
    </cfRule>
  </conditionalFormatting>
  <conditionalFormatting sqref="A12:AA12">
    <cfRule type="expression" dxfId="271" priority="341" stopIfTrue="1">
      <formula>OR($E12="国", $E12="道")</formula>
    </cfRule>
    <cfRule type="expression" dxfId="270" priority="342" stopIfTrue="1">
      <formula>OR($C12="札幌市", $C12="小樽市", $C12="函館市", $C12="旭川市")</formula>
    </cfRule>
    <cfRule type="expression" dxfId="269" priority="343" stopIfTrue="1">
      <formula>OR($E12="所", $E12="圏", $E12="局")</formula>
    </cfRule>
    <cfRule type="expression" dxfId="268" priority="344">
      <formula>OR($E12="市", $E12="町", $E12="村")</formula>
    </cfRule>
  </conditionalFormatting>
  <conditionalFormatting sqref="A13:AA13">
    <cfRule type="expression" dxfId="267" priority="337" stopIfTrue="1">
      <formula>OR($E13="国", $E13="道")</formula>
    </cfRule>
    <cfRule type="expression" dxfId="266" priority="338" stopIfTrue="1">
      <formula>OR($C13="札幌市", $C13="小樽市", $C13="函館市", $C13="旭川市")</formula>
    </cfRule>
    <cfRule type="expression" dxfId="265" priority="339" stopIfTrue="1">
      <formula>OR($E13="所", $E13="圏", $E13="局")</formula>
    </cfRule>
    <cfRule type="expression" dxfId="264" priority="340">
      <formula>OR($E13="市", $E13="町", $E13="村")</formula>
    </cfRule>
  </conditionalFormatting>
  <conditionalFormatting sqref="A14:AA14">
    <cfRule type="expression" dxfId="263" priority="333" stopIfTrue="1">
      <formula>OR($E14="国", $E14="道")</formula>
    </cfRule>
    <cfRule type="expression" dxfId="262" priority="334" stopIfTrue="1">
      <formula>OR($C14="札幌市", $C14="小樽市", $C14="函館市", $C14="旭川市")</formula>
    </cfRule>
    <cfRule type="expression" dxfId="261" priority="335" stopIfTrue="1">
      <formula>OR($E14="所", $E14="圏", $E14="局")</formula>
    </cfRule>
    <cfRule type="expression" dxfId="260" priority="336">
      <formula>OR($E14="市", $E14="町", $E14="村")</formula>
    </cfRule>
  </conditionalFormatting>
  <conditionalFormatting sqref="A15:AA15">
    <cfRule type="expression" dxfId="259" priority="329" stopIfTrue="1">
      <formula>OR($E15="国", $E15="道")</formula>
    </cfRule>
    <cfRule type="expression" dxfId="258" priority="330" stopIfTrue="1">
      <formula>OR($C15="札幌市", $C15="小樽市", $C15="函館市", $C15="旭川市")</formula>
    </cfRule>
    <cfRule type="expression" dxfId="257" priority="331" stopIfTrue="1">
      <formula>OR($E15="所", $E15="圏", $E15="局")</formula>
    </cfRule>
    <cfRule type="expression" dxfId="256" priority="332">
      <formula>OR($E15="市", $E15="町", $E15="村")</formula>
    </cfRule>
  </conditionalFormatting>
  <conditionalFormatting sqref="A16:AA16">
    <cfRule type="expression" dxfId="255" priority="325" stopIfTrue="1">
      <formula>OR($E16="国", $E16="道")</formula>
    </cfRule>
    <cfRule type="expression" dxfId="254" priority="326" stopIfTrue="1">
      <formula>OR($C16="札幌市", $C16="小樽市", $C16="函館市", $C16="旭川市")</formula>
    </cfRule>
    <cfRule type="expression" dxfId="253" priority="327" stopIfTrue="1">
      <formula>OR($E16="所", $E16="圏", $E16="局")</formula>
    </cfRule>
    <cfRule type="expression" dxfId="252" priority="328">
      <formula>OR($E16="市", $E16="町", $E16="村")</formula>
    </cfRule>
  </conditionalFormatting>
  <conditionalFormatting sqref="A17:AA17">
    <cfRule type="expression" dxfId="251" priority="321" stopIfTrue="1">
      <formula>OR($E17="国", $E17="道")</formula>
    </cfRule>
    <cfRule type="expression" dxfId="250" priority="322" stopIfTrue="1">
      <formula>OR($C17="札幌市", $C17="小樽市", $C17="函館市", $C17="旭川市")</formula>
    </cfRule>
    <cfRule type="expression" dxfId="249" priority="323" stopIfTrue="1">
      <formula>OR($E17="所", $E17="圏", $E17="局")</formula>
    </cfRule>
    <cfRule type="expression" dxfId="248" priority="324">
      <formula>OR($E17="市", $E17="町", $E17="村")</formula>
    </cfRule>
  </conditionalFormatting>
  <conditionalFormatting sqref="A18:AA18">
    <cfRule type="expression" dxfId="247" priority="317" stopIfTrue="1">
      <formula>OR($E18="国", $E18="道")</formula>
    </cfRule>
    <cfRule type="expression" dxfId="246" priority="318" stopIfTrue="1">
      <formula>OR($C18="札幌市", $C18="小樽市", $C18="函館市", $C18="旭川市")</formula>
    </cfRule>
    <cfRule type="expression" dxfId="245" priority="319" stopIfTrue="1">
      <formula>OR($E18="所", $E18="圏", $E18="局")</formula>
    </cfRule>
    <cfRule type="expression" dxfId="244" priority="320">
      <formula>OR($E18="市", $E18="町", $E18="村")</formula>
    </cfRule>
  </conditionalFormatting>
  <conditionalFormatting sqref="A19:AA19">
    <cfRule type="expression" dxfId="243" priority="313" stopIfTrue="1">
      <formula>OR($E19="国", $E19="道")</formula>
    </cfRule>
    <cfRule type="expression" dxfId="242" priority="314" stopIfTrue="1">
      <formula>OR($C19="札幌市", $C19="小樽市", $C19="函館市", $C19="旭川市")</formula>
    </cfRule>
    <cfRule type="expression" dxfId="241" priority="315" stopIfTrue="1">
      <formula>OR($E19="所", $E19="圏", $E19="局")</formula>
    </cfRule>
    <cfRule type="expression" dxfId="240" priority="316">
      <formula>OR($E19="市", $E19="町", $E19="村")</formula>
    </cfRule>
  </conditionalFormatting>
  <conditionalFormatting sqref="A20:AA20">
    <cfRule type="expression" dxfId="239" priority="309" stopIfTrue="1">
      <formula>OR($E20="国", $E20="道")</formula>
    </cfRule>
    <cfRule type="expression" dxfId="238" priority="310" stopIfTrue="1">
      <formula>OR($C20="札幌市", $C20="小樽市", $C20="函館市", $C20="旭川市")</formula>
    </cfRule>
    <cfRule type="expression" dxfId="237" priority="311" stopIfTrue="1">
      <formula>OR($E20="所", $E20="圏", $E20="局")</formula>
    </cfRule>
    <cfRule type="expression" dxfId="236" priority="312">
      <formula>OR($E20="市", $E20="町", $E20="村")</formula>
    </cfRule>
  </conditionalFormatting>
  <conditionalFormatting sqref="A21:AA21">
    <cfRule type="expression" dxfId="235" priority="305" stopIfTrue="1">
      <formula>OR($E21="国", $E21="道")</formula>
    </cfRule>
    <cfRule type="expression" dxfId="234" priority="306" stopIfTrue="1">
      <formula>OR($C21="札幌市", $C21="小樽市", $C21="函館市", $C21="旭川市")</formula>
    </cfRule>
    <cfRule type="expression" dxfId="233" priority="307" stopIfTrue="1">
      <formula>OR($E21="所", $E21="圏", $E21="局")</formula>
    </cfRule>
    <cfRule type="expression" dxfId="232" priority="308">
      <formula>OR($E21="市", $E21="町", $E21="村")</formula>
    </cfRule>
  </conditionalFormatting>
  <conditionalFormatting sqref="A22:AA22">
    <cfRule type="expression" dxfId="231" priority="301" stopIfTrue="1">
      <formula>OR($E22="国", $E22="道")</formula>
    </cfRule>
    <cfRule type="expression" dxfId="230" priority="302" stopIfTrue="1">
      <formula>OR($C22="札幌市", $C22="小樽市", $C22="函館市", $C22="旭川市")</formula>
    </cfRule>
    <cfRule type="expression" dxfId="229" priority="303" stopIfTrue="1">
      <formula>OR($E22="所", $E22="圏", $E22="局")</formula>
    </cfRule>
    <cfRule type="expression" dxfId="228" priority="304">
      <formula>OR($E22="市", $E22="町", $E22="村")</formula>
    </cfRule>
  </conditionalFormatting>
  <conditionalFormatting sqref="A23:AA23">
    <cfRule type="expression" dxfId="227" priority="297" stopIfTrue="1">
      <formula>OR($E23="国", $E23="道")</formula>
    </cfRule>
    <cfRule type="expression" dxfId="226" priority="298" stopIfTrue="1">
      <formula>OR($C23="札幌市", $C23="小樽市", $C23="函館市", $C23="旭川市")</formula>
    </cfRule>
    <cfRule type="expression" dxfId="225" priority="299" stopIfTrue="1">
      <formula>OR($E23="所", $E23="圏", $E23="局")</formula>
    </cfRule>
    <cfRule type="expression" dxfId="224" priority="300">
      <formula>OR($E23="市", $E23="町", $E23="村")</formula>
    </cfRule>
  </conditionalFormatting>
  <conditionalFormatting sqref="A24:AA24">
    <cfRule type="expression" dxfId="223" priority="293" stopIfTrue="1">
      <formula>OR($E24="国", $E24="道")</formula>
    </cfRule>
    <cfRule type="expression" dxfId="222" priority="294" stopIfTrue="1">
      <formula>OR($C24="札幌市", $C24="小樽市", $C24="函館市", $C24="旭川市")</formula>
    </cfRule>
    <cfRule type="expression" dxfId="221" priority="295" stopIfTrue="1">
      <formula>OR($E24="所", $E24="圏", $E24="局")</formula>
    </cfRule>
    <cfRule type="expression" dxfId="220" priority="296">
      <formula>OR($E24="市", $E24="町", $E24="村")</formula>
    </cfRule>
  </conditionalFormatting>
  <conditionalFormatting sqref="A25:AA25">
    <cfRule type="expression" dxfId="219" priority="289" stopIfTrue="1">
      <formula>OR($E25="国", $E25="道")</formula>
    </cfRule>
    <cfRule type="expression" dxfId="218" priority="290" stopIfTrue="1">
      <formula>OR($C25="札幌市", $C25="小樽市", $C25="函館市", $C25="旭川市")</formula>
    </cfRule>
    <cfRule type="expression" dxfId="217" priority="291" stopIfTrue="1">
      <formula>OR($E25="所", $E25="圏", $E25="局")</formula>
    </cfRule>
    <cfRule type="expression" dxfId="216" priority="292">
      <formula>OR($E25="市", $E25="町", $E25="村")</formula>
    </cfRule>
  </conditionalFormatting>
  <conditionalFormatting sqref="A26:AA26">
    <cfRule type="expression" dxfId="215" priority="285" stopIfTrue="1">
      <formula>OR($E26="国", $E26="道")</formula>
    </cfRule>
    <cfRule type="expression" dxfId="214" priority="286" stopIfTrue="1">
      <formula>OR($C26="札幌市", $C26="小樽市", $C26="函館市", $C26="旭川市")</formula>
    </cfRule>
    <cfRule type="expression" dxfId="213" priority="287" stopIfTrue="1">
      <formula>OR($E26="所", $E26="圏", $E26="局")</formula>
    </cfRule>
    <cfRule type="expression" dxfId="212" priority="288">
      <formula>OR($E26="市", $E26="町", $E26="村")</formula>
    </cfRule>
  </conditionalFormatting>
  <conditionalFormatting sqref="A27:AA27">
    <cfRule type="expression" dxfId="211" priority="281" stopIfTrue="1">
      <formula>OR($E27="国", $E27="道")</formula>
    </cfRule>
    <cfRule type="expression" dxfId="210" priority="282" stopIfTrue="1">
      <formula>OR($C27="札幌市", $C27="小樽市", $C27="函館市", $C27="旭川市")</formula>
    </cfRule>
    <cfRule type="expression" dxfId="209" priority="283" stopIfTrue="1">
      <formula>OR($E27="所", $E27="圏", $E27="局")</formula>
    </cfRule>
    <cfRule type="expression" dxfId="208" priority="284">
      <formula>OR($E27="市", $E27="町", $E27="村")</formula>
    </cfRule>
  </conditionalFormatting>
  <conditionalFormatting sqref="A28:AA28">
    <cfRule type="expression" dxfId="207" priority="277" stopIfTrue="1">
      <formula>OR($E28="国", $E28="道")</formula>
    </cfRule>
    <cfRule type="expression" dxfId="206" priority="278" stopIfTrue="1">
      <formula>OR($C28="札幌市", $C28="小樽市", $C28="函館市", $C28="旭川市")</formula>
    </cfRule>
    <cfRule type="expression" dxfId="205" priority="279" stopIfTrue="1">
      <formula>OR($E28="所", $E28="圏", $E28="局")</formula>
    </cfRule>
    <cfRule type="expression" dxfId="204" priority="280">
      <formula>OR($E28="市", $E28="町", $E28="村")</formula>
    </cfRule>
  </conditionalFormatting>
  <conditionalFormatting sqref="A29:AA29">
    <cfRule type="expression" dxfId="203" priority="273" stopIfTrue="1">
      <formula>OR($E29="国", $E29="道")</formula>
    </cfRule>
    <cfRule type="expression" dxfId="202" priority="274" stopIfTrue="1">
      <formula>OR($C29="札幌市", $C29="小樽市", $C29="函館市", $C29="旭川市")</formula>
    </cfRule>
    <cfRule type="expression" dxfId="201" priority="275" stopIfTrue="1">
      <formula>OR($E29="所", $E29="圏", $E29="局")</formula>
    </cfRule>
    <cfRule type="expression" dxfId="200" priority="276">
      <formula>OR($E29="市", $E29="町", $E29="村")</formula>
    </cfRule>
  </conditionalFormatting>
  <conditionalFormatting sqref="A30:AA30">
    <cfRule type="expression" dxfId="199" priority="269" stopIfTrue="1">
      <formula>OR($E30="国", $E30="道")</formula>
    </cfRule>
    <cfRule type="expression" dxfId="198" priority="270" stopIfTrue="1">
      <formula>OR($C30="札幌市", $C30="小樽市", $C30="函館市", $C30="旭川市")</formula>
    </cfRule>
    <cfRule type="expression" dxfId="197" priority="271" stopIfTrue="1">
      <formula>OR($E30="所", $E30="圏", $E30="局")</formula>
    </cfRule>
    <cfRule type="expression" dxfId="196" priority="272">
      <formula>OR($E30="市", $E30="町", $E30="村")</formula>
    </cfRule>
  </conditionalFormatting>
  <conditionalFormatting sqref="A31:AA31">
    <cfRule type="expression" dxfId="195" priority="265" stopIfTrue="1">
      <formula>OR($E31="国", $E31="道")</formula>
    </cfRule>
    <cfRule type="expression" dxfId="194" priority="266" stopIfTrue="1">
      <formula>OR($C31="札幌市", $C31="小樽市", $C31="函館市", $C31="旭川市")</formula>
    </cfRule>
    <cfRule type="expression" dxfId="193" priority="267" stopIfTrue="1">
      <formula>OR($E31="所", $E31="圏", $E31="局")</formula>
    </cfRule>
    <cfRule type="expression" dxfId="192" priority="268">
      <formula>OR($E31="市", $E31="町", $E31="村")</formula>
    </cfRule>
  </conditionalFormatting>
  <conditionalFormatting sqref="A32:AA32">
    <cfRule type="expression" dxfId="191" priority="261" stopIfTrue="1">
      <formula>OR($E32="国", $E32="道")</formula>
    </cfRule>
    <cfRule type="expression" dxfId="190" priority="262" stopIfTrue="1">
      <formula>OR($C32="札幌市", $C32="小樽市", $C32="函館市", $C32="旭川市")</formula>
    </cfRule>
    <cfRule type="expression" dxfId="189" priority="263" stopIfTrue="1">
      <formula>OR($E32="所", $E32="圏", $E32="局")</formula>
    </cfRule>
    <cfRule type="expression" dxfId="188" priority="264">
      <formula>OR($E32="市", $E32="町", $E32="村")</formula>
    </cfRule>
  </conditionalFormatting>
  <conditionalFormatting sqref="A33:AA33">
    <cfRule type="expression" dxfId="187" priority="257" stopIfTrue="1">
      <formula>OR($E33="国", $E33="道")</formula>
    </cfRule>
    <cfRule type="expression" dxfId="186" priority="258" stopIfTrue="1">
      <formula>OR($C33="札幌市", $C33="小樽市", $C33="函館市", $C33="旭川市")</formula>
    </cfRule>
    <cfRule type="expression" dxfId="185" priority="259" stopIfTrue="1">
      <formula>OR($E33="所", $E33="圏", $E33="局")</formula>
    </cfRule>
    <cfRule type="expression" dxfId="184" priority="260">
      <formula>OR($E33="市", $E33="町", $E33="村")</formula>
    </cfRule>
  </conditionalFormatting>
  <conditionalFormatting sqref="A34:AA34">
    <cfRule type="expression" dxfId="183" priority="253" stopIfTrue="1">
      <formula>OR($E34="国", $E34="道")</formula>
    </cfRule>
    <cfRule type="expression" dxfId="182" priority="254" stopIfTrue="1">
      <formula>OR($C34="札幌市", $C34="小樽市", $C34="函館市", $C34="旭川市")</formula>
    </cfRule>
    <cfRule type="expression" dxfId="181" priority="255" stopIfTrue="1">
      <formula>OR($E34="所", $E34="圏", $E34="局")</formula>
    </cfRule>
    <cfRule type="expression" dxfId="180" priority="256">
      <formula>OR($E34="市", $E34="町", $E34="村")</formula>
    </cfRule>
  </conditionalFormatting>
  <conditionalFormatting sqref="A35:AA35">
    <cfRule type="expression" dxfId="179" priority="249" stopIfTrue="1">
      <formula>OR($E35="国", $E35="道")</formula>
    </cfRule>
    <cfRule type="expression" dxfId="178" priority="250" stopIfTrue="1">
      <formula>OR($C35="札幌市", $C35="小樽市", $C35="函館市", $C35="旭川市")</formula>
    </cfRule>
    <cfRule type="expression" dxfId="177" priority="251" stopIfTrue="1">
      <formula>OR($E35="所", $E35="圏", $E35="局")</formula>
    </cfRule>
    <cfRule type="expression" dxfId="176" priority="252">
      <formula>OR($E35="市", $E35="町", $E35="村")</formula>
    </cfRule>
  </conditionalFormatting>
  <conditionalFormatting sqref="A36:AA36">
    <cfRule type="expression" dxfId="175" priority="245" stopIfTrue="1">
      <formula>OR($E36="国", $E36="道")</formula>
    </cfRule>
    <cfRule type="expression" dxfId="174" priority="246" stopIfTrue="1">
      <formula>OR($C36="札幌市", $C36="小樽市", $C36="函館市", $C36="旭川市")</formula>
    </cfRule>
    <cfRule type="expression" dxfId="173" priority="247" stopIfTrue="1">
      <formula>OR($E36="所", $E36="圏", $E36="局")</formula>
    </cfRule>
    <cfRule type="expression" dxfId="172" priority="248">
      <formula>OR($E36="市", $E36="町", $E36="村")</formula>
    </cfRule>
  </conditionalFormatting>
  <conditionalFormatting sqref="A37:AA37">
    <cfRule type="expression" dxfId="171" priority="241" stopIfTrue="1">
      <formula>OR($E37="国", $E37="道")</formula>
    </cfRule>
    <cfRule type="expression" dxfId="170" priority="242" stopIfTrue="1">
      <formula>OR($C37="札幌市", $C37="小樽市", $C37="函館市", $C37="旭川市")</formula>
    </cfRule>
    <cfRule type="expression" dxfId="169" priority="243" stopIfTrue="1">
      <formula>OR($E37="所", $E37="圏", $E37="局")</formula>
    </cfRule>
    <cfRule type="expression" dxfId="168" priority="244">
      <formula>OR($E37="市", $E37="町", $E37="村")</formula>
    </cfRule>
  </conditionalFormatting>
  <conditionalFormatting sqref="A38:AA38">
    <cfRule type="expression" dxfId="167" priority="237" stopIfTrue="1">
      <formula>OR($E38="国", $E38="道")</formula>
    </cfRule>
    <cfRule type="expression" dxfId="166" priority="238" stopIfTrue="1">
      <formula>OR($C38="札幌市", $C38="小樽市", $C38="函館市", $C38="旭川市")</formula>
    </cfRule>
    <cfRule type="expression" dxfId="165" priority="239" stopIfTrue="1">
      <formula>OR($E38="所", $E38="圏", $E38="局")</formula>
    </cfRule>
    <cfRule type="expression" dxfId="164" priority="240">
      <formula>OR($E38="市", $E38="町", $E38="村")</formula>
    </cfRule>
  </conditionalFormatting>
  <conditionalFormatting sqref="A39:AA39">
    <cfRule type="expression" dxfId="163" priority="233" stopIfTrue="1">
      <formula>OR($E39="国", $E39="道")</formula>
    </cfRule>
    <cfRule type="expression" dxfId="162" priority="234" stopIfTrue="1">
      <formula>OR($C39="札幌市", $C39="小樽市", $C39="函館市", $C39="旭川市")</formula>
    </cfRule>
    <cfRule type="expression" dxfId="161" priority="235" stopIfTrue="1">
      <formula>OR($E39="所", $E39="圏", $E39="局")</formula>
    </cfRule>
    <cfRule type="expression" dxfId="160" priority="236">
      <formula>OR($E39="市", $E39="町", $E39="村")</formula>
    </cfRule>
  </conditionalFormatting>
  <conditionalFormatting sqref="A40:AA40">
    <cfRule type="expression" dxfId="159" priority="229" stopIfTrue="1">
      <formula>OR($E40="国", $E40="道")</formula>
    </cfRule>
    <cfRule type="expression" dxfId="158" priority="230" stopIfTrue="1">
      <formula>OR($C40="札幌市", $C40="小樽市", $C40="函館市", $C40="旭川市")</formula>
    </cfRule>
    <cfRule type="expression" dxfId="157" priority="231" stopIfTrue="1">
      <formula>OR($E40="所", $E40="圏", $E40="局")</formula>
    </cfRule>
    <cfRule type="expression" dxfId="156" priority="232">
      <formula>OR($E40="市", $E40="町", $E40="村")</formula>
    </cfRule>
  </conditionalFormatting>
  <conditionalFormatting sqref="A41:AA41">
    <cfRule type="expression" dxfId="155" priority="225" stopIfTrue="1">
      <formula>OR($E41="国", $E41="道")</formula>
    </cfRule>
    <cfRule type="expression" dxfId="154" priority="226" stopIfTrue="1">
      <formula>OR($C41="札幌市", $C41="小樽市", $C41="函館市", $C41="旭川市")</formula>
    </cfRule>
    <cfRule type="expression" dxfId="153" priority="227" stopIfTrue="1">
      <formula>OR($E41="所", $E41="圏", $E41="局")</formula>
    </cfRule>
    <cfRule type="expression" dxfId="152" priority="228">
      <formula>OR($E41="市", $E41="町", $E41="村")</formula>
    </cfRule>
  </conditionalFormatting>
  <conditionalFormatting sqref="A42:AA42">
    <cfRule type="expression" dxfId="151" priority="221" stopIfTrue="1">
      <formula>OR($E42="国", $E42="道")</formula>
    </cfRule>
    <cfRule type="expression" dxfId="150" priority="222" stopIfTrue="1">
      <formula>OR($C42="札幌市", $C42="小樽市", $C42="函館市", $C42="旭川市")</formula>
    </cfRule>
    <cfRule type="expression" dxfId="149" priority="223" stopIfTrue="1">
      <formula>OR($E42="所", $E42="圏", $E42="局")</formula>
    </cfRule>
    <cfRule type="expression" dxfId="148" priority="224">
      <formula>OR($E42="市", $E42="町", $E42="村")</formula>
    </cfRule>
  </conditionalFormatting>
  <conditionalFormatting sqref="A61:AA61">
    <cfRule type="expression" dxfId="147" priority="217" stopIfTrue="1">
      <formula>OR($E61="国", $E61="道")</formula>
    </cfRule>
    <cfRule type="expression" dxfId="146" priority="218" stopIfTrue="1">
      <formula>OR($C61="札幌市", $C61="小樽市", $C61="函館市", $C61="旭川市")</formula>
    </cfRule>
    <cfRule type="expression" dxfId="145" priority="219" stopIfTrue="1">
      <formula>OR($E61="所", $E61="圏", $E61="局")</formula>
    </cfRule>
    <cfRule type="expression" dxfId="144" priority="220">
      <formula>OR($E61="市", $E61="町", $E61="村")</formula>
    </cfRule>
  </conditionalFormatting>
  <conditionalFormatting sqref="A62:AA62">
    <cfRule type="expression" dxfId="143" priority="213" stopIfTrue="1">
      <formula>OR($E62="国", $E62="道")</formula>
    </cfRule>
    <cfRule type="expression" dxfId="142" priority="214" stopIfTrue="1">
      <formula>OR($C62="札幌市", $C62="小樽市", $C62="函館市", $C62="旭川市")</formula>
    </cfRule>
    <cfRule type="expression" dxfId="141" priority="215" stopIfTrue="1">
      <formula>OR($E62="所", $E62="圏", $E62="局")</formula>
    </cfRule>
    <cfRule type="expression" dxfId="140" priority="216">
      <formula>OR($E62="市", $E62="町", $E62="村")</formula>
    </cfRule>
  </conditionalFormatting>
  <conditionalFormatting sqref="A63:AA63">
    <cfRule type="expression" dxfId="139" priority="209" stopIfTrue="1">
      <formula>OR($E63="国", $E63="道")</formula>
    </cfRule>
    <cfRule type="expression" dxfId="138" priority="210" stopIfTrue="1">
      <formula>OR($C63="札幌市", $C63="小樽市", $C63="函館市", $C63="旭川市")</formula>
    </cfRule>
    <cfRule type="expression" dxfId="137" priority="211" stopIfTrue="1">
      <formula>OR($E63="所", $E63="圏", $E63="局")</formula>
    </cfRule>
    <cfRule type="expression" dxfId="136" priority="212">
      <formula>OR($E63="市", $E63="町", $E63="村")</formula>
    </cfRule>
  </conditionalFormatting>
  <conditionalFormatting sqref="A64:AA64">
    <cfRule type="expression" dxfId="135" priority="205" stopIfTrue="1">
      <formula>OR($E64="国", $E64="道")</formula>
    </cfRule>
    <cfRule type="expression" dxfId="134" priority="206" stopIfTrue="1">
      <formula>OR($C64="札幌市", $C64="小樽市", $C64="函館市", $C64="旭川市")</formula>
    </cfRule>
    <cfRule type="expression" dxfId="133" priority="207" stopIfTrue="1">
      <formula>OR($E64="所", $E64="圏", $E64="局")</formula>
    </cfRule>
    <cfRule type="expression" dxfId="132" priority="208">
      <formula>OR($E64="市", $E64="町", $E64="村")</formula>
    </cfRule>
  </conditionalFormatting>
  <conditionalFormatting sqref="A65:AA65">
    <cfRule type="expression" dxfId="131" priority="201" stopIfTrue="1">
      <formula>OR($E65="国", $E65="道")</formula>
    </cfRule>
    <cfRule type="expression" dxfId="130" priority="202" stopIfTrue="1">
      <formula>OR($C65="札幌市", $C65="小樽市", $C65="函館市", $C65="旭川市")</formula>
    </cfRule>
    <cfRule type="expression" dxfId="129" priority="203" stopIfTrue="1">
      <formula>OR($E65="所", $E65="圏", $E65="局")</formula>
    </cfRule>
    <cfRule type="expression" dxfId="128" priority="204">
      <formula>OR($E65="市", $E65="町", $E65="村")</formula>
    </cfRule>
  </conditionalFormatting>
  <conditionalFormatting sqref="A66:AA66">
    <cfRule type="expression" dxfId="127" priority="197" stopIfTrue="1">
      <formula>OR($E66="国", $E66="道")</formula>
    </cfRule>
    <cfRule type="expression" dxfId="126" priority="198" stopIfTrue="1">
      <formula>OR($C66="札幌市", $C66="小樽市", $C66="函館市", $C66="旭川市")</formula>
    </cfRule>
    <cfRule type="expression" dxfId="125" priority="199" stopIfTrue="1">
      <formula>OR($E66="所", $E66="圏", $E66="局")</formula>
    </cfRule>
    <cfRule type="expression" dxfId="124" priority="200">
      <formula>OR($E66="市", $E66="町", $E66="村")</formula>
    </cfRule>
  </conditionalFormatting>
  <conditionalFormatting sqref="A67:AA67">
    <cfRule type="expression" dxfId="123" priority="193" stopIfTrue="1">
      <formula>OR($E67="国", $E67="道")</formula>
    </cfRule>
    <cfRule type="expression" dxfId="122" priority="194" stopIfTrue="1">
      <formula>OR($C67="札幌市", $C67="小樽市", $C67="函館市", $C67="旭川市")</formula>
    </cfRule>
    <cfRule type="expression" dxfId="121" priority="195" stopIfTrue="1">
      <formula>OR($E67="所", $E67="圏", $E67="局")</formula>
    </cfRule>
    <cfRule type="expression" dxfId="120" priority="196">
      <formula>OR($E67="市", $E67="町", $E67="村")</formula>
    </cfRule>
  </conditionalFormatting>
  <conditionalFormatting sqref="A68:AA68">
    <cfRule type="expression" dxfId="119" priority="189" stopIfTrue="1">
      <formula>OR($E68="国", $E68="道")</formula>
    </cfRule>
    <cfRule type="expression" dxfId="118" priority="190" stopIfTrue="1">
      <formula>OR($C68="札幌市", $C68="小樽市", $C68="函館市", $C68="旭川市")</formula>
    </cfRule>
    <cfRule type="expression" dxfId="117" priority="191" stopIfTrue="1">
      <formula>OR($E68="所", $E68="圏", $E68="局")</formula>
    </cfRule>
    <cfRule type="expression" dxfId="116" priority="192">
      <formula>OR($E68="市", $E68="町", $E68="村")</formula>
    </cfRule>
  </conditionalFormatting>
  <conditionalFormatting sqref="A70:AA70">
    <cfRule type="expression" dxfId="115" priority="185" stopIfTrue="1">
      <formula>OR($E70="国", $E70="道")</formula>
    </cfRule>
    <cfRule type="expression" dxfId="114" priority="186" stopIfTrue="1">
      <formula>OR($C70="札幌市", $C70="小樽市", $C70="函館市", $C70="旭川市")</formula>
    </cfRule>
    <cfRule type="expression" dxfId="113" priority="187" stopIfTrue="1">
      <formula>OR($E70="所", $E70="圏", $E70="局")</formula>
    </cfRule>
    <cfRule type="expression" dxfId="112" priority="188">
      <formula>OR($E70="市", $E70="町", $E70="村")</formula>
    </cfRule>
  </conditionalFormatting>
  <conditionalFormatting sqref="A71:AA71">
    <cfRule type="expression" dxfId="111" priority="181" stopIfTrue="1">
      <formula>OR($E71="国", $E71="道")</formula>
    </cfRule>
    <cfRule type="expression" dxfId="110" priority="182" stopIfTrue="1">
      <formula>OR($C71="札幌市", $C71="小樽市", $C71="函館市", $C71="旭川市")</formula>
    </cfRule>
    <cfRule type="expression" dxfId="109" priority="183" stopIfTrue="1">
      <formula>OR($E71="所", $E71="圏", $E71="局")</formula>
    </cfRule>
    <cfRule type="expression" dxfId="108" priority="184">
      <formula>OR($E71="市", $E71="町", $E71="村")</formula>
    </cfRule>
  </conditionalFormatting>
  <conditionalFormatting sqref="A72:AA72">
    <cfRule type="expression" dxfId="107" priority="177" stopIfTrue="1">
      <formula>OR($E72="国", $E72="道")</formula>
    </cfRule>
    <cfRule type="expression" dxfId="106" priority="178" stopIfTrue="1">
      <formula>OR($C72="札幌市", $C72="小樽市", $C72="函館市", $C72="旭川市")</formula>
    </cfRule>
    <cfRule type="expression" dxfId="105" priority="179" stopIfTrue="1">
      <formula>OR($E72="所", $E72="圏", $E72="局")</formula>
    </cfRule>
    <cfRule type="expression" dxfId="104" priority="180">
      <formula>OR($E72="市", $E72="町", $E72="村")</formula>
    </cfRule>
  </conditionalFormatting>
  <conditionalFormatting sqref="A73:AA73">
    <cfRule type="expression" dxfId="103" priority="173" stopIfTrue="1">
      <formula>OR($E73="国", $E73="道")</formula>
    </cfRule>
    <cfRule type="expression" dxfId="102" priority="174" stopIfTrue="1">
      <formula>OR($C73="札幌市", $C73="小樽市", $C73="函館市", $C73="旭川市")</formula>
    </cfRule>
    <cfRule type="expression" dxfId="101" priority="175" stopIfTrue="1">
      <formula>OR($E73="所", $E73="圏", $E73="局")</formula>
    </cfRule>
    <cfRule type="expression" dxfId="100" priority="176">
      <formula>OR($E73="市", $E73="町", $E73="村")</formula>
    </cfRule>
  </conditionalFormatting>
  <conditionalFormatting sqref="A74:AA74">
    <cfRule type="expression" dxfId="99" priority="169" stopIfTrue="1">
      <formula>OR($E74="国", $E74="道")</formula>
    </cfRule>
    <cfRule type="expression" dxfId="98" priority="170" stopIfTrue="1">
      <formula>OR($C74="札幌市", $C74="小樽市", $C74="函館市", $C74="旭川市")</formula>
    </cfRule>
    <cfRule type="expression" dxfId="97" priority="171" stopIfTrue="1">
      <formula>OR($E74="所", $E74="圏", $E74="局")</formula>
    </cfRule>
    <cfRule type="expression" dxfId="96" priority="172">
      <formula>OR($E74="市", $E74="町", $E74="村")</formula>
    </cfRule>
  </conditionalFormatting>
  <conditionalFormatting sqref="A75:AA75">
    <cfRule type="expression" dxfId="95" priority="165" stopIfTrue="1">
      <formula>OR($E75="国", $E75="道")</formula>
    </cfRule>
    <cfRule type="expression" dxfId="94" priority="166" stopIfTrue="1">
      <formula>OR($C75="札幌市", $C75="小樽市", $C75="函館市", $C75="旭川市")</formula>
    </cfRule>
    <cfRule type="expression" dxfId="93" priority="167" stopIfTrue="1">
      <formula>OR($E75="所", $E75="圏", $E75="局")</formula>
    </cfRule>
    <cfRule type="expression" dxfId="92" priority="168">
      <formula>OR($E75="市", $E75="町", $E75="村")</formula>
    </cfRule>
  </conditionalFormatting>
  <conditionalFormatting sqref="A76:AA76">
    <cfRule type="expression" dxfId="91" priority="161" stopIfTrue="1">
      <formula>OR($E76="国", $E76="道")</formula>
    </cfRule>
    <cfRule type="expression" dxfId="90" priority="162" stopIfTrue="1">
      <formula>OR($C76="札幌市", $C76="小樽市", $C76="函館市", $C76="旭川市")</formula>
    </cfRule>
    <cfRule type="expression" dxfId="89" priority="163" stopIfTrue="1">
      <formula>OR($E76="所", $E76="圏", $E76="局")</formula>
    </cfRule>
    <cfRule type="expression" dxfId="88" priority="164">
      <formula>OR($E76="市", $E76="町", $E76="村")</formula>
    </cfRule>
  </conditionalFormatting>
  <conditionalFormatting sqref="A77:AA77">
    <cfRule type="expression" dxfId="87" priority="157" stopIfTrue="1">
      <formula>OR($E77="国", $E77="道")</formula>
    </cfRule>
    <cfRule type="expression" dxfId="86" priority="158" stopIfTrue="1">
      <formula>OR($C77="札幌市", $C77="小樽市", $C77="函館市", $C77="旭川市")</formula>
    </cfRule>
    <cfRule type="expression" dxfId="85" priority="159" stopIfTrue="1">
      <formula>OR($E77="所", $E77="圏", $E77="局")</formula>
    </cfRule>
    <cfRule type="expression" dxfId="84" priority="160">
      <formula>OR($E77="市", $E77="町", $E77="村")</formula>
    </cfRule>
  </conditionalFormatting>
  <conditionalFormatting sqref="A78:AA78">
    <cfRule type="expression" dxfId="83" priority="153" stopIfTrue="1">
      <formula>OR($E78="国", $E78="道")</formula>
    </cfRule>
    <cfRule type="expression" dxfId="82" priority="154" stopIfTrue="1">
      <formula>OR($C78="札幌市", $C78="小樽市", $C78="函館市", $C78="旭川市")</formula>
    </cfRule>
    <cfRule type="expression" dxfId="81" priority="155" stopIfTrue="1">
      <formula>OR($E78="所", $E78="圏", $E78="局")</formula>
    </cfRule>
    <cfRule type="expression" dxfId="80" priority="156">
      <formula>OR($E78="市", $E78="町", $E78="村")</formula>
    </cfRule>
  </conditionalFormatting>
  <conditionalFormatting sqref="A79:AA79">
    <cfRule type="expression" dxfId="79" priority="149" stopIfTrue="1">
      <formula>OR($E79="国", $E79="道")</formula>
    </cfRule>
    <cfRule type="expression" dxfId="78" priority="150" stopIfTrue="1">
      <formula>OR($C79="札幌市", $C79="小樽市", $C79="函館市", $C79="旭川市")</formula>
    </cfRule>
    <cfRule type="expression" dxfId="77" priority="151" stopIfTrue="1">
      <formula>OR($E79="所", $E79="圏", $E79="局")</formula>
    </cfRule>
    <cfRule type="expression" dxfId="76" priority="152">
      <formula>OR($E79="市", $E79="町", $E79="村")</formula>
    </cfRule>
  </conditionalFormatting>
  <conditionalFormatting sqref="A80:AA80">
    <cfRule type="expression" dxfId="75" priority="145" stopIfTrue="1">
      <formula>OR($E80="国", $E80="道")</formula>
    </cfRule>
    <cfRule type="expression" dxfId="74" priority="146" stopIfTrue="1">
      <formula>OR($C80="札幌市", $C80="小樽市", $C80="函館市", $C80="旭川市")</formula>
    </cfRule>
    <cfRule type="expression" dxfId="73" priority="147" stopIfTrue="1">
      <formula>OR($E80="所", $E80="圏", $E80="局")</formula>
    </cfRule>
    <cfRule type="expression" dxfId="72" priority="148">
      <formula>OR($E80="市", $E80="町", $E80="村")</formula>
    </cfRule>
  </conditionalFormatting>
  <conditionalFormatting sqref="A81:AA81">
    <cfRule type="expression" dxfId="71" priority="141" stopIfTrue="1">
      <formula>OR($E81="国", $E81="道")</formula>
    </cfRule>
    <cfRule type="expression" dxfId="70" priority="142" stopIfTrue="1">
      <formula>OR($C81="札幌市", $C81="小樽市", $C81="函館市", $C81="旭川市")</formula>
    </cfRule>
    <cfRule type="expression" dxfId="69" priority="143" stopIfTrue="1">
      <formula>OR($E81="所", $E81="圏", $E81="局")</formula>
    </cfRule>
    <cfRule type="expression" dxfId="68" priority="144">
      <formula>OR($E81="市", $E81="町", $E81="村")</formula>
    </cfRule>
  </conditionalFormatting>
  <conditionalFormatting sqref="A43:AA43">
    <cfRule type="expression" dxfId="67" priority="65" stopIfTrue="1">
      <formula>OR($E43="国", $E43="道")</formula>
    </cfRule>
    <cfRule type="expression" dxfId="66" priority="66" stopIfTrue="1">
      <formula>OR($C43="札幌市", $C43="小樽市", $C43="函館市", $C43="旭川市")</formula>
    </cfRule>
    <cfRule type="expression" dxfId="65" priority="67" stopIfTrue="1">
      <formula>OR($E43="所", $E43="圏", $E43="局")</formula>
    </cfRule>
    <cfRule type="expression" dxfId="64" priority="68">
      <formula>OR($E43="市", $E43="町", $E43="村")</formula>
    </cfRule>
  </conditionalFormatting>
  <conditionalFormatting sqref="A44:AA44">
    <cfRule type="expression" dxfId="63" priority="61" stopIfTrue="1">
      <formula>OR($E44="国", $E44="道")</formula>
    </cfRule>
    <cfRule type="expression" dxfId="62" priority="62" stopIfTrue="1">
      <formula>OR($C44="札幌市", $C44="小樽市", $C44="函館市", $C44="旭川市")</formula>
    </cfRule>
    <cfRule type="expression" dxfId="61" priority="63" stopIfTrue="1">
      <formula>OR($E44="所", $E44="圏", $E44="局")</formula>
    </cfRule>
    <cfRule type="expression" dxfId="60" priority="64">
      <formula>OR($E44="市", $E44="町", $E44="村")</formula>
    </cfRule>
  </conditionalFormatting>
  <conditionalFormatting sqref="A45:AA45">
    <cfRule type="expression" dxfId="59" priority="57" stopIfTrue="1">
      <formula>OR($E45="国", $E45="道")</formula>
    </cfRule>
    <cfRule type="expression" dxfId="58" priority="58" stopIfTrue="1">
      <formula>OR($C45="札幌市", $C45="小樽市", $C45="函館市", $C45="旭川市")</formula>
    </cfRule>
    <cfRule type="expression" dxfId="57" priority="59" stopIfTrue="1">
      <formula>OR($E45="所", $E45="圏", $E45="局")</formula>
    </cfRule>
    <cfRule type="expression" dxfId="56" priority="60">
      <formula>OR($E45="市", $E45="町", $E45="村")</formula>
    </cfRule>
  </conditionalFormatting>
  <conditionalFormatting sqref="A46:AA46">
    <cfRule type="expression" dxfId="55" priority="53" stopIfTrue="1">
      <formula>OR($E46="国", $E46="道")</formula>
    </cfRule>
    <cfRule type="expression" dxfId="54" priority="54" stopIfTrue="1">
      <formula>OR($C46="札幌市", $C46="小樽市", $C46="函館市", $C46="旭川市")</formula>
    </cfRule>
    <cfRule type="expression" dxfId="53" priority="55" stopIfTrue="1">
      <formula>OR($E46="所", $E46="圏", $E46="局")</formula>
    </cfRule>
    <cfRule type="expression" dxfId="52" priority="56">
      <formula>OR($E46="市", $E46="町", $E46="村")</formula>
    </cfRule>
  </conditionalFormatting>
  <conditionalFormatting sqref="A47:AA47">
    <cfRule type="expression" dxfId="51" priority="49" stopIfTrue="1">
      <formula>OR($E47="国", $E47="道")</formula>
    </cfRule>
    <cfRule type="expression" dxfId="50" priority="50" stopIfTrue="1">
      <formula>OR($C47="札幌市", $C47="小樽市", $C47="函館市", $C47="旭川市")</formula>
    </cfRule>
    <cfRule type="expression" dxfId="49" priority="51" stopIfTrue="1">
      <formula>OR($E47="所", $E47="圏", $E47="局")</formula>
    </cfRule>
    <cfRule type="expression" dxfId="48" priority="52">
      <formula>OR($E47="市", $E47="町", $E47="村")</formula>
    </cfRule>
  </conditionalFormatting>
  <conditionalFormatting sqref="A48:AA48">
    <cfRule type="expression" dxfId="47" priority="45" stopIfTrue="1">
      <formula>OR($E48="国", $E48="道")</formula>
    </cfRule>
    <cfRule type="expression" dxfId="46" priority="46" stopIfTrue="1">
      <formula>OR($C48="札幌市", $C48="小樽市", $C48="函館市", $C48="旭川市")</formula>
    </cfRule>
    <cfRule type="expression" dxfId="45" priority="47" stopIfTrue="1">
      <formula>OR($E48="所", $E48="圏", $E48="局")</formula>
    </cfRule>
    <cfRule type="expression" dxfId="44" priority="48">
      <formula>OR($E48="市", $E48="町", $E48="村")</formula>
    </cfRule>
  </conditionalFormatting>
  <conditionalFormatting sqref="A49:AA49">
    <cfRule type="expression" dxfId="43" priority="41" stopIfTrue="1">
      <formula>OR($E49="国", $E49="道")</formula>
    </cfRule>
    <cfRule type="expression" dxfId="42" priority="42" stopIfTrue="1">
      <formula>OR($C49="札幌市", $C49="小樽市", $C49="函館市", $C49="旭川市")</formula>
    </cfRule>
    <cfRule type="expression" dxfId="41" priority="43" stopIfTrue="1">
      <formula>OR($E49="所", $E49="圏", $E49="局")</formula>
    </cfRule>
    <cfRule type="expression" dxfId="40" priority="44">
      <formula>OR($E49="市", $E49="町", $E49="村")</formula>
    </cfRule>
  </conditionalFormatting>
  <conditionalFormatting sqref="A50:AA50">
    <cfRule type="expression" dxfId="39" priority="37" stopIfTrue="1">
      <formula>OR($E50="国", $E50="道")</formula>
    </cfRule>
    <cfRule type="expression" dxfId="38" priority="38" stopIfTrue="1">
      <formula>OR($C50="札幌市", $C50="小樽市", $C50="函館市", $C50="旭川市")</formula>
    </cfRule>
    <cfRule type="expression" dxfId="37" priority="39" stopIfTrue="1">
      <formula>OR($E50="所", $E50="圏", $E50="局")</formula>
    </cfRule>
    <cfRule type="expression" dxfId="36" priority="40">
      <formula>OR($E50="市", $E50="町", $E50="村")</formula>
    </cfRule>
  </conditionalFormatting>
  <conditionalFormatting sqref="A52:AA52">
    <cfRule type="expression" dxfId="35" priority="33" stopIfTrue="1">
      <formula>OR($E52="国", $E52="道")</formula>
    </cfRule>
    <cfRule type="expression" dxfId="34" priority="34" stopIfTrue="1">
      <formula>OR($C52="札幌市", $C52="小樽市", $C52="函館市", $C52="旭川市")</formula>
    </cfRule>
    <cfRule type="expression" dxfId="33" priority="35" stopIfTrue="1">
      <formula>OR($E52="所", $E52="圏", $E52="局")</formula>
    </cfRule>
    <cfRule type="expression" dxfId="32" priority="36">
      <formula>OR($E52="市", $E52="町", $E52="村")</formula>
    </cfRule>
  </conditionalFormatting>
  <conditionalFormatting sqref="A53:AA53">
    <cfRule type="expression" dxfId="31" priority="29" stopIfTrue="1">
      <formula>OR($E53="国", $E53="道")</formula>
    </cfRule>
    <cfRule type="expression" dxfId="30" priority="30" stopIfTrue="1">
      <formula>OR($C53="札幌市", $C53="小樽市", $C53="函館市", $C53="旭川市")</formula>
    </cfRule>
    <cfRule type="expression" dxfId="29" priority="31" stopIfTrue="1">
      <formula>OR($E53="所", $E53="圏", $E53="局")</formula>
    </cfRule>
    <cfRule type="expression" dxfId="28" priority="32">
      <formula>OR($E53="市", $E53="町", $E53="村")</formula>
    </cfRule>
  </conditionalFormatting>
  <conditionalFormatting sqref="A54:AA54">
    <cfRule type="expression" dxfId="27" priority="25" stopIfTrue="1">
      <formula>OR($E54="国", $E54="道")</formula>
    </cfRule>
    <cfRule type="expression" dxfId="26" priority="26" stopIfTrue="1">
      <formula>OR($C54="札幌市", $C54="小樽市", $C54="函館市", $C54="旭川市")</formula>
    </cfRule>
    <cfRule type="expression" dxfId="25" priority="27" stopIfTrue="1">
      <formula>OR($E54="所", $E54="圏", $E54="局")</formula>
    </cfRule>
    <cfRule type="expression" dxfId="24" priority="28">
      <formula>OR($E54="市", $E54="町", $E54="村")</formula>
    </cfRule>
  </conditionalFormatting>
  <conditionalFormatting sqref="A55:AA55">
    <cfRule type="expression" dxfId="23" priority="21" stopIfTrue="1">
      <formula>OR($E55="国", $E55="道")</formula>
    </cfRule>
    <cfRule type="expression" dxfId="22" priority="22" stopIfTrue="1">
      <formula>OR($C55="札幌市", $C55="小樽市", $C55="函館市", $C55="旭川市")</formula>
    </cfRule>
    <cfRule type="expression" dxfId="21" priority="23" stopIfTrue="1">
      <formula>OR($E55="所", $E55="圏", $E55="局")</formula>
    </cfRule>
    <cfRule type="expression" dxfId="20" priority="24">
      <formula>OR($E55="市", $E55="町", $E55="村")</formula>
    </cfRule>
  </conditionalFormatting>
  <conditionalFormatting sqref="A56:AA56">
    <cfRule type="expression" dxfId="19" priority="17" stopIfTrue="1">
      <formula>OR($E56="国", $E56="道")</formula>
    </cfRule>
    <cfRule type="expression" dxfId="18" priority="18" stopIfTrue="1">
      <formula>OR($C56="札幌市", $C56="小樽市", $C56="函館市", $C56="旭川市")</formula>
    </cfRule>
    <cfRule type="expression" dxfId="17" priority="19" stopIfTrue="1">
      <formula>OR($E56="所", $E56="圏", $E56="局")</formula>
    </cfRule>
    <cfRule type="expression" dxfId="16" priority="20">
      <formula>OR($E56="市", $E56="町", $E56="村")</formula>
    </cfRule>
  </conditionalFormatting>
  <conditionalFormatting sqref="A57:AA57">
    <cfRule type="expression" dxfId="15" priority="13" stopIfTrue="1">
      <formula>OR($E57="国", $E57="道")</formula>
    </cfRule>
    <cfRule type="expression" dxfId="14" priority="14" stopIfTrue="1">
      <formula>OR($C57="札幌市", $C57="小樽市", $C57="函館市", $C57="旭川市")</formula>
    </cfRule>
    <cfRule type="expression" dxfId="13" priority="15" stopIfTrue="1">
      <formula>OR($E57="所", $E57="圏", $E57="局")</formula>
    </cfRule>
    <cfRule type="expression" dxfId="12" priority="16">
      <formula>OR($E57="市", $E57="町", $E57="村")</formula>
    </cfRule>
  </conditionalFormatting>
  <conditionalFormatting sqref="A58:AA58">
    <cfRule type="expression" dxfId="11" priority="9" stopIfTrue="1">
      <formula>OR($E58="国", $E58="道")</formula>
    </cfRule>
    <cfRule type="expression" dxfId="10" priority="10" stopIfTrue="1">
      <formula>OR($C58="札幌市", $C58="小樽市", $C58="函館市", $C58="旭川市")</formula>
    </cfRule>
    <cfRule type="expression" dxfId="9" priority="11" stopIfTrue="1">
      <formula>OR($E58="所", $E58="圏", $E58="局")</formula>
    </cfRule>
    <cfRule type="expression" dxfId="8" priority="12">
      <formula>OR($E58="市", $E58="町", $E58="村")</formula>
    </cfRule>
  </conditionalFormatting>
  <conditionalFormatting sqref="A59:AA59">
    <cfRule type="expression" dxfId="7" priority="5" stopIfTrue="1">
      <formula>OR($E59="国", $E59="道")</formula>
    </cfRule>
    <cfRule type="expression" dxfId="6" priority="6" stopIfTrue="1">
      <formula>OR($C59="札幌市", $C59="小樽市", $C59="函館市", $C59="旭川市")</formula>
    </cfRule>
    <cfRule type="expression" dxfId="5" priority="7" stopIfTrue="1">
      <formula>OR($E59="所", $E59="圏", $E59="局")</formula>
    </cfRule>
    <cfRule type="expression" dxfId="4" priority="8">
      <formula>OR($E59="市", $E59="町", $E59="村")</formula>
    </cfRule>
  </conditionalFormatting>
  <conditionalFormatting sqref="A60:AA60">
    <cfRule type="expression" dxfId="3" priority="1" stopIfTrue="1">
      <formula>OR($E60="国", $E60="道")</formula>
    </cfRule>
    <cfRule type="expression" dxfId="2" priority="2" stopIfTrue="1">
      <formula>OR($C60="札幌市", $C60="小樽市", $C60="函館市", $C60="旭川市")</formula>
    </cfRule>
    <cfRule type="expression" dxfId="1" priority="3" stopIfTrue="1">
      <formula>OR($E60="所", $E60="圏", $E60="局")</formula>
    </cfRule>
    <cfRule type="expression" dxfId="0" priority="4">
      <formula>OR($E60="市", $E60="町", $E60="村")</formula>
    </cfRule>
  </conditionalFormatting>
  <printOptions horizontalCentered="1"/>
  <pageMargins left="0.78740157480314965" right="0.78740157480314965" top="0.78740157480314965" bottom="0.19685039370078741"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topLeftCell="B1" zoomScaleNormal="100" workbookViewId="0">
      <selection activeCell="H11" sqref="H11"/>
    </sheetView>
  </sheetViews>
  <sheetFormatPr defaultRowHeight="16.5"/>
  <cols>
    <col min="1" max="1" width="20.625" style="123" customWidth="1"/>
    <col min="2" max="2" width="6.625" style="123" customWidth="1"/>
    <col min="3" max="5" width="8.625" style="123" hidden="1" customWidth="1"/>
    <col min="6" max="6" width="12.625" style="123" customWidth="1"/>
    <col min="7" max="14" width="10.625" style="123" customWidth="1"/>
    <col min="15" max="16384" width="9" style="123"/>
  </cols>
  <sheetData>
    <row r="1" spans="1:14" ht="16.5" customHeight="1">
      <c r="A1" s="123" t="s">
        <v>46</v>
      </c>
      <c r="K1" s="133"/>
      <c r="N1" s="133" t="str">
        <f>TEXT(DATEVALUE(CONCATENATE([2]作業用!D2, "/10/1")), "ggge年")</f>
        <v>平成24年</v>
      </c>
    </row>
    <row r="2" spans="1:14" ht="16.5" customHeight="1">
      <c r="A2" s="143"/>
      <c r="B2" s="143"/>
    </row>
    <row r="3" spans="1:14" s="130" customFormat="1" ht="33" customHeight="1">
      <c r="A3" s="143"/>
      <c r="B3" s="141"/>
      <c r="C3" s="131" t="s">
        <v>47</v>
      </c>
      <c r="D3" s="131"/>
      <c r="E3" s="131"/>
      <c r="F3" s="131" t="s">
        <v>450</v>
      </c>
      <c r="G3" s="131" t="s">
        <v>449</v>
      </c>
      <c r="H3" s="131" t="s">
        <v>448</v>
      </c>
      <c r="I3" s="131" t="s">
        <v>447</v>
      </c>
      <c r="J3" s="131" t="s">
        <v>446</v>
      </c>
      <c r="K3" s="131" t="s">
        <v>445</v>
      </c>
      <c r="L3" s="130" t="s">
        <v>444</v>
      </c>
      <c r="M3" s="130" t="s">
        <v>48</v>
      </c>
      <c r="N3" s="131" t="s">
        <v>49</v>
      </c>
    </row>
    <row r="4" spans="1:14" ht="16.5" customHeight="1">
      <c r="A4" s="136" t="s">
        <v>51</v>
      </c>
      <c r="B4" s="135" t="s">
        <v>52</v>
      </c>
      <c r="C4" s="135" t="str">
        <f>CONCATENATE(A4,B4)</f>
        <v>全国総数</v>
      </c>
      <c r="D4" s="135" t="str">
        <f>A4</f>
        <v>全国</v>
      </c>
      <c r="E4" s="135" t="str">
        <f>RIGHT(A4, 1)</f>
        <v>国</v>
      </c>
      <c r="F4" s="134">
        <f>IF(VLOOKUP($C4, [2]作業用!$C$24:$Z$791, 16, FALSE)=0, "-", VLOOKUP($C4, [2]作業用!$C$24:$Z$791, 16, FALSE))</f>
        <v>1037231</v>
      </c>
      <c r="G4" s="134">
        <f>IF(VLOOKUP($C4, [2]作業用!$C$24:$Z$791, 17, FALSE)=0, "-", VLOOKUP($C4, [2]作業用!$C$24:$Z$791, 17, FALSE))</f>
        <v>3199</v>
      </c>
      <c r="H4" s="134">
        <f>IF(VLOOKUP($C4, [2]作業用!$C$24:$Z$791, 18, FALSE)=0, "-", VLOOKUP($C4, [2]作業用!$C$24:$Z$791, 18, FALSE))</f>
        <v>4786</v>
      </c>
      <c r="I4" s="134">
        <f>IF(VLOOKUP($C4, [2]作業用!$C$24:$Z$791, 19, FALSE)=0, "-", VLOOKUP($C4, [2]作業用!$C$24:$Z$791, 19, FALSE))</f>
        <v>12502</v>
      </c>
      <c r="J4" s="134">
        <f>IF(VLOOKUP($C4, [2]作業用!$C$24:$Z$791, 20, FALSE)=0, "-", VLOOKUP($C4, [2]作業用!$C$24:$Z$791, 20, FALSE))</f>
        <v>78824</v>
      </c>
      <c r="K4" s="134">
        <f>IF(VLOOKUP($C4, [2]作業用!$C$24:$Z$791, 21, FALSE)=0, "-", VLOOKUP($C4, [2]作業用!$C$24:$Z$791, 21, FALSE))</f>
        <v>929319</v>
      </c>
      <c r="L4" s="134">
        <f>IF(VLOOKUP($C4, [2]作業用!$C$24:$Z$791, 22, FALSE)=0, "-", VLOOKUP($C4, [2]作業用!$C$24:$Z$791, 22, FALSE))</f>
        <v>8415</v>
      </c>
      <c r="M4" s="134">
        <f>IF(VLOOKUP($C4, [2]作業用!$C$24:$Z$791, 23, FALSE)=0, "-", VLOOKUP($C4, [2]作業用!$C$24:$Z$791, 23, FALSE))</f>
        <v>186</v>
      </c>
      <c r="N4" s="134">
        <f>IF(VLOOKUP($C4, [2]作業用!$C$24:$Z$791, 24, FALSE)=0, "-", VLOOKUP($C4, [2]作業用!$C$24:$Z$791, 24, FALSE))</f>
        <v>99311</v>
      </c>
    </row>
    <row r="5" spans="1:14" ht="16.5" customHeight="1">
      <c r="A5" s="136"/>
      <c r="B5" s="135" t="s">
        <v>53</v>
      </c>
      <c r="C5" s="135" t="str">
        <f>CONCATENATE(A4,B5)</f>
        <v>全国男</v>
      </c>
      <c r="D5" s="135" t="str">
        <f>A4</f>
        <v>全国</v>
      </c>
      <c r="E5" s="135" t="str">
        <f>RIGHT(A4, 1)</f>
        <v>国</v>
      </c>
      <c r="F5" s="134">
        <f>IF(VLOOKUP($C5, [2]作業用!$C$24:$Z$791, 16, FALSE)=0, "-", VLOOKUP($C5, [2]作業用!$C$24:$Z$791, 16, FALSE))</f>
        <v>531781</v>
      </c>
      <c r="G5" s="134">
        <f>IF(VLOOKUP($C5, [2]作業用!$C$24:$Z$791, 17, FALSE)=0, "-", VLOOKUP($C5, [2]作業用!$C$24:$Z$791, 17, FALSE))</f>
        <v>1624</v>
      </c>
      <c r="H5" s="134">
        <f>IF(VLOOKUP($C5, [2]作業用!$C$24:$Z$791, 18, FALSE)=0, "-", VLOOKUP($C5, [2]作業用!$C$24:$Z$791, 18, FALSE))</f>
        <v>2425</v>
      </c>
      <c r="I5" s="134">
        <f>IF(VLOOKUP($C5, [2]作業用!$C$24:$Z$791, 19, FALSE)=0, "-", VLOOKUP($C5, [2]作業用!$C$24:$Z$791, 19, FALSE))</f>
        <v>6165</v>
      </c>
      <c r="J5" s="134">
        <f>IF(VLOOKUP($C5, [2]作業用!$C$24:$Z$791, 20, FALSE)=0, "-", VLOOKUP($C5, [2]作業用!$C$24:$Z$791, 20, FALSE))</f>
        <v>34846</v>
      </c>
      <c r="K5" s="134">
        <f>IF(VLOOKUP($C5, [2]作業用!$C$24:$Z$791, 21, FALSE)=0, "-", VLOOKUP($C5, [2]作業用!$C$24:$Z$791, 21, FALSE))</f>
        <v>480967</v>
      </c>
      <c r="L5" s="134">
        <f>IF(VLOOKUP($C5, [2]作業用!$C$24:$Z$791, 22, FALSE)=0, "-", VLOOKUP($C5, [2]作業用!$C$24:$Z$791, 22, FALSE))</f>
        <v>5644</v>
      </c>
      <c r="M5" s="134">
        <f>IF(VLOOKUP($C5, [2]作業用!$C$24:$Z$791, 23, FALSE)=0, "-", VLOOKUP($C5, [2]作業用!$C$24:$Z$791, 23, FALSE))</f>
        <v>110</v>
      </c>
      <c r="N5" s="134">
        <f>IF(VLOOKUP($C5, [2]作業用!$C$24:$Z$791, 24, FALSE)=0, "-", VLOOKUP($C5, [2]作業用!$C$24:$Z$791, 24, FALSE))</f>
        <v>45060</v>
      </c>
    </row>
    <row r="6" spans="1:14" ht="16.5" customHeight="1">
      <c r="A6" s="136"/>
      <c r="B6" s="135" t="s">
        <v>54</v>
      </c>
      <c r="C6" s="135" t="str">
        <f>CONCATENATE(A4,B6)</f>
        <v>全国女</v>
      </c>
      <c r="D6" s="135" t="str">
        <f>A4</f>
        <v>全国</v>
      </c>
      <c r="E6" s="135" t="str">
        <f>RIGHT(A4, 1)</f>
        <v>国</v>
      </c>
      <c r="F6" s="134">
        <f>IF(VLOOKUP($C6, [2]作業用!$C$24:$Z$791, 16, FALSE)=0, "-", VLOOKUP($C6, [2]作業用!$C$24:$Z$791, 16, FALSE))</f>
        <v>505450</v>
      </c>
      <c r="G6" s="134">
        <f>IF(VLOOKUP($C6, [2]作業用!$C$24:$Z$791, 17, FALSE)=0, "-", VLOOKUP($C6, [2]作業用!$C$24:$Z$791, 17, FALSE))</f>
        <v>1575</v>
      </c>
      <c r="H6" s="134">
        <f>IF(VLOOKUP($C6, [2]作業用!$C$24:$Z$791, 18, FALSE)=0, "-", VLOOKUP($C6, [2]作業用!$C$24:$Z$791, 18, FALSE))</f>
        <v>2361</v>
      </c>
      <c r="I6" s="134">
        <f>IF(VLOOKUP($C6, [2]作業用!$C$24:$Z$791, 19, FALSE)=0, "-", VLOOKUP($C6, [2]作業用!$C$24:$Z$791, 19, FALSE))</f>
        <v>6337</v>
      </c>
      <c r="J6" s="134">
        <f>IF(VLOOKUP($C6, [2]作業用!$C$24:$Z$791, 20, FALSE)=0, "-", VLOOKUP($C6, [2]作業用!$C$24:$Z$791, 20, FALSE))</f>
        <v>43978</v>
      </c>
      <c r="K6" s="134">
        <f>IF(VLOOKUP($C6, [2]作業用!$C$24:$Z$791, 21, FALSE)=0, "-", VLOOKUP($C6, [2]作業用!$C$24:$Z$791, 21, FALSE))</f>
        <v>448352</v>
      </c>
      <c r="L6" s="134">
        <f>IF(VLOOKUP($C6, [2]作業用!$C$24:$Z$791, 22, FALSE)=0, "-", VLOOKUP($C6, [2]作業用!$C$24:$Z$791, 22, FALSE))</f>
        <v>2771</v>
      </c>
      <c r="M6" s="134">
        <f>IF(VLOOKUP($C6, [2]作業用!$C$24:$Z$791, 23, FALSE)=0, "-", VLOOKUP($C6, [2]作業用!$C$24:$Z$791, 23, FALSE))</f>
        <v>76</v>
      </c>
      <c r="N6" s="134">
        <f>IF(VLOOKUP($C6, [2]作業用!$C$24:$Z$791, 24, FALSE)=0, "-", VLOOKUP($C6, [2]作業用!$C$24:$Z$791, 24, FALSE))</f>
        <v>54251</v>
      </c>
    </row>
    <row r="7" spans="1:14" ht="16.5" customHeight="1">
      <c r="A7" s="136" t="s">
        <v>56</v>
      </c>
      <c r="B7" s="135" t="s">
        <v>52</v>
      </c>
      <c r="C7" s="135" t="str">
        <f>CONCATENATE(A7,B7)</f>
        <v>全道総数</v>
      </c>
      <c r="D7" s="135" t="str">
        <f>A7</f>
        <v>全道</v>
      </c>
      <c r="E7" s="135" t="str">
        <f>RIGHT(A7, 1)</f>
        <v>道</v>
      </c>
      <c r="F7" s="134">
        <f>IF(VLOOKUP($C7, [2]作業用!$C$24:$Z$791, 16, FALSE)=0, "-", VLOOKUP($C7, [2]作業用!$C$24:$Z$791, 16, FALSE))</f>
        <v>38686</v>
      </c>
      <c r="G7" s="134">
        <f>IF(VLOOKUP($C7, [2]作業用!$C$24:$Z$791, 17, FALSE)=0, "-", VLOOKUP($C7, [2]作業用!$C$24:$Z$791, 17, FALSE))</f>
        <v>115</v>
      </c>
      <c r="H7" s="134">
        <f>IF(VLOOKUP($C7, [2]作業用!$C$24:$Z$791, 18, FALSE)=0, "-", VLOOKUP($C7, [2]作業用!$C$24:$Z$791, 18, FALSE))</f>
        <v>174</v>
      </c>
      <c r="I7" s="134">
        <f>IF(VLOOKUP($C7, [2]作業用!$C$24:$Z$791, 19, FALSE)=0, "-", VLOOKUP($C7, [2]作業用!$C$24:$Z$791, 19, FALSE))</f>
        <v>497</v>
      </c>
      <c r="J7" s="134">
        <f>IF(VLOOKUP($C7, [2]作業用!$C$24:$Z$791, 20, FALSE)=0, "-", VLOOKUP($C7, [2]作業用!$C$24:$Z$791, 20, FALSE))</f>
        <v>2978</v>
      </c>
      <c r="K7" s="134">
        <f>IF(VLOOKUP($C7, [2]作業用!$C$24:$Z$791, 21, FALSE)=0, "-", VLOOKUP($C7, [2]作業用!$C$24:$Z$791, 21, FALSE))</f>
        <v>34582</v>
      </c>
      <c r="L7" s="134">
        <f>IF(VLOOKUP($C7, [2]作業用!$C$24:$Z$791, 22, FALSE)=0, "-", VLOOKUP($C7, [2]作業用!$C$24:$Z$791, 22, FALSE))</f>
        <v>335</v>
      </c>
      <c r="M7" s="134">
        <f>IF(VLOOKUP($C7, [2]作業用!$C$24:$Z$791, 23, FALSE)=0, "-", VLOOKUP($C7, [2]作業用!$C$24:$Z$791, 23, FALSE))</f>
        <v>5</v>
      </c>
      <c r="N7" s="134">
        <f>IF(VLOOKUP($C7, [2]作業用!$C$24:$Z$791, 24, FALSE)=0, "-", VLOOKUP($C7, [2]作業用!$C$24:$Z$791, 24, FALSE))</f>
        <v>3764</v>
      </c>
    </row>
    <row r="8" spans="1:14" ht="16.5" customHeight="1">
      <c r="A8" s="136"/>
      <c r="B8" s="135" t="s">
        <v>53</v>
      </c>
      <c r="C8" s="135" t="str">
        <f>CONCATENATE(A7,B8)</f>
        <v>全道男</v>
      </c>
      <c r="D8" s="135" t="str">
        <f>A7</f>
        <v>全道</v>
      </c>
      <c r="E8" s="135" t="str">
        <f>RIGHT(A7, 1)</f>
        <v>道</v>
      </c>
      <c r="F8" s="134">
        <f>IF(VLOOKUP($C8, [2]作業用!$C$24:$Z$791, 16, FALSE)=0, "-", VLOOKUP($C8, [2]作業用!$C$24:$Z$791, 16, FALSE))</f>
        <v>19750</v>
      </c>
      <c r="G8" s="134">
        <f>IF(VLOOKUP($C8, [2]作業用!$C$24:$Z$791, 17, FALSE)=0, "-", VLOOKUP($C8, [2]作業用!$C$24:$Z$791, 17, FALSE))</f>
        <v>63</v>
      </c>
      <c r="H8" s="134">
        <f>IF(VLOOKUP($C8, [2]作業用!$C$24:$Z$791, 18, FALSE)=0, "-", VLOOKUP($C8, [2]作業用!$C$24:$Z$791, 18, FALSE))</f>
        <v>93</v>
      </c>
      <c r="I8" s="134">
        <f>IF(VLOOKUP($C8, [2]作業用!$C$24:$Z$791, 19, FALSE)=0, "-", VLOOKUP($C8, [2]作業用!$C$24:$Z$791, 19, FALSE))</f>
        <v>242</v>
      </c>
      <c r="J8" s="134">
        <f>IF(VLOOKUP($C8, [2]作業用!$C$24:$Z$791, 20, FALSE)=0, "-", VLOOKUP($C8, [2]作業用!$C$24:$Z$791, 20, FALSE))</f>
        <v>1299</v>
      </c>
      <c r="K8" s="134">
        <f>IF(VLOOKUP($C8, [2]作業用!$C$24:$Z$791, 21, FALSE)=0, "-", VLOOKUP($C8, [2]作業用!$C$24:$Z$791, 21, FALSE))</f>
        <v>17821</v>
      </c>
      <c r="L8" s="134">
        <f>IF(VLOOKUP($C8, [2]作業用!$C$24:$Z$791, 22, FALSE)=0, "-", VLOOKUP($C8, [2]作業用!$C$24:$Z$791, 22, FALSE))</f>
        <v>229</v>
      </c>
      <c r="M8" s="134">
        <f>IF(VLOOKUP($C8, [2]作業用!$C$24:$Z$791, 23, FALSE)=0, "-", VLOOKUP($C8, [2]作業用!$C$24:$Z$791, 23, FALSE))</f>
        <v>3</v>
      </c>
      <c r="N8" s="134">
        <f>IF(VLOOKUP($C8, [2]作業用!$C$24:$Z$791, 24, FALSE)=0, "-", VLOOKUP($C8, [2]作業用!$C$24:$Z$791, 24, FALSE))</f>
        <v>1697</v>
      </c>
    </row>
    <row r="9" spans="1:14" ht="16.5" customHeight="1">
      <c r="A9" s="136"/>
      <c r="B9" s="135" t="s">
        <v>54</v>
      </c>
      <c r="C9" s="135" t="str">
        <f>CONCATENATE(A7,B9)</f>
        <v>全道女</v>
      </c>
      <c r="D9" s="135" t="str">
        <f>A7</f>
        <v>全道</v>
      </c>
      <c r="E9" s="135" t="str">
        <f>RIGHT(A7, 1)</f>
        <v>道</v>
      </c>
      <c r="F9" s="134">
        <f>IF(VLOOKUP($C9, [2]作業用!$C$24:$Z$791, 16, FALSE)=0, "-", VLOOKUP($C9, [2]作業用!$C$24:$Z$791, 16, FALSE))</f>
        <v>18936</v>
      </c>
      <c r="G9" s="134">
        <f>IF(VLOOKUP($C9, [2]作業用!$C$24:$Z$791, 17, FALSE)=0, "-", VLOOKUP($C9, [2]作業用!$C$24:$Z$791, 17, FALSE))</f>
        <v>52</v>
      </c>
      <c r="H9" s="134">
        <f>IF(VLOOKUP($C9, [2]作業用!$C$24:$Z$791, 18, FALSE)=0, "-", VLOOKUP($C9, [2]作業用!$C$24:$Z$791, 18, FALSE))</f>
        <v>81</v>
      </c>
      <c r="I9" s="134">
        <f>IF(VLOOKUP($C9, [2]作業用!$C$24:$Z$791, 19, FALSE)=0, "-", VLOOKUP($C9, [2]作業用!$C$24:$Z$791, 19, FALSE))</f>
        <v>255</v>
      </c>
      <c r="J9" s="134">
        <f>IF(VLOOKUP($C9, [2]作業用!$C$24:$Z$791, 20, FALSE)=0, "-", VLOOKUP($C9, [2]作業用!$C$24:$Z$791, 20, FALSE))</f>
        <v>1679</v>
      </c>
      <c r="K9" s="134">
        <f>IF(VLOOKUP($C9, [2]作業用!$C$24:$Z$791, 21, FALSE)=0, "-", VLOOKUP($C9, [2]作業用!$C$24:$Z$791, 21, FALSE))</f>
        <v>16761</v>
      </c>
      <c r="L9" s="134">
        <f>IF(VLOOKUP($C9, [2]作業用!$C$24:$Z$791, 22, FALSE)=0, "-", VLOOKUP($C9, [2]作業用!$C$24:$Z$791, 22, FALSE))</f>
        <v>106</v>
      </c>
      <c r="M9" s="134">
        <f>IF(VLOOKUP($C9, [2]作業用!$C$24:$Z$791, 23, FALSE)=0, "-", VLOOKUP($C9, [2]作業用!$C$24:$Z$791, 23, FALSE))</f>
        <v>2</v>
      </c>
      <c r="N9" s="134">
        <f>IF(VLOOKUP($C9, [2]作業用!$C$24:$Z$791, 24, FALSE)=0, "-", VLOOKUP($C9, [2]作業用!$C$24:$Z$791, 24, FALSE))</f>
        <v>2067</v>
      </c>
    </row>
    <row r="10" spans="1:14" ht="16.5" customHeight="1">
      <c r="A10" s="136" t="s">
        <v>433</v>
      </c>
      <c r="B10" s="135" t="s">
        <v>52</v>
      </c>
      <c r="C10" s="135" t="str">
        <f>CONCATENATE(A10,B10)</f>
        <v>南渡島2次医療圏総数</v>
      </c>
      <c r="D10" s="135" t="str">
        <f>A10</f>
        <v>南渡島2次医療圏</v>
      </c>
      <c r="E10" s="135" t="str">
        <f>RIGHT(A10, 1)</f>
        <v>圏</v>
      </c>
      <c r="F10" s="134">
        <f>IF(VLOOKUP($C10, [2]作業用!$C$24:$Z$791, 16, FALSE)=0, "-", VLOOKUP($C10, [2]作業用!$C$24:$Z$791, 16, FALSE))</f>
        <v>2445</v>
      </c>
      <c r="G10" s="134">
        <f>IF(VLOOKUP($C10, [2]作業用!$C$24:$Z$791, 17, FALSE)=0, "-", VLOOKUP($C10, [2]作業用!$C$24:$Z$791, 17, FALSE))</f>
        <v>5</v>
      </c>
      <c r="H10" s="134">
        <f>IF(VLOOKUP($C10, [2]作業用!$C$24:$Z$791, 18, FALSE)=0, "-", VLOOKUP($C10, [2]作業用!$C$24:$Z$791, 18, FALSE))</f>
        <v>9</v>
      </c>
      <c r="I10" s="134">
        <f>IF(VLOOKUP($C10, [2]作業用!$C$24:$Z$791, 19, FALSE)=0, "-", VLOOKUP($C10, [2]作業用!$C$24:$Z$791, 19, FALSE))</f>
        <v>32</v>
      </c>
      <c r="J10" s="134">
        <f>IF(VLOOKUP($C10, [2]作業用!$C$24:$Z$791, 20, FALSE)=0, "-", VLOOKUP($C10, [2]作業用!$C$24:$Z$791, 20, FALSE))</f>
        <v>199</v>
      </c>
      <c r="K10" s="134">
        <f>IF(VLOOKUP($C10, [2]作業用!$C$24:$Z$791, 21, FALSE)=0, "-", VLOOKUP($C10, [2]作業用!$C$24:$Z$791, 21, FALSE))</f>
        <v>2167</v>
      </c>
      <c r="L10" s="134">
        <f>IF(VLOOKUP($C10, [2]作業用!$C$24:$Z$791, 22, FALSE)=0, "-", VLOOKUP($C10, [2]作業用!$C$24:$Z$791, 22, FALSE))</f>
        <v>33</v>
      </c>
      <c r="M10" s="134" t="str">
        <f>IF(VLOOKUP($C10, [2]作業用!$C$24:$Z$791, 23, FALSE)=0, "-", VLOOKUP($C10, [2]作業用!$C$24:$Z$791, 23, FALSE))</f>
        <v>-</v>
      </c>
      <c r="N10" s="134">
        <f>IF(VLOOKUP($C10, [2]作業用!$C$24:$Z$791, 24, FALSE)=0, "-", VLOOKUP($C10, [2]作業用!$C$24:$Z$791, 24, FALSE))</f>
        <v>245</v>
      </c>
    </row>
    <row r="11" spans="1:14" ht="16.5" customHeight="1">
      <c r="A11" s="136"/>
      <c r="B11" s="135" t="s">
        <v>53</v>
      </c>
      <c r="C11" s="135" t="str">
        <f>CONCATENATE(A10,B11)</f>
        <v>南渡島2次医療圏男</v>
      </c>
      <c r="D11" s="135" t="str">
        <f>A10</f>
        <v>南渡島2次医療圏</v>
      </c>
      <c r="E11" s="135" t="str">
        <f>RIGHT(A10, 1)</f>
        <v>圏</v>
      </c>
      <c r="F11" s="134">
        <f>IF(VLOOKUP($C11, [2]作業用!$C$24:$Z$791, 16, FALSE)=0, "-", VLOOKUP($C11, [2]作業用!$C$24:$Z$791, 16, FALSE))</f>
        <v>1221</v>
      </c>
      <c r="G11" s="134">
        <f>IF(VLOOKUP($C11, [2]作業用!$C$24:$Z$791, 17, FALSE)=0, "-", VLOOKUP($C11, [2]作業用!$C$24:$Z$791, 17, FALSE))</f>
        <v>3</v>
      </c>
      <c r="H11" s="134">
        <f>IF(VLOOKUP($C11, [2]作業用!$C$24:$Z$791, 18, FALSE)=0, "-", VLOOKUP($C11, [2]作業用!$C$24:$Z$791, 18, FALSE))</f>
        <v>3</v>
      </c>
      <c r="I11" s="134">
        <f>IF(VLOOKUP($C11, [2]作業用!$C$24:$Z$791, 19, FALSE)=0, "-", VLOOKUP($C11, [2]作業用!$C$24:$Z$791, 19, FALSE))</f>
        <v>14</v>
      </c>
      <c r="J11" s="134">
        <f>IF(VLOOKUP($C11, [2]作業用!$C$24:$Z$791, 20, FALSE)=0, "-", VLOOKUP($C11, [2]作業用!$C$24:$Z$791, 20, FALSE))</f>
        <v>87</v>
      </c>
      <c r="K11" s="134">
        <f>IF(VLOOKUP($C11, [2]作業用!$C$24:$Z$791, 21, FALSE)=0, "-", VLOOKUP($C11, [2]作業用!$C$24:$Z$791, 21, FALSE))</f>
        <v>1094</v>
      </c>
      <c r="L11" s="134">
        <f>IF(VLOOKUP($C11, [2]作業用!$C$24:$Z$791, 22, FALSE)=0, "-", VLOOKUP($C11, [2]作業用!$C$24:$Z$791, 22, FALSE))</f>
        <v>20</v>
      </c>
      <c r="M11" s="134" t="str">
        <f>IF(VLOOKUP($C11, [2]作業用!$C$24:$Z$791, 23, FALSE)=0, "-", VLOOKUP($C11, [2]作業用!$C$24:$Z$791, 23, FALSE))</f>
        <v>-</v>
      </c>
      <c r="N11" s="134">
        <f>IF(VLOOKUP($C11, [2]作業用!$C$24:$Z$791, 24, FALSE)=0, "-", VLOOKUP($C11, [2]作業用!$C$24:$Z$791, 24, FALSE))</f>
        <v>107</v>
      </c>
    </row>
    <row r="12" spans="1:14" ht="16.5" customHeight="1">
      <c r="A12" s="136"/>
      <c r="B12" s="135" t="s">
        <v>54</v>
      </c>
      <c r="C12" s="135" t="str">
        <f>CONCATENATE(A10,B12)</f>
        <v>南渡島2次医療圏女</v>
      </c>
      <c r="D12" s="135" t="str">
        <f>A10</f>
        <v>南渡島2次医療圏</v>
      </c>
      <c r="E12" s="135" t="str">
        <f>RIGHT(A10, 1)</f>
        <v>圏</v>
      </c>
      <c r="F12" s="134">
        <f>IF(VLOOKUP($C12, [2]作業用!$C$24:$Z$791, 16, FALSE)=0, "-", VLOOKUP($C12, [2]作業用!$C$24:$Z$791, 16, FALSE))</f>
        <v>1224</v>
      </c>
      <c r="G12" s="134">
        <f>IF(VLOOKUP($C12, [2]作業用!$C$24:$Z$791, 17, FALSE)=0, "-", VLOOKUP($C12, [2]作業用!$C$24:$Z$791, 17, FALSE))</f>
        <v>2</v>
      </c>
      <c r="H12" s="134">
        <f>IF(VLOOKUP($C12, [2]作業用!$C$24:$Z$791, 18, FALSE)=0, "-", VLOOKUP($C12, [2]作業用!$C$24:$Z$791, 18, FALSE))</f>
        <v>6</v>
      </c>
      <c r="I12" s="134">
        <f>IF(VLOOKUP($C12, [2]作業用!$C$24:$Z$791, 19, FALSE)=0, "-", VLOOKUP($C12, [2]作業用!$C$24:$Z$791, 19, FALSE))</f>
        <v>18</v>
      </c>
      <c r="J12" s="134">
        <f>IF(VLOOKUP($C12, [2]作業用!$C$24:$Z$791, 20, FALSE)=0, "-", VLOOKUP($C12, [2]作業用!$C$24:$Z$791, 20, FALSE))</f>
        <v>112</v>
      </c>
      <c r="K12" s="134">
        <f>IF(VLOOKUP($C12, [2]作業用!$C$24:$Z$791, 21, FALSE)=0, "-", VLOOKUP($C12, [2]作業用!$C$24:$Z$791, 21, FALSE))</f>
        <v>1073</v>
      </c>
      <c r="L12" s="134">
        <f>IF(VLOOKUP($C12, [2]作業用!$C$24:$Z$791, 22, FALSE)=0, "-", VLOOKUP($C12, [2]作業用!$C$24:$Z$791, 22, FALSE))</f>
        <v>13</v>
      </c>
      <c r="M12" s="134" t="str">
        <f>IF(VLOOKUP($C12, [2]作業用!$C$24:$Z$791, 23, FALSE)=0, "-", VLOOKUP($C12, [2]作業用!$C$24:$Z$791, 23, FALSE))</f>
        <v>-</v>
      </c>
      <c r="N12" s="134">
        <f>IF(VLOOKUP($C12, [2]作業用!$C$24:$Z$791, 24, FALSE)=0, "-", VLOOKUP($C12, [2]作業用!$C$24:$Z$791, 24, FALSE))</f>
        <v>138</v>
      </c>
    </row>
    <row r="13" spans="1:14" ht="16.5" customHeight="1">
      <c r="A13" s="136" t="s">
        <v>58</v>
      </c>
      <c r="B13" s="135" t="s">
        <v>52</v>
      </c>
      <c r="C13" s="135" t="str">
        <f>CONCATENATE(A13,B13)</f>
        <v>渡島保健所総数</v>
      </c>
      <c r="D13" s="135" t="str">
        <f>A13</f>
        <v>渡島保健所</v>
      </c>
      <c r="E13" s="135" t="str">
        <f>RIGHT(A13, 1)</f>
        <v>所</v>
      </c>
      <c r="F13" s="134">
        <f>IF(VLOOKUP($C13, [2]作業用!$C$24:$Z$791, 16, FALSE)=0, "-", VLOOKUP($C13, [2]作業用!$C$24:$Z$791, 16, FALSE))</f>
        <v>748</v>
      </c>
      <c r="G13" s="134" t="str">
        <f>IF(VLOOKUP($C13, [2]作業用!$C$24:$Z$791, 17, FALSE)=0, "-", VLOOKUP($C13, [2]作業用!$C$24:$Z$791, 17, FALSE))</f>
        <v>-</v>
      </c>
      <c r="H13" s="134">
        <f>IF(VLOOKUP($C13, [2]作業用!$C$24:$Z$791, 18, FALSE)=0, "-", VLOOKUP($C13, [2]作業用!$C$24:$Z$791, 18, FALSE))</f>
        <v>4</v>
      </c>
      <c r="I13" s="134">
        <f>IF(VLOOKUP($C13, [2]作業用!$C$24:$Z$791, 19, FALSE)=0, "-", VLOOKUP($C13, [2]作業用!$C$24:$Z$791, 19, FALSE))</f>
        <v>16</v>
      </c>
      <c r="J13" s="134">
        <f>IF(VLOOKUP($C13, [2]作業用!$C$24:$Z$791, 20, FALSE)=0, "-", VLOOKUP($C13, [2]作業用!$C$24:$Z$791, 20, FALSE))</f>
        <v>57</v>
      </c>
      <c r="K13" s="134">
        <f>IF(VLOOKUP($C13, [2]作業用!$C$24:$Z$791, 21, FALSE)=0, "-", VLOOKUP($C13, [2]作業用!$C$24:$Z$791, 21, FALSE))</f>
        <v>660</v>
      </c>
      <c r="L13" s="134">
        <f>IF(VLOOKUP($C13, [2]作業用!$C$24:$Z$791, 22, FALSE)=0, "-", VLOOKUP($C13, [2]作業用!$C$24:$Z$791, 22, FALSE))</f>
        <v>11</v>
      </c>
      <c r="M13" s="134" t="str">
        <f>IF(VLOOKUP($C13, [2]作業用!$C$24:$Z$791, 23, FALSE)=0, "-", VLOOKUP($C13, [2]作業用!$C$24:$Z$791, 23, FALSE))</f>
        <v>-</v>
      </c>
      <c r="N13" s="134">
        <f>IF(VLOOKUP($C13, [2]作業用!$C$24:$Z$791, 24, FALSE)=0, "-", VLOOKUP($C13, [2]作業用!$C$24:$Z$791, 24, FALSE))</f>
        <v>77</v>
      </c>
    </row>
    <row r="14" spans="1:14" ht="16.5" customHeight="1">
      <c r="A14" s="136"/>
      <c r="B14" s="135" t="s">
        <v>53</v>
      </c>
      <c r="C14" s="135" t="str">
        <f>CONCATENATE(A13,B14)</f>
        <v>渡島保健所男</v>
      </c>
      <c r="D14" s="135" t="str">
        <f>A13</f>
        <v>渡島保健所</v>
      </c>
      <c r="E14" s="135" t="str">
        <f>RIGHT(A13, 1)</f>
        <v>所</v>
      </c>
      <c r="F14" s="134">
        <f>IF(VLOOKUP($C14, [2]作業用!$C$24:$Z$791, 16, FALSE)=0, "-", VLOOKUP($C14, [2]作業用!$C$24:$Z$791, 16, FALSE))</f>
        <v>372</v>
      </c>
      <c r="G14" s="134" t="str">
        <f>IF(VLOOKUP($C14, [2]作業用!$C$24:$Z$791, 17, FALSE)=0, "-", VLOOKUP($C14, [2]作業用!$C$24:$Z$791, 17, FALSE))</f>
        <v>-</v>
      </c>
      <c r="H14" s="134">
        <f>IF(VLOOKUP($C14, [2]作業用!$C$24:$Z$791, 18, FALSE)=0, "-", VLOOKUP($C14, [2]作業用!$C$24:$Z$791, 18, FALSE))</f>
        <v>1</v>
      </c>
      <c r="I14" s="134">
        <f>IF(VLOOKUP($C14, [2]作業用!$C$24:$Z$791, 19, FALSE)=0, "-", VLOOKUP($C14, [2]作業用!$C$24:$Z$791, 19, FALSE))</f>
        <v>7</v>
      </c>
      <c r="J14" s="134">
        <f>IF(VLOOKUP($C14, [2]作業用!$C$24:$Z$791, 20, FALSE)=0, "-", VLOOKUP($C14, [2]作業用!$C$24:$Z$791, 20, FALSE))</f>
        <v>23</v>
      </c>
      <c r="K14" s="134">
        <f>IF(VLOOKUP($C14, [2]作業用!$C$24:$Z$791, 21, FALSE)=0, "-", VLOOKUP($C14, [2]作業用!$C$24:$Z$791, 21, FALSE))</f>
        <v>335</v>
      </c>
      <c r="L14" s="134">
        <f>IF(VLOOKUP($C14, [2]作業用!$C$24:$Z$791, 22, FALSE)=0, "-", VLOOKUP($C14, [2]作業用!$C$24:$Z$791, 22, FALSE))</f>
        <v>6</v>
      </c>
      <c r="M14" s="134" t="str">
        <f>IF(VLOOKUP($C14, [2]作業用!$C$24:$Z$791, 23, FALSE)=0, "-", VLOOKUP($C14, [2]作業用!$C$24:$Z$791, 23, FALSE))</f>
        <v>-</v>
      </c>
      <c r="N14" s="134">
        <f>IF(VLOOKUP($C14, [2]作業用!$C$24:$Z$791, 24, FALSE)=0, "-", VLOOKUP($C14, [2]作業用!$C$24:$Z$791, 24, FALSE))</f>
        <v>31</v>
      </c>
    </row>
    <row r="15" spans="1:14" ht="16.5" customHeight="1">
      <c r="A15" s="136"/>
      <c r="B15" s="135" t="s">
        <v>54</v>
      </c>
      <c r="C15" s="135" t="str">
        <f>CONCATENATE(A13,B15)</f>
        <v>渡島保健所女</v>
      </c>
      <c r="D15" s="135" t="str">
        <f>A13</f>
        <v>渡島保健所</v>
      </c>
      <c r="E15" s="135" t="str">
        <f>RIGHT(A13, 1)</f>
        <v>所</v>
      </c>
      <c r="F15" s="134">
        <f>IF(VLOOKUP($C15, [2]作業用!$C$24:$Z$791, 16, FALSE)=0, "-", VLOOKUP($C15, [2]作業用!$C$24:$Z$791, 16, FALSE))</f>
        <v>376</v>
      </c>
      <c r="G15" s="134" t="str">
        <f>IF(VLOOKUP($C15, [2]作業用!$C$24:$Z$791, 17, FALSE)=0, "-", VLOOKUP($C15, [2]作業用!$C$24:$Z$791, 17, FALSE))</f>
        <v>-</v>
      </c>
      <c r="H15" s="134">
        <f>IF(VLOOKUP($C15, [2]作業用!$C$24:$Z$791, 18, FALSE)=0, "-", VLOOKUP($C15, [2]作業用!$C$24:$Z$791, 18, FALSE))</f>
        <v>3</v>
      </c>
      <c r="I15" s="134">
        <f>IF(VLOOKUP($C15, [2]作業用!$C$24:$Z$791, 19, FALSE)=0, "-", VLOOKUP($C15, [2]作業用!$C$24:$Z$791, 19, FALSE))</f>
        <v>9</v>
      </c>
      <c r="J15" s="134">
        <f>IF(VLOOKUP($C15, [2]作業用!$C$24:$Z$791, 20, FALSE)=0, "-", VLOOKUP($C15, [2]作業用!$C$24:$Z$791, 20, FALSE))</f>
        <v>34</v>
      </c>
      <c r="K15" s="134">
        <f>IF(VLOOKUP($C15, [2]作業用!$C$24:$Z$791, 21, FALSE)=0, "-", VLOOKUP($C15, [2]作業用!$C$24:$Z$791, 21, FALSE))</f>
        <v>325</v>
      </c>
      <c r="L15" s="134">
        <f>IF(VLOOKUP($C15, [2]作業用!$C$24:$Z$791, 22, FALSE)=0, "-", VLOOKUP($C15, [2]作業用!$C$24:$Z$791, 22, FALSE))</f>
        <v>5</v>
      </c>
      <c r="M15" s="134" t="str">
        <f>IF(VLOOKUP($C15, [2]作業用!$C$24:$Z$791, 23, FALSE)=0, "-", VLOOKUP($C15, [2]作業用!$C$24:$Z$791, 23, FALSE))</f>
        <v>-</v>
      </c>
      <c r="N15" s="134">
        <f>IF(VLOOKUP($C15, [2]作業用!$C$24:$Z$791, 24, FALSE)=0, "-", VLOOKUP($C15, [2]作業用!$C$24:$Z$791, 24, FALSE))</f>
        <v>46</v>
      </c>
    </row>
    <row r="16" spans="1:14" ht="16.5" customHeight="1">
      <c r="A16" s="136" t="s">
        <v>17</v>
      </c>
      <c r="B16" s="135" t="s">
        <v>52</v>
      </c>
      <c r="C16" s="135" t="str">
        <f>CONCATENATE(A16,B16)</f>
        <v>北斗市総数</v>
      </c>
      <c r="D16" s="135" t="str">
        <f>A16</f>
        <v>北斗市</v>
      </c>
      <c r="E16" s="135" t="str">
        <f>RIGHT(A16, 1)</f>
        <v>市</v>
      </c>
      <c r="F16" s="134">
        <f>IF(VLOOKUP($C16, [2]作業用!$C$24:$Z$791, 16, FALSE)=0, "-", VLOOKUP($C16, [2]作業用!$C$24:$Z$791, 16, FALSE))</f>
        <v>335</v>
      </c>
      <c r="G16" s="134" t="str">
        <f>IF(VLOOKUP($C16, [2]作業用!$C$24:$Z$791, 17, FALSE)=0, "-", VLOOKUP($C16, [2]作業用!$C$24:$Z$791, 17, FALSE))</f>
        <v>-</v>
      </c>
      <c r="H16" s="134" t="str">
        <f>IF(VLOOKUP($C16, [2]作業用!$C$24:$Z$791, 18, FALSE)=0, "-", VLOOKUP($C16, [2]作業用!$C$24:$Z$791, 18, FALSE))</f>
        <v>-</v>
      </c>
      <c r="I16" s="134">
        <f>IF(VLOOKUP($C16, [2]作業用!$C$24:$Z$791, 19, FALSE)=0, "-", VLOOKUP($C16, [2]作業用!$C$24:$Z$791, 19, FALSE))</f>
        <v>8</v>
      </c>
      <c r="J16" s="134">
        <f>IF(VLOOKUP($C16, [2]作業用!$C$24:$Z$791, 20, FALSE)=0, "-", VLOOKUP($C16, [2]作業用!$C$24:$Z$791, 20, FALSE))</f>
        <v>31</v>
      </c>
      <c r="K16" s="134">
        <f>IF(VLOOKUP($C16, [2]作業用!$C$24:$Z$791, 21, FALSE)=0, "-", VLOOKUP($C16, [2]作業用!$C$24:$Z$791, 21, FALSE))</f>
        <v>290</v>
      </c>
      <c r="L16" s="134">
        <f>IF(VLOOKUP($C16, [2]作業用!$C$24:$Z$791, 22, FALSE)=0, "-", VLOOKUP($C16, [2]作業用!$C$24:$Z$791, 22, FALSE))</f>
        <v>6</v>
      </c>
      <c r="M16" s="134" t="str">
        <f>IF(VLOOKUP($C16, [2]作業用!$C$24:$Z$791, 23, FALSE)=0, "-", VLOOKUP($C16, [2]作業用!$C$24:$Z$791, 23, FALSE))</f>
        <v>-</v>
      </c>
      <c r="N16" s="134">
        <f>IF(VLOOKUP($C16, [2]作業用!$C$24:$Z$791, 24, FALSE)=0, "-", VLOOKUP($C16, [2]作業用!$C$24:$Z$791, 24, FALSE))</f>
        <v>39</v>
      </c>
    </row>
    <row r="17" spans="1:14" ht="16.5" customHeight="1">
      <c r="A17" s="136"/>
      <c r="B17" s="135" t="s">
        <v>53</v>
      </c>
      <c r="C17" s="135" t="str">
        <f>CONCATENATE(A16,B17)</f>
        <v>北斗市男</v>
      </c>
      <c r="D17" s="135" t="str">
        <f>A16</f>
        <v>北斗市</v>
      </c>
      <c r="E17" s="135" t="str">
        <f>RIGHT(A16, 1)</f>
        <v>市</v>
      </c>
      <c r="F17" s="134">
        <f>IF(VLOOKUP($C17, [2]作業用!$C$24:$Z$791, 16, FALSE)=0, "-", VLOOKUP($C17, [2]作業用!$C$24:$Z$791, 16, FALSE))</f>
        <v>169</v>
      </c>
      <c r="G17" s="134" t="str">
        <f>IF(VLOOKUP($C17, [2]作業用!$C$24:$Z$791, 17, FALSE)=0, "-", VLOOKUP($C17, [2]作業用!$C$24:$Z$791, 17, FALSE))</f>
        <v>-</v>
      </c>
      <c r="H17" s="134" t="str">
        <f>IF(VLOOKUP($C17, [2]作業用!$C$24:$Z$791, 18, FALSE)=0, "-", VLOOKUP($C17, [2]作業用!$C$24:$Z$791, 18, FALSE))</f>
        <v>-</v>
      </c>
      <c r="I17" s="134">
        <f>IF(VLOOKUP($C17, [2]作業用!$C$24:$Z$791, 19, FALSE)=0, "-", VLOOKUP($C17, [2]作業用!$C$24:$Z$791, 19, FALSE))</f>
        <v>4</v>
      </c>
      <c r="J17" s="134">
        <f>IF(VLOOKUP($C17, [2]作業用!$C$24:$Z$791, 20, FALSE)=0, "-", VLOOKUP($C17, [2]作業用!$C$24:$Z$791, 20, FALSE))</f>
        <v>10</v>
      </c>
      <c r="K17" s="134">
        <f>IF(VLOOKUP($C17, [2]作業用!$C$24:$Z$791, 21, FALSE)=0, "-", VLOOKUP($C17, [2]作業用!$C$24:$Z$791, 21, FALSE))</f>
        <v>153</v>
      </c>
      <c r="L17" s="134">
        <f>IF(VLOOKUP($C17, [2]作業用!$C$24:$Z$791, 22, FALSE)=0, "-", VLOOKUP($C17, [2]作業用!$C$24:$Z$791, 22, FALSE))</f>
        <v>2</v>
      </c>
      <c r="M17" s="134" t="str">
        <f>IF(VLOOKUP($C17, [2]作業用!$C$24:$Z$791, 23, FALSE)=0, "-", VLOOKUP($C17, [2]作業用!$C$24:$Z$791, 23, FALSE))</f>
        <v>-</v>
      </c>
      <c r="N17" s="134">
        <f>IF(VLOOKUP($C17, [2]作業用!$C$24:$Z$791, 24, FALSE)=0, "-", VLOOKUP($C17, [2]作業用!$C$24:$Z$791, 24, FALSE))</f>
        <v>14</v>
      </c>
    </row>
    <row r="18" spans="1:14" ht="16.5" customHeight="1">
      <c r="A18" s="136"/>
      <c r="B18" s="135" t="s">
        <v>54</v>
      </c>
      <c r="C18" s="135" t="str">
        <f>CONCATENATE(A16,B18)</f>
        <v>北斗市女</v>
      </c>
      <c r="D18" s="135" t="str">
        <f>A16</f>
        <v>北斗市</v>
      </c>
      <c r="E18" s="135" t="str">
        <f>RIGHT(A16, 1)</f>
        <v>市</v>
      </c>
      <c r="F18" s="134">
        <f>IF(VLOOKUP($C18, [2]作業用!$C$24:$Z$791, 16, FALSE)=0, "-", VLOOKUP($C18, [2]作業用!$C$24:$Z$791, 16, FALSE))</f>
        <v>166</v>
      </c>
      <c r="G18" s="134" t="str">
        <f>IF(VLOOKUP($C18, [2]作業用!$C$24:$Z$791, 17, FALSE)=0, "-", VLOOKUP($C18, [2]作業用!$C$24:$Z$791, 17, FALSE))</f>
        <v>-</v>
      </c>
      <c r="H18" s="134" t="str">
        <f>IF(VLOOKUP($C18, [2]作業用!$C$24:$Z$791, 18, FALSE)=0, "-", VLOOKUP($C18, [2]作業用!$C$24:$Z$791, 18, FALSE))</f>
        <v>-</v>
      </c>
      <c r="I18" s="134">
        <f>IF(VLOOKUP($C18, [2]作業用!$C$24:$Z$791, 19, FALSE)=0, "-", VLOOKUP($C18, [2]作業用!$C$24:$Z$791, 19, FALSE))</f>
        <v>4</v>
      </c>
      <c r="J18" s="134">
        <f>IF(VLOOKUP($C18, [2]作業用!$C$24:$Z$791, 20, FALSE)=0, "-", VLOOKUP($C18, [2]作業用!$C$24:$Z$791, 20, FALSE))</f>
        <v>21</v>
      </c>
      <c r="K18" s="134">
        <f>IF(VLOOKUP($C18, [2]作業用!$C$24:$Z$791, 21, FALSE)=0, "-", VLOOKUP($C18, [2]作業用!$C$24:$Z$791, 21, FALSE))</f>
        <v>137</v>
      </c>
      <c r="L18" s="134">
        <f>IF(VLOOKUP($C18, [2]作業用!$C$24:$Z$791, 22, FALSE)=0, "-", VLOOKUP($C18, [2]作業用!$C$24:$Z$791, 22, FALSE))</f>
        <v>4</v>
      </c>
      <c r="M18" s="134" t="str">
        <f>IF(VLOOKUP($C18, [2]作業用!$C$24:$Z$791, 23, FALSE)=0, "-", VLOOKUP($C18, [2]作業用!$C$24:$Z$791, 23, FALSE))</f>
        <v>-</v>
      </c>
      <c r="N18" s="134">
        <f>IF(VLOOKUP($C18, [2]作業用!$C$24:$Z$791, 24, FALSE)=0, "-", VLOOKUP($C18, [2]作業用!$C$24:$Z$791, 24, FALSE))</f>
        <v>25</v>
      </c>
    </row>
    <row r="19" spans="1:14" ht="16.5" customHeight="1">
      <c r="A19" s="136" t="s">
        <v>18</v>
      </c>
      <c r="B19" s="135" t="s">
        <v>52</v>
      </c>
      <c r="C19" s="135" t="str">
        <f>CONCATENATE(A19,B19)</f>
        <v>松前町総数</v>
      </c>
      <c r="D19" s="135" t="str">
        <f>A19</f>
        <v>松前町</v>
      </c>
      <c r="E19" s="135" t="str">
        <f>RIGHT(A19, 1)</f>
        <v>町</v>
      </c>
      <c r="F19" s="134">
        <f>IF(VLOOKUP($C19, [2]作業用!$C$24:$Z$791, 16, FALSE)=0, "-", VLOOKUP($C19, [2]作業用!$C$24:$Z$791, 16, FALSE))</f>
        <v>26</v>
      </c>
      <c r="G19" s="134" t="str">
        <f>IF(VLOOKUP($C19, [2]作業用!$C$24:$Z$791, 17, FALSE)=0, "-", VLOOKUP($C19, [2]作業用!$C$24:$Z$791, 17, FALSE))</f>
        <v>-</v>
      </c>
      <c r="H19" s="134" t="str">
        <f>IF(VLOOKUP($C19, [2]作業用!$C$24:$Z$791, 18, FALSE)=0, "-", VLOOKUP($C19, [2]作業用!$C$24:$Z$791, 18, FALSE))</f>
        <v>-</v>
      </c>
      <c r="I19" s="134">
        <f>IF(VLOOKUP($C19, [2]作業用!$C$24:$Z$791, 19, FALSE)=0, "-", VLOOKUP($C19, [2]作業用!$C$24:$Z$791, 19, FALSE))</f>
        <v>1</v>
      </c>
      <c r="J19" s="134">
        <f>IF(VLOOKUP($C19, [2]作業用!$C$24:$Z$791, 20, FALSE)=0, "-", VLOOKUP($C19, [2]作業用!$C$24:$Z$791, 20, FALSE))</f>
        <v>3</v>
      </c>
      <c r="K19" s="134">
        <f>IF(VLOOKUP($C19, [2]作業用!$C$24:$Z$791, 21, FALSE)=0, "-", VLOOKUP($C19, [2]作業用!$C$24:$Z$791, 21, FALSE))</f>
        <v>21</v>
      </c>
      <c r="L19" s="134">
        <f>IF(VLOOKUP($C19, [2]作業用!$C$24:$Z$791, 22, FALSE)=0, "-", VLOOKUP($C19, [2]作業用!$C$24:$Z$791, 22, FALSE))</f>
        <v>1</v>
      </c>
      <c r="M19" s="134" t="str">
        <f>IF(VLOOKUP($C19, [2]作業用!$C$24:$Z$791, 23, FALSE)=0, "-", VLOOKUP($C19, [2]作業用!$C$24:$Z$791, 23, FALSE))</f>
        <v>-</v>
      </c>
      <c r="N19" s="134">
        <f>IF(VLOOKUP($C19, [2]作業用!$C$24:$Z$791, 24, FALSE)=0, "-", VLOOKUP($C19, [2]作業用!$C$24:$Z$791, 24, FALSE))</f>
        <v>4</v>
      </c>
    </row>
    <row r="20" spans="1:14" ht="16.5" customHeight="1">
      <c r="A20" s="136"/>
      <c r="B20" s="135" t="s">
        <v>53</v>
      </c>
      <c r="C20" s="135" t="str">
        <f>CONCATENATE(A19,B20)</f>
        <v>松前町男</v>
      </c>
      <c r="D20" s="135" t="str">
        <f>A19</f>
        <v>松前町</v>
      </c>
      <c r="E20" s="135" t="str">
        <f>RIGHT(A19, 1)</f>
        <v>町</v>
      </c>
      <c r="F20" s="134">
        <f>IF(VLOOKUP($C20, [2]作業用!$C$24:$Z$791, 16, FALSE)=0, "-", VLOOKUP($C20, [2]作業用!$C$24:$Z$791, 16, FALSE))</f>
        <v>14</v>
      </c>
      <c r="G20" s="134" t="str">
        <f>IF(VLOOKUP($C20, [2]作業用!$C$24:$Z$791, 17, FALSE)=0, "-", VLOOKUP($C20, [2]作業用!$C$24:$Z$791, 17, FALSE))</f>
        <v>-</v>
      </c>
      <c r="H20" s="134" t="str">
        <f>IF(VLOOKUP($C20, [2]作業用!$C$24:$Z$791, 18, FALSE)=0, "-", VLOOKUP($C20, [2]作業用!$C$24:$Z$791, 18, FALSE))</f>
        <v>-</v>
      </c>
      <c r="I20" s="134" t="str">
        <f>IF(VLOOKUP($C20, [2]作業用!$C$24:$Z$791, 19, FALSE)=0, "-", VLOOKUP($C20, [2]作業用!$C$24:$Z$791, 19, FALSE))</f>
        <v>-</v>
      </c>
      <c r="J20" s="134">
        <f>IF(VLOOKUP($C20, [2]作業用!$C$24:$Z$791, 20, FALSE)=0, "-", VLOOKUP($C20, [2]作業用!$C$24:$Z$791, 20, FALSE))</f>
        <v>1</v>
      </c>
      <c r="K20" s="134">
        <f>IF(VLOOKUP($C20, [2]作業用!$C$24:$Z$791, 21, FALSE)=0, "-", VLOOKUP($C20, [2]作業用!$C$24:$Z$791, 21, FALSE))</f>
        <v>12</v>
      </c>
      <c r="L20" s="134">
        <f>IF(VLOOKUP($C20, [2]作業用!$C$24:$Z$791, 22, FALSE)=0, "-", VLOOKUP($C20, [2]作業用!$C$24:$Z$791, 22, FALSE))</f>
        <v>1</v>
      </c>
      <c r="M20" s="134" t="str">
        <f>IF(VLOOKUP($C20, [2]作業用!$C$24:$Z$791, 23, FALSE)=0, "-", VLOOKUP($C20, [2]作業用!$C$24:$Z$791, 23, FALSE))</f>
        <v>-</v>
      </c>
      <c r="N20" s="134">
        <f>IF(VLOOKUP($C20, [2]作業用!$C$24:$Z$791, 24, FALSE)=0, "-", VLOOKUP($C20, [2]作業用!$C$24:$Z$791, 24, FALSE))</f>
        <v>1</v>
      </c>
    </row>
    <row r="21" spans="1:14" ht="16.5" customHeight="1">
      <c r="A21" s="136"/>
      <c r="B21" s="135" t="s">
        <v>54</v>
      </c>
      <c r="C21" s="135" t="str">
        <f>CONCATENATE(A19,B21)</f>
        <v>松前町女</v>
      </c>
      <c r="D21" s="135" t="str">
        <f>A19</f>
        <v>松前町</v>
      </c>
      <c r="E21" s="135" t="str">
        <f>RIGHT(A19, 1)</f>
        <v>町</v>
      </c>
      <c r="F21" s="134">
        <f>IF(VLOOKUP($C21, [2]作業用!$C$24:$Z$791, 16, FALSE)=0, "-", VLOOKUP($C21, [2]作業用!$C$24:$Z$791, 16, FALSE))</f>
        <v>12</v>
      </c>
      <c r="G21" s="134" t="str">
        <f>IF(VLOOKUP($C21, [2]作業用!$C$24:$Z$791, 17, FALSE)=0, "-", VLOOKUP($C21, [2]作業用!$C$24:$Z$791, 17, FALSE))</f>
        <v>-</v>
      </c>
      <c r="H21" s="134" t="str">
        <f>IF(VLOOKUP($C21, [2]作業用!$C$24:$Z$791, 18, FALSE)=0, "-", VLOOKUP($C21, [2]作業用!$C$24:$Z$791, 18, FALSE))</f>
        <v>-</v>
      </c>
      <c r="I21" s="134">
        <f>IF(VLOOKUP($C21, [2]作業用!$C$24:$Z$791, 19, FALSE)=0, "-", VLOOKUP($C21, [2]作業用!$C$24:$Z$791, 19, FALSE))</f>
        <v>1</v>
      </c>
      <c r="J21" s="134">
        <f>IF(VLOOKUP($C21, [2]作業用!$C$24:$Z$791, 20, FALSE)=0, "-", VLOOKUP($C21, [2]作業用!$C$24:$Z$791, 20, FALSE))</f>
        <v>2</v>
      </c>
      <c r="K21" s="134">
        <f>IF(VLOOKUP($C21, [2]作業用!$C$24:$Z$791, 21, FALSE)=0, "-", VLOOKUP($C21, [2]作業用!$C$24:$Z$791, 21, FALSE))</f>
        <v>9</v>
      </c>
      <c r="L21" s="134" t="str">
        <f>IF(VLOOKUP($C21, [2]作業用!$C$24:$Z$791, 22, FALSE)=0, "-", VLOOKUP($C21, [2]作業用!$C$24:$Z$791, 22, FALSE))</f>
        <v>-</v>
      </c>
      <c r="M21" s="134" t="str">
        <f>IF(VLOOKUP($C21, [2]作業用!$C$24:$Z$791, 23, FALSE)=0, "-", VLOOKUP($C21, [2]作業用!$C$24:$Z$791, 23, FALSE))</f>
        <v>-</v>
      </c>
      <c r="N21" s="134">
        <f>IF(VLOOKUP($C21, [2]作業用!$C$24:$Z$791, 24, FALSE)=0, "-", VLOOKUP($C21, [2]作業用!$C$24:$Z$791, 24, FALSE))</f>
        <v>3</v>
      </c>
    </row>
    <row r="22" spans="1:14" ht="16.5" customHeight="1">
      <c r="A22" s="136" t="s">
        <v>19</v>
      </c>
      <c r="B22" s="135" t="s">
        <v>52</v>
      </c>
      <c r="C22" s="135" t="str">
        <f>CONCATENATE(A22,B22)</f>
        <v>福島町総数</v>
      </c>
      <c r="D22" s="135" t="str">
        <f>A22</f>
        <v>福島町</v>
      </c>
      <c r="E22" s="135" t="str">
        <f>RIGHT(A22, 1)</f>
        <v>町</v>
      </c>
      <c r="F22" s="134">
        <f>IF(VLOOKUP($C22, [2]作業用!$C$24:$Z$791, 16, FALSE)=0, "-", VLOOKUP($C22, [2]作業用!$C$24:$Z$791, 16, FALSE))</f>
        <v>19</v>
      </c>
      <c r="G22" s="134" t="str">
        <f>IF(VLOOKUP($C22, [2]作業用!$C$24:$Z$791, 17, FALSE)=0, "-", VLOOKUP($C22, [2]作業用!$C$24:$Z$791, 17, FALSE))</f>
        <v>-</v>
      </c>
      <c r="H22" s="134" t="str">
        <f>IF(VLOOKUP($C22, [2]作業用!$C$24:$Z$791, 18, FALSE)=0, "-", VLOOKUP($C22, [2]作業用!$C$24:$Z$791, 18, FALSE))</f>
        <v>-</v>
      </c>
      <c r="I22" s="134" t="str">
        <f>IF(VLOOKUP($C22, [2]作業用!$C$24:$Z$791, 19, FALSE)=0, "-", VLOOKUP($C22, [2]作業用!$C$24:$Z$791, 19, FALSE))</f>
        <v>-</v>
      </c>
      <c r="J22" s="134">
        <f>IF(VLOOKUP($C22, [2]作業用!$C$24:$Z$791, 20, FALSE)=0, "-", VLOOKUP($C22, [2]作業用!$C$24:$Z$791, 20, FALSE))</f>
        <v>3</v>
      </c>
      <c r="K22" s="134">
        <f>IF(VLOOKUP($C22, [2]作業用!$C$24:$Z$791, 21, FALSE)=0, "-", VLOOKUP($C22, [2]作業用!$C$24:$Z$791, 21, FALSE))</f>
        <v>15</v>
      </c>
      <c r="L22" s="134">
        <f>IF(VLOOKUP($C22, [2]作業用!$C$24:$Z$791, 22, FALSE)=0, "-", VLOOKUP($C22, [2]作業用!$C$24:$Z$791, 22, FALSE))</f>
        <v>1</v>
      </c>
      <c r="M22" s="134" t="str">
        <f>IF(VLOOKUP($C22, [2]作業用!$C$24:$Z$791, 23, FALSE)=0, "-", VLOOKUP($C22, [2]作業用!$C$24:$Z$791, 23, FALSE))</f>
        <v>-</v>
      </c>
      <c r="N22" s="134">
        <f>IF(VLOOKUP($C22, [2]作業用!$C$24:$Z$791, 24, FALSE)=0, "-", VLOOKUP($C22, [2]作業用!$C$24:$Z$791, 24, FALSE))</f>
        <v>3</v>
      </c>
    </row>
    <row r="23" spans="1:14" ht="16.5" customHeight="1">
      <c r="A23" s="136"/>
      <c r="B23" s="135" t="s">
        <v>53</v>
      </c>
      <c r="C23" s="135" t="str">
        <f>CONCATENATE(A22,B23)</f>
        <v>福島町男</v>
      </c>
      <c r="D23" s="135" t="str">
        <f>A22</f>
        <v>福島町</v>
      </c>
      <c r="E23" s="135" t="str">
        <f>RIGHT(A22, 1)</f>
        <v>町</v>
      </c>
      <c r="F23" s="134">
        <f>IF(VLOOKUP($C23, [2]作業用!$C$24:$Z$791, 16, FALSE)=0, "-", VLOOKUP($C23, [2]作業用!$C$24:$Z$791, 16, FALSE))</f>
        <v>10</v>
      </c>
      <c r="G23" s="134" t="str">
        <f>IF(VLOOKUP($C23, [2]作業用!$C$24:$Z$791, 17, FALSE)=0, "-", VLOOKUP($C23, [2]作業用!$C$24:$Z$791, 17, FALSE))</f>
        <v>-</v>
      </c>
      <c r="H23" s="134" t="str">
        <f>IF(VLOOKUP($C23, [2]作業用!$C$24:$Z$791, 18, FALSE)=0, "-", VLOOKUP($C23, [2]作業用!$C$24:$Z$791, 18, FALSE))</f>
        <v>-</v>
      </c>
      <c r="I23" s="134" t="str">
        <f>IF(VLOOKUP($C23, [2]作業用!$C$24:$Z$791, 19, FALSE)=0, "-", VLOOKUP($C23, [2]作業用!$C$24:$Z$791, 19, FALSE))</f>
        <v>-</v>
      </c>
      <c r="J23" s="134">
        <f>IF(VLOOKUP($C23, [2]作業用!$C$24:$Z$791, 20, FALSE)=0, "-", VLOOKUP($C23, [2]作業用!$C$24:$Z$791, 20, FALSE))</f>
        <v>2</v>
      </c>
      <c r="K23" s="134">
        <f>IF(VLOOKUP($C23, [2]作業用!$C$24:$Z$791, 21, FALSE)=0, "-", VLOOKUP($C23, [2]作業用!$C$24:$Z$791, 21, FALSE))</f>
        <v>7</v>
      </c>
      <c r="L23" s="134">
        <f>IF(VLOOKUP($C23, [2]作業用!$C$24:$Z$791, 22, FALSE)=0, "-", VLOOKUP($C23, [2]作業用!$C$24:$Z$791, 22, FALSE))</f>
        <v>1</v>
      </c>
      <c r="M23" s="134" t="str">
        <f>IF(VLOOKUP($C23, [2]作業用!$C$24:$Z$791, 23, FALSE)=0, "-", VLOOKUP($C23, [2]作業用!$C$24:$Z$791, 23, FALSE))</f>
        <v>-</v>
      </c>
      <c r="N23" s="134">
        <f>IF(VLOOKUP($C23, [2]作業用!$C$24:$Z$791, 24, FALSE)=0, "-", VLOOKUP($C23, [2]作業用!$C$24:$Z$791, 24, FALSE))</f>
        <v>2</v>
      </c>
    </row>
    <row r="24" spans="1:14" ht="16.5" customHeight="1">
      <c r="A24" s="136"/>
      <c r="B24" s="135" t="s">
        <v>54</v>
      </c>
      <c r="C24" s="135" t="str">
        <f>CONCATENATE(A22,B24)</f>
        <v>福島町女</v>
      </c>
      <c r="D24" s="135" t="str">
        <f>A22</f>
        <v>福島町</v>
      </c>
      <c r="E24" s="135" t="str">
        <f>RIGHT(A22, 1)</f>
        <v>町</v>
      </c>
      <c r="F24" s="134">
        <f>IF(VLOOKUP($C24, [2]作業用!$C$24:$Z$791, 16, FALSE)=0, "-", VLOOKUP($C24, [2]作業用!$C$24:$Z$791, 16, FALSE))</f>
        <v>9</v>
      </c>
      <c r="G24" s="134" t="str">
        <f>IF(VLOOKUP($C24, [2]作業用!$C$24:$Z$791, 17, FALSE)=0, "-", VLOOKUP($C24, [2]作業用!$C$24:$Z$791, 17, FALSE))</f>
        <v>-</v>
      </c>
      <c r="H24" s="134" t="str">
        <f>IF(VLOOKUP($C24, [2]作業用!$C$24:$Z$791, 18, FALSE)=0, "-", VLOOKUP($C24, [2]作業用!$C$24:$Z$791, 18, FALSE))</f>
        <v>-</v>
      </c>
      <c r="I24" s="134" t="str">
        <f>IF(VLOOKUP($C24, [2]作業用!$C$24:$Z$791, 19, FALSE)=0, "-", VLOOKUP($C24, [2]作業用!$C$24:$Z$791, 19, FALSE))</f>
        <v>-</v>
      </c>
      <c r="J24" s="134">
        <f>IF(VLOOKUP($C24, [2]作業用!$C$24:$Z$791, 20, FALSE)=0, "-", VLOOKUP($C24, [2]作業用!$C$24:$Z$791, 20, FALSE))</f>
        <v>1</v>
      </c>
      <c r="K24" s="134">
        <f>IF(VLOOKUP($C24, [2]作業用!$C$24:$Z$791, 21, FALSE)=0, "-", VLOOKUP($C24, [2]作業用!$C$24:$Z$791, 21, FALSE))</f>
        <v>8</v>
      </c>
      <c r="L24" s="134" t="str">
        <f>IF(VLOOKUP($C24, [2]作業用!$C$24:$Z$791, 22, FALSE)=0, "-", VLOOKUP($C24, [2]作業用!$C$24:$Z$791, 22, FALSE))</f>
        <v>-</v>
      </c>
      <c r="M24" s="134" t="str">
        <f>IF(VLOOKUP($C24, [2]作業用!$C$24:$Z$791, 23, FALSE)=0, "-", VLOOKUP($C24, [2]作業用!$C$24:$Z$791, 23, FALSE))</f>
        <v>-</v>
      </c>
      <c r="N24" s="134">
        <f>IF(VLOOKUP($C24, [2]作業用!$C$24:$Z$791, 24, FALSE)=0, "-", VLOOKUP($C24, [2]作業用!$C$24:$Z$791, 24, FALSE))</f>
        <v>1</v>
      </c>
    </row>
    <row r="25" spans="1:14" ht="16.5" customHeight="1">
      <c r="A25" s="136" t="s">
        <v>63</v>
      </c>
      <c r="B25" s="135" t="s">
        <v>52</v>
      </c>
      <c r="C25" s="135" t="str">
        <f>CONCATENATE(A25,B25)</f>
        <v>知内町総数</v>
      </c>
      <c r="D25" s="135" t="str">
        <f>A25</f>
        <v>知内町</v>
      </c>
      <c r="E25" s="135" t="str">
        <f>RIGHT(A25, 1)</f>
        <v>町</v>
      </c>
      <c r="F25" s="134">
        <f>IF(VLOOKUP($C25, [2]作業用!$C$24:$Z$791, 16, FALSE)=0, "-", VLOOKUP($C25, [2]作業用!$C$24:$Z$791, 16, FALSE))</f>
        <v>25</v>
      </c>
      <c r="G25" s="134" t="str">
        <f>IF(VLOOKUP($C25, [2]作業用!$C$24:$Z$791, 17, FALSE)=0, "-", VLOOKUP($C25, [2]作業用!$C$24:$Z$791, 17, FALSE))</f>
        <v>-</v>
      </c>
      <c r="H25" s="134" t="str">
        <f>IF(VLOOKUP($C25, [2]作業用!$C$24:$Z$791, 18, FALSE)=0, "-", VLOOKUP($C25, [2]作業用!$C$24:$Z$791, 18, FALSE))</f>
        <v>-</v>
      </c>
      <c r="I25" s="134" t="str">
        <f>IF(VLOOKUP($C25, [2]作業用!$C$24:$Z$791, 19, FALSE)=0, "-", VLOOKUP($C25, [2]作業用!$C$24:$Z$791, 19, FALSE))</f>
        <v>-</v>
      </c>
      <c r="J25" s="134">
        <f>IF(VLOOKUP($C25, [2]作業用!$C$24:$Z$791, 20, FALSE)=0, "-", VLOOKUP($C25, [2]作業用!$C$24:$Z$791, 20, FALSE))</f>
        <v>1</v>
      </c>
      <c r="K25" s="134">
        <f>IF(VLOOKUP($C25, [2]作業用!$C$24:$Z$791, 21, FALSE)=0, "-", VLOOKUP($C25, [2]作業用!$C$24:$Z$791, 21, FALSE))</f>
        <v>24</v>
      </c>
      <c r="L25" s="134" t="str">
        <f>IF(VLOOKUP($C25, [2]作業用!$C$24:$Z$791, 22, FALSE)=0, "-", VLOOKUP($C25, [2]作業用!$C$24:$Z$791, 22, FALSE))</f>
        <v>-</v>
      </c>
      <c r="M25" s="134" t="str">
        <f>IF(VLOOKUP($C25, [2]作業用!$C$24:$Z$791, 23, FALSE)=0, "-", VLOOKUP($C25, [2]作業用!$C$24:$Z$791, 23, FALSE))</f>
        <v>-</v>
      </c>
      <c r="N25" s="134">
        <f>IF(VLOOKUP($C25, [2]作業用!$C$24:$Z$791, 24, FALSE)=0, "-", VLOOKUP($C25, [2]作業用!$C$24:$Z$791, 24, FALSE))</f>
        <v>1</v>
      </c>
    </row>
    <row r="26" spans="1:14" ht="16.5" customHeight="1">
      <c r="A26" s="136"/>
      <c r="B26" s="135" t="s">
        <v>53</v>
      </c>
      <c r="C26" s="135" t="str">
        <f>CONCATENATE(A25,B26)</f>
        <v>知内町男</v>
      </c>
      <c r="D26" s="135" t="str">
        <f>A25</f>
        <v>知内町</v>
      </c>
      <c r="E26" s="135" t="str">
        <f>RIGHT(A25, 1)</f>
        <v>町</v>
      </c>
      <c r="F26" s="134">
        <f>IF(VLOOKUP($C26, [2]作業用!$C$24:$Z$791, 16, FALSE)=0, "-", VLOOKUP($C26, [2]作業用!$C$24:$Z$791, 16, FALSE))</f>
        <v>10</v>
      </c>
      <c r="G26" s="134" t="str">
        <f>IF(VLOOKUP($C26, [2]作業用!$C$24:$Z$791, 17, FALSE)=0, "-", VLOOKUP($C26, [2]作業用!$C$24:$Z$791, 17, FALSE))</f>
        <v>-</v>
      </c>
      <c r="H26" s="134" t="str">
        <f>IF(VLOOKUP($C26, [2]作業用!$C$24:$Z$791, 18, FALSE)=0, "-", VLOOKUP($C26, [2]作業用!$C$24:$Z$791, 18, FALSE))</f>
        <v>-</v>
      </c>
      <c r="I26" s="134" t="str">
        <f>IF(VLOOKUP($C26, [2]作業用!$C$24:$Z$791, 19, FALSE)=0, "-", VLOOKUP($C26, [2]作業用!$C$24:$Z$791, 19, FALSE))</f>
        <v>-</v>
      </c>
      <c r="J26" s="134">
        <f>IF(VLOOKUP($C26, [2]作業用!$C$24:$Z$791, 20, FALSE)=0, "-", VLOOKUP($C26, [2]作業用!$C$24:$Z$791, 20, FALSE))</f>
        <v>1</v>
      </c>
      <c r="K26" s="134">
        <f>IF(VLOOKUP($C26, [2]作業用!$C$24:$Z$791, 21, FALSE)=0, "-", VLOOKUP($C26, [2]作業用!$C$24:$Z$791, 21, FALSE))</f>
        <v>9</v>
      </c>
      <c r="L26" s="134" t="str">
        <f>IF(VLOOKUP($C26, [2]作業用!$C$24:$Z$791, 22, FALSE)=0, "-", VLOOKUP($C26, [2]作業用!$C$24:$Z$791, 22, FALSE))</f>
        <v>-</v>
      </c>
      <c r="M26" s="134" t="str">
        <f>IF(VLOOKUP($C26, [2]作業用!$C$24:$Z$791, 23, FALSE)=0, "-", VLOOKUP($C26, [2]作業用!$C$24:$Z$791, 23, FALSE))</f>
        <v>-</v>
      </c>
      <c r="N26" s="134">
        <f>IF(VLOOKUP($C26, [2]作業用!$C$24:$Z$791, 24, FALSE)=0, "-", VLOOKUP($C26, [2]作業用!$C$24:$Z$791, 24, FALSE))</f>
        <v>1</v>
      </c>
    </row>
    <row r="27" spans="1:14" ht="16.5" customHeight="1">
      <c r="A27" s="136"/>
      <c r="B27" s="135" t="s">
        <v>54</v>
      </c>
      <c r="C27" s="135" t="str">
        <f>CONCATENATE(A25,B27)</f>
        <v>知内町女</v>
      </c>
      <c r="D27" s="135" t="str">
        <f>A25</f>
        <v>知内町</v>
      </c>
      <c r="E27" s="135" t="str">
        <f>RIGHT(A25, 1)</f>
        <v>町</v>
      </c>
      <c r="F27" s="134">
        <f>IF(VLOOKUP($C27, [2]作業用!$C$24:$Z$791, 16, FALSE)=0, "-", VLOOKUP($C27, [2]作業用!$C$24:$Z$791, 16, FALSE))</f>
        <v>15</v>
      </c>
      <c r="G27" s="134" t="str">
        <f>IF(VLOOKUP($C27, [2]作業用!$C$24:$Z$791, 17, FALSE)=0, "-", VLOOKUP($C27, [2]作業用!$C$24:$Z$791, 17, FALSE))</f>
        <v>-</v>
      </c>
      <c r="H27" s="134" t="str">
        <f>IF(VLOOKUP($C27, [2]作業用!$C$24:$Z$791, 18, FALSE)=0, "-", VLOOKUP($C27, [2]作業用!$C$24:$Z$791, 18, FALSE))</f>
        <v>-</v>
      </c>
      <c r="I27" s="134" t="str">
        <f>IF(VLOOKUP($C27, [2]作業用!$C$24:$Z$791, 19, FALSE)=0, "-", VLOOKUP($C27, [2]作業用!$C$24:$Z$791, 19, FALSE))</f>
        <v>-</v>
      </c>
      <c r="J27" s="134" t="str">
        <f>IF(VLOOKUP($C27, [2]作業用!$C$24:$Z$791, 20, FALSE)=0, "-", VLOOKUP($C27, [2]作業用!$C$24:$Z$791, 20, FALSE))</f>
        <v>-</v>
      </c>
      <c r="K27" s="134">
        <f>IF(VLOOKUP($C27, [2]作業用!$C$24:$Z$791, 21, FALSE)=0, "-", VLOOKUP($C27, [2]作業用!$C$24:$Z$791, 21, FALSE))</f>
        <v>15</v>
      </c>
      <c r="L27" s="134" t="str">
        <f>IF(VLOOKUP($C27, [2]作業用!$C$24:$Z$791, 22, FALSE)=0, "-", VLOOKUP($C27, [2]作業用!$C$24:$Z$791, 22, FALSE))</f>
        <v>-</v>
      </c>
      <c r="M27" s="134" t="str">
        <f>IF(VLOOKUP($C27, [2]作業用!$C$24:$Z$791, 23, FALSE)=0, "-", VLOOKUP($C27, [2]作業用!$C$24:$Z$791, 23, FALSE))</f>
        <v>-</v>
      </c>
      <c r="N27" s="134" t="str">
        <f>IF(VLOOKUP($C27, [2]作業用!$C$24:$Z$791, 24, FALSE)=0, "-", VLOOKUP($C27, [2]作業用!$C$24:$Z$791, 24, FALSE))</f>
        <v>-</v>
      </c>
    </row>
    <row r="28" spans="1:14" ht="16.5" customHeight="1">
      <c r="A28" s="136" t="s">
        <v>21</v>
      </c>
      <c r="B28" s="135" t="s">
        <v>52</v>
      </c>
      <c r="C28" s="135" t="str">
        <f>CONCATENATE(A28,B28)</f>
        <v>木古内町総数</v>
      </c>
      <c r="D28" s="135" t="str">
        <f>A28</f>
        <v>木古内町</v>
      </c>
      <c r="E28" s="135" t="str">
        <f>RIGHT(A28, 1)</f>
        <v>町</v>
      </c>
      <c r="F28" s="134">
        <f>IF(VLOOKUP($C28, [2]作業用!$C$24:$Z$791, 16, FALSE)=0, "-", VLOOKUP($C28, [2]作業用!$C$24:$Z$791, 16, FALSE))</f>
        <v>21</v>
      </c>
      <c r="G28" s="134" t="str">
        <f>IF(VLOOKUP($C28, [2]作業用!$C$24:$Z$791, 17, FALSE)=0, "-", VLOOKUP($C28, [2]作業用!$C$24:$Z$791, 17, FALSE))</f>
        <v>-</v>
      </c>
      <c r="H28" s="134" t="str">
        <f>IF(VLOOKUP($C28, [2]作業用!$C$24:$Z$791, 18, FALSE)=0, "-", VLOOKUP($C28, [2]作業用!$C$24:$Z$791, 18, FALSE))</f>
        <v>-</v>
      </c>
      <c r="I28" s="134" t="str">
        <f>IF(VLOOKUP($C28, [2]作業用!$C$24:$Z$791, 19, FALSE)=0, "-", VLOOKUP($C28, [2]作業用!$C$24:$Z$791, 19, FALSE))</f>
        <v>-</v>
      </c>
      <c r="J28" s="134" t="str">
        <f>IF(VLOOKUP($C28, [2]作業用!$C$24:$Z$791, 20, FALSE)=0, "-", VLOOKUP($C28, [2]作業用!$C$24:$Z$791, 20, FALSE))</f>
        <v>-</v>
      </c>
      <c r="K28" s="134">
        <f>IF(VLOOKUP($C28, [2]作業用!$C$24:$Z$791, 21, FALSE)=0, "-", VLOOKUP($C28, [2]作業用!$C$24:$Z$791, 21, FALSE))</f>
        <v>21</v>
      </c>
      <c r="L28" s="134" t="str">
        <f>IF(VLOOKUP($C28, [2]作業用!$C$24:$Z$791, 22, FALSE)=0, "-", VLOOKUP($C28, [2]作業用!$C$24:$Z$791, 22, FALSE))</f>
        <v>-</v>
      </c>
      <c r="M28" s="134" t="str">
        <f>IF(VLOOKUP($C28, [2]作業用!$C$24:$Z$791, 23, FALSE)=0, "-", VLOOKUP($C28, [2]作業用!$C$24:$Z$791, 23, FALSE))</f>
        <v>-</v>
      </c>
      <c r="N28" s="134" t="str">
        <f>IF(VLOOKUP($C28, [2]作業用!$C$24:$Z$791, 24, FALSE)=0, "-", VLOOKUP($C28, [2]作業用!$C$24:$Z$791, 24, FALSE))</f>
        <v>-</v>
      </c>
    </row>
    <row r="29" spans="1:14" ht="16.5" customHeight="1">
      <c r="A29" s="136"/>
      <c r="B29" s="135" t="s">
        <v>53</v>
      </c>
      <c r="C29" s="135" t="str">
        <f>CONCATENATE(A28,B29)</f>
        <v>木古内町男</v>
      </c>
      <c r="D29" s="135" t="str">
        <f>A28</f>
        <v>木古内町</v>
      </c>
      <c r="E29" s="135" t="str">
        <f>RIGHT(A28, 1)</f>
        <v>町</v>
      </c>
      <c r="F29" s="134">
        <f>IF(VLOOKUP($C29, [2]作業用!$C$24:$Z$791, 16, FALSE)=0, "-", VLOOKUP($C29, [2]作業用!$C$24:$Z$791, 16, FALSE))</f>
        <v>12</v>
      </c>
      <c r="G29" s="134" t="str">
        <f>IF(VLOOKUP($C29, [2]作業用!$C$24:$Z$791, 17, FALSE)=0, "-", VLOOKUP($C29, [2]作業用!$C$24:$Z$791, 17, FALSE))</f>
        <v>-</v>
      </c>
      <c r="H29" s="134" t="str">
        <f>IF(VLOOKUP($C29, [2]作業用!$C$24:$Z$791, 18, FALSE)=0, "-", VLOOKUP($C29, [2]作業用!$C$24:$Z$791, 18, FALSE))</f>
        <v>-</v>
      </c>
      <c r="I29" s="134" t="str">
        <f>IF(VLOOKUP($C29, [2]作業用!$C$24:$Z$791, 19, FALSE)=0, "-", VLOOKUP($C29, [2]作業用!$C$24:$Z$791, 19, FALSE))</f>
        <v>-</v>
      </c>
      <c r="J29" s="134" t="str">
        <f>IF(VLOOKUP($C29, [2]作業用!$C$24:$Z$791, 20, FALSE)=0, "-", VLOOKUP($C29, [2]作業用!$C$24:$Z$791, 20, FALSE))</f>
        <v>-</v>
      </c>
      <c r="K29" s="134">
        <f>IF(VLOOKUP($C29, [2]作業用!$C$24:$Z$791, 21, FALSE)=0, "-", VLOOKUP($C29, [2]作業用!$C$24:$Z$791, 21, FALSE))</f>
        <v>12</v>
      </c>
      <c r="L29" s="134" t="str">
        <f>IF(VLOOKUP($C29, [2]作業用!$C$24:$Z$791, 22, FALSE)=0, "-", VLOOKUP($C29, [2]作業用!$C$24:$Z$791, 22, FALSE))</f>
        <v>-</v>
      </c>
      <c r="M29" s="134" t="str">
        <f>IF(VLOOKUP($C29, [2]作業用!$C$24:$Z$791, 23, FALSE)=0, "-", VLOOKUP($C29, [2]作業用!$C$24:$Z$791, 23, FALSE))</f>
        <v>-</v>
      </c>
      <c r="N29" s="134" t="str">
        <f>IF(VLOOKUP($C29, [2]作業用!$C$24:$Z$791, 24, FALSE)=0, "-", VLOOKUP($C29, [2]作業用!$C$24:$Z$791, 24, FALSE))</f>
        <v>-</v>
      </c>
    </row>
    <row r="30" spans="1:14" ht="16.5" customHeight="1">
      <c r="A30" s="136"/>
      <c r="B30" s="135" t="s">
        <v>54</v>
      </c>
      <c r="C30" s="135" t="str">
        <f>CONCATENATE(A28,B30)</f>
        <v>木古内町女</v>
      </c>
      <c r="D30" s="135" t="str">
        <f>A28</f>
        <v>木古内町</v>
      </c>
      <c r="E30" s="135" t="str">
        <f>RIGHT(A28, 1)</f>
        <v>町</v>
      </c>
      <c r="F30" s="134">
        <f>IF(VLOOKUP($C30, [2]作業用!$C$24:$Z$791, 16, FALSE)=0, "-", VLOOKUP($C30, [2]作業用!$C$24:$Z$791, 16, FALSE))</f>
        <v>9</v>
      </c>
      <c r="G30" s="134" t="str">
        <f>IF(VLOOKUP($C30, [2]作業用!$C$24:$Z$791, 17, FALSE)=0, "-", VLOOKUP($C30, [2]作業用!$C$24:$Z$791, 17, FALSE))</f>
        <v>-</v>
      </c>
      <c r="H30" s="134" t="str">
        <f>IF(VLOOKUP($C30, [2]作業用!$C$24:$Z$791, 18, FALSE)=0, "-", VLOOKUP($C30, [2]作業用!$C$24:$Z$791, 18, FALSE))</f>
        <v>-</v>
      </c>
      <c r="I30" s="134" t="str">
        <f>IF(VLOOKUP($C30, [2]作業用!$C$24:$Z$791, 19, FALSE)=0, "-", VLOOKUP($C30, [2]作業用!$C$24:$Z$791, 19, FALSE))</f>
        <v>-</v>
      </c>
      <c r="J30" s="134" t="str">
        <f>IF(VLOOKUP($C30, [2]作業用!$C$24:$Z$791, 20, FALSE)=0, "-", VLOOKUP($C30, [2]作業用!$C$24:$Z$791, 20, FALSE))</f>
        <v>-</v>
      </c>
      <c r="K30" s="134">
        <f>IF(VLOOKUP($C30, [2]作業用!$C$24:$Z$791, 21, FALSE)=0, "-", VLOOKUP($C30, [2]作業用!$C$24:$Z$791, 21, FALSE))</f>
        <v>9</v>
      </c>
      <c r="L30" s="134" t="str">
        <f>IF(VLOOKUP($C30, [2]作業用!$C$24:$Z$791, 22, FALSE)=0, "-", VLOOKUP($C30, [2]作業用!$C$24:$Z$791, 22, FALSE))</f>
        <v>-</v>
      </c>
      <c r="M30" s="134" t="str">
        <f>IF(VLOOKUP($C30, [2]作業用!$C$24:$Z$791, 23, FALSE)=0, "-", VLOOKUP($C30, [2]作業用!$C$24:$Z$791, 23, FALSE))</f>
        <v>-</v>
      </c>
      <c r="N30" s="134" t="str">
        <f>IF(VLOOKUP($C30, [2]作業用!$C$24:$Z$791, 24, FALSE)=0, "-", VLOOKUP($C30, [2]作業用!$C$24:$Z$791, 24, FALSE))</f>
        <v>-</v>
      </c>
    </row>
    <row r="31" spans="1:14" ht="16.5" customHeight="1">
      <c r="A31" s="136" t="s">
        <v>22</v>
      </c>
      <c r="B31" s="135" t="s">
        <v>52</v>
      </c>
      <c r="C31" s="135" t="str">
        <f>CONCATENATE(A31,B31)</f>
        <v>七飯町総数</v>
      </c>
      <c r="D31" s="135" t="str">
        <f>A31</f>
        <v>七飯町</v>
      </c>
      <c r="E31" s="135" t="str">
        <f>RIGHT(A31, 1)</f>
        <v>町</v>
      </c>
      <c r="F31" s="134">
        <f>IF(VLOOKUP($C31, [2]作業用!$C$24:$Z$791, 16, FALSE)=0, "-", VLOOKUP($C31, [2]作業用!$C$24:$Z$791, 16, FALSE))</f>
        <v>191</v>
      </c>
      <c r="G31" s="134" t="str">
        <f>IF(VLOOKUP($C31, [2]作業用!$C$24:$Z$791, 17, FALSE)=0, "-", VLOOKUP($C31, [2]作業用!$C$24:$Z$791, 17, FALSE))</f>
        <v>-</v>
      </c>
      <c r="H31" s="134">
        <f>IF(VLOOKUP($C31, [2]作業用!$C$24:$Z$791, 18, FALSE)=0, "-", VLOOKUP($C31, [2]作業用!$C$24:$Z$791, 18, FALSE))</f>
        <v>4</v>
      </c>
      <c r="I31" s="134">
        <f>IF(VLOOKUP($C31, [2]作業用!$C$24:$Z$791, 19, FALSE)=0, "-", VLOOKUP($C31, [2]作業用!$C$24:$Z$791, 19, FALSE))</f>
        <v>5</v>
      </c>
      <c r="J31" s="134">
        <f>IF(VLOOKUP($C31, [2]作業用!$C$24:$Z$791, 20, FALSE)=0, "-", VLOOKUP($C31, [2]作業用!$C$24:$Z$791, 20, FALSE))</f>
        <v>15</v>
      </c>
      <c r="K31" s="134">
        <f>IF(VLOOKUP($C31, [2]作業用!$C$24:$Z$791, 21, FALSE)=0, "-", VLOOKUP($C31, [2]作業用!$C$24:$Z$791, 21, FALSE))</f>
        <v>165</v>
      </c>
      <c r="L31" s="134">
        <f>IF(VLOOKUP($C31, [2]作業用!$C$24:$Z$791, 22, FALSE)=0, "-", VLOOKUP($C31, [2]作業用!$C$24:$Z$791, 22, FALSE))</f>
        <v>2</v>
      </c>
      <c r="M31" s="134" t="str">
        <f>IF(VLOOKUP($C31, [2]作業用!$C$24:$Z$791, 23, FALSE)=0, "-", VLOOKUP($C31, [2]作業用!$C$24:$Z$791, 23, FALSE))</f>
        <v>-</v>
      </c>
      <c r="N31" s="134">
        <f>IF(VLOOKUP($C31, [2]作業用!$C$24:$Z$791, 24, FALSE)=0, "-", VLOOKUP($C31, [2]作業用!$C$24:$Z$791, 24, FALSE))</f>
        <v>24</v>
      </c>
    </row>
    <row r="32" spans="1:14" ht="16.5" customHeight="1">
      <c r="A32" s="136"/>
      <c r="B32" s="135" t="s">
        <v>53</v>
      </c>
      <c r="C32" s="135" t="str">
        <f>CONCATENATE(A31,B32)</f>
        <v>七飯町男</v>
      </c>
      <c r="D32" s="135" t="str">
        <f>A31</f>
        <v>七飯町</v>
      </c>
      <c r="E32" s="135" t="str">
        <f>RIGHT(A31, 1)</f>
        <v>町</v>
      </c>
      <c r="F32" s="134">
        <f>IF(VLOOKUP($C32, [2]作業用!$C$24:$Z$791, 16, FALSE)=0, "-", VLOOKUP($C32, [2]作業用!$C$24:$Z$791, 16, FALSE))</f>
        <v>90</v>
      </c>
      <c r="G32" s="134" t="str">
        <f>IF(VLOOKUP($C32, [2]作業用!$C$24:$Z$791, 17, FALSE)=0, "-", VLOOKUP($C32, [2]作業用!$C$24:$Z$791, 17, FALSE))</f>
        <v>-</v>
      </c>
      <c r="H32" s="134">
        <f>IF(VLOOKUP($C32, [2]作業用!$C$24:$Z$791, 18, FALSE)=0, "-", VLOOKUP($C32, [2]作業用!$C$24:$Z$791, 18, FALSE))</f>
        <v>1</v>
      </c>
      <c r="I32" s="134">
        <f>IF(VLOOKUP($C32, [2]作業用!$C$24:$Z$791, 19, FALSE)=0, "-", VLOOKUP($C32, [2]作業用!$C$24:$Z$791, 19, FALSE))</f>
        <v>2</v>
      </c>
      <c r="J32" s="134">
        <f>IF(VLOOKUP($C32, [2]作業用!$C$24:$Z$791, 20, FALSE)=0, "-", VLOOKUP($C32, [2]作業用!$C$24:$Z$791, 20, FALSE))</f>
        <v>7</v>
      </c>
      <c r="K32" s="134">
        <f>IF(VLOOKUP($C32, [2]作業用!$C$24:$Z$791, 21, FALSE)=0, "-", VLOOKUP($C32, [2]作業用!$C$24:$Z$791, 21, FALSE))</f>
        <v>79</v>
      </c>
      <c r="L32" s="134">
        <f>IF(VLOOKUP($C32, [2]作業用!$C$24:$Z$791, 22, FALSE)=0, "-", VLOOKUP($C32, [2]作業用!$C$24:$Z$791, 22, FALSE))</f>
        <v>1</v>
      </c>
      <c r="M32" s="134" t="str">
        <f>IF(VLOOKUP($C32, [2]作業用!$C$24:$Z$791, 23, FALSE)=0, "-", VLOOKUP($C32, [2]作業用!$C$24:$Z$791, 23, FALSE))</f>
        <v>-</v>
      </c>
      <c r="N32" s="134">
        <f>IF(VLOOKUP($C32, [2]作業用!$C$24:$Z$791, 24, FALSE)=0, "-", VLOOKUP($C32, [2]作業用!$C$24:$Z$791, 24, FALSE))</f>
        <v>10</v>
      </c>
    </row>
    <row r="33" spans="1:14" ht="16.5" customHeight="1">
      <c r="A33" s="136"/>
      <c r="B33" s="135" t="s">
        <v>54</v>
      </c>
      <c r="C33" s="135" t="str">
        <f>CONCATENATE(A31,B33)</f>
        <v>七飯町女</v>
      </c>
      <c r="D33" s="135" t="str">
        <f>A31</f>
        <v>七飯町</v>
      </c>
      <c r="E33" s="135" t="str">
        <f>RIGHT(A31, 1)</f>
        <v>町</v>
      </c>
      <c r="F33" s="134">
        <f>IF(VLOOKUP($C33, [2]作業用!$C$24:$Z$791, 16, FALSE)=0, "-", VLOOKUP($C33, [2]作業用!$C$24:$Z$791, 16, FALSE))</f>
        <v>101</v>
      </c>
      <c r="G33" s="134" t="str">
        <f>IF(VLOOKUP($C33, [2]作業用!$C$24:$Z$791, 17, FALSE)=0, "-", VLOOKUP($C33, [2]作業用!$C$24:$Z$791, 17, FALSE))</f>
        <v>-</v>
      </c>
      <c r="H33" s="134">
        <f>IF(VLOOKUP($C33, [2]作業用!$C$24:$Z$791, 18, FALSE)=0, "-", VLOOKUP($C33, [2]作業用!$C$24:$Z$791, 18, FALSE))</f>
        <v>3</v>
      </c>
      <c r="I33" s="134">
        <f>IF(VLOOKUP($C33, [2]作業用!$C$24:$Z$791, 19, FALSE)=0, "-", VLOOKUP($C33, [2]作業用!$C$24:$Z$791, 19, FALSE))</f>
        <v>3</v>
      </c>
      <c r="J33" s="134">
        <f>IF(VLOOKUP($C33, [2]作業用!$C$24:$Z$791, 20, FALSE)=0, "-", VLOOKUP($C33, [2]作業用!$C$24:$Z$791, 20, FALSE))</f>
        <v>8</v>
      </c>
      <c r="K33" s="134">
        <f>IF(VLOOKUP($C33, [2]作業用!$C$24:$Z$791, 21, FALSE)=0, "-", VLOOKUP($C33, [2]作業用!$C$24:$Z$791, 21, FALSE))</f>
        <v>86</v>
      </c>
      <c r="L33" s="134">
        <f>IF(VLOOKUP($C33, [2]作業用!$C$24:$Z$791, 22, FALSE)=0, "-", VLOOKUP($C33, [2]作業用!$C$24:$Z$791, 22, FALSE))</f>
        <v>1</v>
      </c>
      <c r="M33" s="134" t="str">
        <f>IF(VLOOKUP($C33, [2]作業用!$C$24:$Z$791, 23, FALSE)=0, "-", VLOOKUP($C33, [2]作業用!$C$24:$Z$791, 23, FALSE))</f>
        <v>-</v>
      </c>
      <c r="N33" s="134">
        <f>IF(VLOOKUP($C33, [2]作業用!$C$24:$Z$791, 24, FALSE)=0, "-", VLOOKUP($C33, [2]作業用!$C$24:$Z$791, 24, FALSE))</f>
        <v>14</v>
      </c>
    </row>
    <row r="34" spans="1:14" ht="16.5" customHeight="1">
      <c r="A34" s="136" t="s">
        <v>23</v>
      </c>
      <c r="B34" s="135" t="s">
        <v>52</v>
      </c>
      <c r="C34" s="135" t="str">
        <f>CONCATENATE(A34,B34)</f>
        <v>鹿部町総数</v>
      </c>
      <c r="D34" s="135" t="str">
        <f>A34</f>
        <v>鹿部町</v>
      </c>
      <c r="E34" s="135" t="str">
        <f>RIGHT(A34, 1)</f>
        <v>町</v>
      </c>
      <c r="F34" s="134">
        <f>IF(VLOOKUP($C34, [2]作業用!$C$24:$Z$791, 16, FALSE)=0, "-", VLOOKUP($C34, [2]作業用!$C$24:$Z$791, 16, FALSE))</f>
        <v>30</v>
      </c>
      <c r="G34" s="134" t="str">
        <f>IF(VLOOKUP($C34, [2]作業用!$C$24:$Z$791, 17, FALSE)=0, "-", VLOOKUP($C34, [2]作業用!$C$24:$Z$791, 17, FALSE))</f>
        <v>-</v>
      </c>
      <c r="H34" s="134" t="str">
        <f>IF(VLOOKUP($C34, [2]作業用!$C$24:$Z$791, 18, FALSE)=0, "-", VLOOKUP($C34, [2]作業用!$C$24:$Z$791, 18, FALSE))</f>
        <v>-</v>
      </c>
      <c r="I34" s="134" t="str">
        <f>IF(VLOOKUP($C34, [2]作業用!$C$24:$Z$791, 19, FALSE)=0, "-", VLOOKUP($C34, [2]作業用!$C$24:$Z$791, 19, FALSE))</f>
        <v>-</v>
      </c>
      <c r="J34" s="134">
        <f>IF(VLOOKUP($C34, [2]作業用!$C$24:$Z$791, 20, FALSE)=0, "-", VLOOKUP($C34, [2]作業用!$C$24:$Z$791, 20, FALSE))</f>
        <v>2</v>
      </c>
      <c r="K34" s="134">
        <f>IF(VLOOKUP($C34, [2]作業用!$C$24:$Z$791, 21, FALSE)=0, "-", VLOOKUP($C34, [2]作業用!$C$24:$Z$791, 21, FALSE))</f>
        <v>27</v>
      </c>
      <c r="L34" s="134">
        <f>IF(VLOOKUP($C34, [2]作業用!$C$24:$Z$791, 22, FALSE)=0, "-", VLOOKUP($C34, [2]作業用!$C$24:$Z$791, 22, FALSE))</f>
        <v>1</v>
      </c>
      <c r="M34" s="134" t="str">
        <f>IF(VLOOKUP($C34, [2]作業用!$C$24:$Z$791, 23, FALSE)=0, "-", VLOOKUP($C34, [2]作業用!$C$24:$Z$791, 23, FALSE))</f>
        <v>-</v>
      </c>
      <c r="N34" s="134">
        <f>IF(VLOOKUP($C34, [2]作業用!$C$24:$Z$791, 24, FALSE)=0, "-", VLOOKUP($C34, [2]作業用!$C$24:$Z$791, 24, FALSE))</f>
        <v>2</v>
      </c>
    </row>
    <row r="35" spans="1:14" ht="16.5" customHeight="1">
      <c r="A35" s="136"/>
      <c r="B35" s="135" t="s">
        <v>53</v>
      </c>
      <c r="C35" s="135" t="str">
        <f>CONCATENATE(A34,B35)</f>
        <v>鹿部町男</v>
      </c>
      <c r="D35" s="135" t="str">
        <f>A34</f>
        <v>鹿部町</v>
      </c>
      <c r="E35" s="135" t="str">
        <f>RIGHT(A34, 1)</f>
        <v>町</v>
      </c>
      <c r="F35" s="134">
        <f>IF(VLOOKUP($C35, [2]作業用!$C$24:$Z$791, 16, FALSE)=0, "-", VLOOKUP($C35, [2]作業用!$C$24:$Z$791, 16, FALSE))</f>
        <v>14</v>
      </c>
      <c r="G35" s="134" t="str">
        <f>IF(VLOOKUP($C35, [2]作業用!$C$24:$Z$791, 17, FALSE)=0, "-", VLOOKUP($C35, [2]作業用!$C$24:$Z$791, 17, FALSE))</f>
        <v>-</v>
      </c>
      <c r="H35" s="134" t="str">
        <f>IF(VLOOKUP($C35, [2]作業用!$C$24:$Z$791, 18, FALSE)=0, "-", VLOOKUP($C35, [2]作業用!$C$24:$Z$791, 18, FALSE))</f>
        <v>-</v>
      </c>
      <c r="I35" s="134" t="str">
        <f>IF(VLOOKUP($C35, [2]作業用!$C$24:$Z$791, 19, FALSE)=0, "-", VLOOKUP($C35, [2]作業用!$C$24:$Z$791, 19, FALSE))</f>
        <v>-</v>
      </c>
      <c r="J35" s="134">
        <f>IF(VLOOKUP($C35, [2]作業用!$C$24:$Z$791, 20, FALSE)=0, "-", VLOOKUP($C35, [2]作業用!$C$24:$Z$791, 20, FALSE))</f>
        <v>1</v>
      </c>
      <c r="K35" s="134">
        <f>IF(VLOOKUP($C35, [2]作業用!$C$24:$Z$791, 21, FALSE)=0, "-", VLOOKUP($C35, [2]作業用!$C$24:$Z$791, 21, FALSE))</f>
        <v>12</v>
      </c>
      <c r="L35" s="134">
        <f>IF(VLOOKUP($C35, [2]作業用!$C$24:$Z$791, 22, FALSE)=0, "-", VLOOKUP($C35, [2]作業用!$C$24:$Z$791, 22, FALSE))</f>
        <v>1</v>
      </c>
      <c r="M35" s="134" t="str">
        <f>IF(VLOOKUP($C35, [2]作業用!$C$24:$Z$791, 23, FALSE)=0, "-", VLOOKUP($C35, [2]作業用!$C$24:$Z$791, 23, FALSE))</f>
        <v>-</v>
      </c>
      <c r="N35" s="134">
        <f>IF(VLOOKUP($C35, [2]作業用!$C$24:$Z$791, 24, FALSE)=0, "-", VLOOKUP($C35, [2]作業用!$C$24:$Z$791, 24, FALSE))</f>
        <v>1</v>
      </c>
    </row>
    <row r="36" spans="1:14" ht="16.5" customHeight="1">
      <c r="A36" s="136"/>
      <c r="B36" s="135" t="s">
        <v>54</v>
      </c>
      <c r="C36" s="135" t="str">
        <f>CONCATENATE(A34,B36)</f>
        <v>鹿部町女</v>
      </c>
      <c r="D36" s="135" t="str">
        <f>A34</f>
        <v>鹿部町</v>
      </c>
      <c r="E36" s="135" t="str">
        <f>RIGHT(A34, 1)</f>
        <v>町</v>
      </c>
      <c r="F36" s="134">
        <f>IF(VLOOKUP($C36, [2]作業用!$C$24:$Z$791, 16, FALSE)=0, "-", VLOOKUP($C36, [2]作業用!$C$24:$Z$791, 16, FALSE))</f>
        <v>16</v>
      </c>
      <c r="G36" s="134" t="str">
        <f>IF(VLOOKUP($C36, [2]作業用!$C$24:$Z$791, 17, FALSE)=0, "-", VLOOKUP($C36, [2]作業用!$C$24:$Z$791, 17, FALSE))</f>
        <v>-</v>
      </c>
      <c r="H36" s="134" t="str">
        <f>IF(VLOOKUP($C36, [2]作業用!$C$24:$Z$791, 18, FALSE)=0, "-", VLOOKUP($C36, [2]作業用!$C$24:$Z$791, 18, FALSE))</f>
        <v>-</v>
      </c>
      <c r="I36" s="134" t="str">
        <f>IF(VLOOKUP($C36, [2]作業用!$C$24:$Z$791, 19, FALSE)=0, "-", VLOOKUP($C36, [2]作業用!$C$24:$Z$791, 19, FALSE))</f>
        <v>-</v>
      </c>
      <c r="J36" s="134">
        <f>IF(VLOOKUP($C36, [2]作業用!$C$24:$Z$791, 20, FALSE)=0, "-", VLOOKUP($C36, [2]作業用!$C$24:$Z$791, 20, FALSE))</f>
        <v>1</v>
      </c>
      <c r="K36" s="134">
        <f>IF(VLOOKUP($C36, [2]作業用!$C$24:$Z$791, 21, FALSE)=0, "-", VLOOKUP($C36, [2]作業用!$C$24:$Z$791, 21, FALSE))</f>
        <v>15</v>
      </c>
      <c r="L36" s="134" t="str">
        <f>IF(VLOOKUP($C36, [2]作業用!$C$24:$Z$791, 22, FALSE)=0, "-", VLOOKUP($C36, [2]作業用!$C$24:$Z$791, 22, FALSE))</f>
        <v>-</v>
      </c>
      <c r="M36" s="134" t="str">
        <f>IF(VLOOKUP($C36, [2]作業用!$C$24:$Z$791, 23, FALSE)=0, "-", VLOOKUP($C36, [2]作業用!$C$24:$Z$791, 23, FALSE))</f>
        <v>-</v>
      </c>
      <c r="N36" s="134">
        <f>IF(VLOOKUP($C36, [2]作業用!$C$24:$Z$791, 24, FALSE)=0, "-", VLOOKUP($C36, [2]作業用!$C$24:$Z$791, 24, FALSE))</f>
        <v>1</v>
      </c>
    </row>
    <row r="37" spans="1:14" ht="16.5" customHeight="1">
      <c r="A37" s="136" t="s">
        <v>24</v>
      </c>
      <c r="B37" s="135" t="s">
        <v>52</v>
      </c>
      <c r="C37" s="135" t="str">
        <f>CONCATENATE(A37,B37)</f>
        <v>森町総数</v>
      </c>
      <c r="D37" s="135" t="str">
        <f>A37</f>
        <v>森町</v>
      </c>
      <c r="E37" s="135" t="str">
        <f>RIGHT(A37, 1)</f>
        <v>町</v>
      </c>
      <c r="F37" s="134">
        <f>IF(VLOOKUP($C37, [2]作業用!$C$24:$Z$791, 16, FALSE)=0, "-", VLOOKUP($C37, [2]作業用!$C$24:$Z$791, 16, FALSE))</f>
        <v>101</v>
      </c>
      <c r="G37" s="134" t="str">
        <f>IF(VLOOKUP($C37, [2]作業用!$C$24:$Z$791, 17, FALSE)=0, "-", VLOOKUP($C37, [2]作業用!$C$24:$Z$791, 17, FALSE))</f>
        <v>-</v>
      </c>
      <c r="H37" s="134" t="str">
        <f>IF(VLOOKUP($C37, [2]作業用!$C$24:$Z$791, 18, FALSE)=0, "-", VLOOKUP($C37, [2]作業用!$C$24:$Z$791, 18, FALSE))</f>
        <v>-</v>
      </c>
      <c r="I37" s="134">
        <f>IF(VLOOKUP($C37, [2]作業用!$C$24:$Z$791, 19, FALSE)=0, "-", VLOOKUP($C37, [2]作業用!$C$24:$Z$791, 19, FALSE))</f>
        <v>2</v>
      </c>
      <c r="J37" s="134">
        <f>IF(VLOOKUP($C37, [2]作業用!$C$24:$Z$791, 20, FALSE)=0, "-", VLOOKUP($C37, [2]作業用!$C$24:$Z$791, 20, FALSE))</f>
        <v>2</v>
      </c>
      <c r="K37" s="134">
        <f>IF(VLOOKUP($C37, [2]作業用!$C$24:$Z$791, 21, FALSE)=0, "-", VLOOKUP($C37, [2]作業用!$C$24:$Z$791, 21, FALSE))</f>
        <v>97</v>
      </c>
      <c r="L37" s="134" t="str">
        <f>IF(VLOOKUP($C37, [2]作業用!$C$24:$Z$791, 22, FALSE)=0, "-", VLOOKUP($C37, [2]作業用!$C$24:$Z$791, 22, FALSE))</f>
        <v>-</v>
      </c>
      <c r="M37" s="134" t="str">
        <f>IF(VLOOKUP($C37, [2]作業用!$C$24:$Z$791, 23, FALSE)=0, "-", VLOOKUP($C37, [2]作業用!$C$24:$Z$791, 23, FALSE))</f>
        <v>-</v>
      </c>
      <c r="N37" s="134">
        <f>IF(VLOOKUP($C37, [2]作業用!$C$24:$Z$791, 24, FALSE)=0, "-", VLOOKUP($C37, [2]作業用!$C$24:$Z$791, 24, FALSE))</f>
        <v>4</v>
      </c>
    </row>
    <row r="38" spans="1:14" ht="16.5" customHeight="1">
      <c r="A38" s="136"/>
      <c r="B38" s="135" t="s">
        <v>53</v>
      </c>
      <c r="C38" s="135" t="str">
        <f>CONCATENATE(A37,B38)</f>
        <v>森町男</v>
      </c>
      <c r="D38" s="135" t="str">
        <f>A37</f>
        <v>森町</v>
      </c>
      <c r="E38" s="135" t="str">
        <f>RIGHT(A37, 1)</f>
        <v>町</v>
      </c>
      <c r="F38" s="134">
        <f>IF(VLOOKUP($C38, [2]作業用!$C$24:$Z$791, 16, FALSE)=0, "-", VLOOKUP($C38, [2]作業用!$C$24:$Z$791, 16, FALSE))</f>
        <v>53</v>
      </c>
      <c r="G38" s="134" t="str">
        <f>IF(VLOOKUP($C38, [2]作業用!$C$24:$Z$791, 17, FALSE)=0, "-", VLOOKUP($C38, [2]作業用!$C$24:$Z$791, 17, FALSE))</f>
        <v>-</v>
      </c>
      <c r="H38" s="134" t="str">
        <f>IF(VLOOKUP($C38, [2]作業用!$C$24:$Z$791, 18, FALSE)=0, "-", VLOOKUP($C38, [2]作業用!$C$24:$Z$791, 18, FALSE))</f>
        <v>-</v>
      </c>
      <c r="I38" s="134">
        <f>IF(VLOOKUP($C38, [2]作業用!$C$24:$Z$791, 19, FALSE)=0, "-", VLOOKUP($C38, [2]作業用!$C$24:$Z$791, 19, FALSE))</f>
        <v>1</v>
      </c>
      <c r="J38" s="134">
        <f>IF(VLOOKUP($C38, [2]作業用!$C$24:$Z$791, 20, FALSE)=0, "-", VLOOKUP($C38, [2]作業用!$C$24:$Z$791, 20, FALSE))</f>
        <v>1</v>
      </c>
      <c r="K38" s="134">
        <f>IF(VLOOKUP($C38, [2]作業用!$C$24:$Z$791, 21, FALSE)=0, "-", VLOOKUP($C38, [2]作業用!$C$24:$Z$791, 21, FALSE))</f>
        <v>51</v>
      </c>
      <c r="L38" s="134" t="str">
        <f>IF(VLOOKUP($C38, [2]作業用!$C$24:$Z$791, 22, FALSE)=0, "-", VLOOKUP($C38, [2]作業用!$C$24:$Z$791, 22, FALSE))</f>
        <v>-</v>
      </c>
      <c r="M38" s="134" t="str">
        <f>IF(VLOOKUP($C38, [2]作業用!$C$24:$Z$791, 23, FALSE)=0, "-", VLOOKUP($C38, [2]作業用!$C$24:$Z$791, 23, FALSE))</f>
        <v>-</v>
      </c>
      <c r="N38" s="134">
        <f>IF(VLOOKUP($C38, [2]作業用!$C$24:$Z$791, 24, FALSE)=0, "-", VLOOKUP($C38, [2]作業用!$C$24:$Z$791, 24, FALSE))</f>
        <v>2</v>
      </c>
    </row>
    <row r="39" spans="1:14" ht="16.5" customHeight="1">
      <c r="A39" s="136"/>
      <c r="B39" s="135" t="s">
        <v>54</v>
      </c>
      <c r="C39" s="135" t="str">
        <f>CONCATENATE(A37,B39)</f>
        <v>森町女</v>
      </c>
      <c r="D39" s="135" t="str">
        <f>A37</f>
        <v>森町</v>
      </c>
      <c r="E39" s="135" t="str">
        <f>RIGHT(A37, 1)</f>
        <v>町</v>
      </c>
      <c r="F39" s="134">
        <f>IF(VLOOKUP($C39, [2]作業用!$C$24:$Z$791, 16, FALSE)=0, "-", VLOOKUP($C39, [2]作業用!$C$24:$Z$791, 16, FALSE))</f>
        <v>48</v>
      </c>
      <c r="G39" s="134" t="str">
        <f>IF(VLOOKUP($C39, [2]作業用!$C$24:$Z$791, 17, FALSE)=0, "-", VLOOKUP($C39, [2]作業用!$C$24:$Z$791, 17, FALSE))</f>
        <v>-</v>
      </c>
      <c r="H39" s="134" t="str">
        <f>IF(VLOOKUP($C39, [2]作業用!$C$24:$Z$791, 18, FALSE)=0, "-", VLOOKUP($C39, [2]作業用!$C$24:$Z$791, 18, FALSE))</f>
        <v>-</v>
      </c>
      <c r="I39" s="134">
        <f>IF(VLOOKUP($C39, [2]作業用!$C$24:$Z$791, 19, FALSE)=0, "-", VLOOKUP($C39, [2]作業用!$C$24:$Z$791, 19, FALSE))</f>
        <v>1</v>
      </c>
      <c r="J39" s="134">
        <f>IF(VLOOKUP($C39, [2]作業用!$C$24:$Z$791, 20, FALSE)=0, "-", VLOOKUP($C39, [2]作業用!$C$24:$Z$791, 20, FALSE))</f>
        <v>1</v>
      </c>
      <c r="K39" s="134">
        <f>IF(VLOOKUP($C39, [2]作業用!$C$24:$Z$791, 21, FALSE)=0, "-", VLOOKUP($C39, [2]作業用!$C$24:$Z$791, 21, FALSE))</f>
        <v>46</v>
      </c>
      <c r="L39" s="134" t="str">
        <f>IF(VLOOKUP($C39, [2]作業用!$C$24:$Z$791, 22, FALSE)=0, "-", VLOOKUP($C39, [2]作業用!$C$24:$Z$791, 22, FALSE))</f>
        <v>-</v>
      </c>
      <c r="M39" s="134" t="str">
        <f>IF(VLOOKUP($C39, [2]作業用!$C$24:$Z$791, 23, FALSE)=0, "-", VLOOKUP($C39, [2]作業用!$C$24:$Z$791, 23, FALSE))</f>
        <v>-</v>
      </c>
      <c r="N39" s="134">
        <f>IF(VLOOKUP($C39, [2]作業用!$C$24:$Z$791, 24, FALSE)=0, "-", VLOOKUP($C39, [2]作業用!$C$24:$Z$791, 24, FALSE))</f>
        <v>2</v>
      </c>
    </row>
    <row r="40" spans="1:14" ht="16.5" customHeight="1">
      <c r="A40" s="136" t="s">
        <v>25</v>
      </c>
      <c r="B40" s="135" t="s">
        <v>52</v>
      </c>
      <c r="C40" s="135" t="str">
        <f>CONCATENATE(A40,B40)</f>
        <v>函館市総数</v>
      </c>
      <c r="D40" s="135" t="str">
        <f>A40</f>
        <v>函館市</v>
      </c>
      <c r="E40" s="135" t="str">
        <f>RIGHT(A40, 1)</f>
        <v>市</v>
      </c>
      <c r="F40" s="134">
        <f>IF(VLOOKUP($C40, [2]作業用!$C$24:$Z$791, 16, FALSE)=0, "-", VLOOKUP($C40, [2]作業用!$C$24:$Z$791, 16, FALSE))</f>
        <v>1697</v>
      </c>
      <c r="G40" s="134">
        <f>IF(VLOOKUP($C40, [2]作業用!$C$24:$Z$791, 17, FALSE)=0, "-", VLOOKUP($C40, [2]作業用!$C$24:$Z$791, 17, FALSE))</f>
        <v>5</v>
      </c>
      <c r="H40" s="134">
        <f>IF(VLOOKUP($C40, [2]作業用!$C$24:$Z$791, 18, FALSE)=0, "-", VLOOKUP($C40, [2]作業用!$C$24:$Z$791, 18, FALSE))</f>
        <v>5</v>
      </c>
      <c r="I40" s="134">
        <f>IF(VLOOKUP($C40, [2]作業用!$C$24:$Z$791, 19, FALSE)=0, "-", VLOOKUP($C40, [2]作業用!$C$24:$Z$791, 19, FALSE))</f>
        <v>16</v>
      </c>
      <c r="J40" s="134">
        <f>IF(VLOOKUP($C40, [2]作業用!$C$24:$Z$791, 20, FALSE)=0, "-", VLOOKUP($C40, [2]作業用!$C$24:$Z$791, 20, FALSE))</f>
        <v>142</v>
      </c>
      <c r="K40" s="134">
        <f>IF(VLOOKUP($C40, [2]作業用!$C$24:$Z$791, 21, FALSE)=0, "-", VLOOKUP($C40, [2]作業用!$C$24:$Z$791, 21, FALSE))</f>
        <v>1507</v>
      </c>
      <c r="L40" s="134">
        <f>IF(VLOOKUP($C40, [2]作業用!$C$24:$Z$791, 22, FALSE)=0, "-", VLOOKUP($C40, [2]作業用!$C$24:$Z$791, 22, FALSE))</f>
        <v>22</v>
      </c>
      <c r="M40" s="134" t="str">
        <f>IF(VLOOKUP($C40, [2]作業用!$C$24:$Z$791, 23, FALSE)=0, "-", VLOOKUP($C40, [2]作業用!$C$24:$Z$791, 23, FALSE))</f>
        <v>-</v>
      </c>
      <c r="N40" s="134">
        <f>IF(VLOOKUP($C40, [2]作業用!$C$24:$Z$791, 24, FALSE)=0, "-", VLOOKUP($C40, [2]作業用!$C$24:$Z$791, 24, FALSE))</f>
        <v>168</v>
      </c>
    </row>
    <row r="41" spans="1:14" ht="16.5" customHeight="1">
      <c r="A41" s="136"/>
      <c r="B41" s="135" t="s">
        <v>53</v>
      </c>
      <c r="C41" s="135" t="str">
        <f>CONCATENATE(A40,B41)</f>
        <v>函館市男</v>
      </c>
      <c r="D41" s="135" t="str">
        <f>A40</f>
        <v>函館市</v>
      </c>
      <c r="E41" s="135" t="str">
        <f>RIGHT(A40, 1)</f>
        <v>市</v>
      </c>
      <c r="F41" s="134">
        <f>IF(VLOOKUP($C41, [2]作業用!$C$24:$Z$791, 16, FALSE)=0, "-", VLOOKUP($C41, [2]作業用!$C$24:$Z$791, 16, FALSE))</f>
        <v>849</v>
      </c>
      <c r="G41" s="134">
        <f>IF(VLOOKUP($C41, [2]作業用!$C$24:$Z$791, 17, FALSE)=0, "-", VLOOKUP($C41, [2]作業用!$C$24:$Z$791, 17, FALSE))</f>
        <v>3</v>
      </c>
      <c r="H41" s="134">
        <f>IF(VLOOKUP($C41, [2]作業用!$C$24:$Z$791, 18, FALSE)=0, "-", VLOOKUP($C41, [2]作業用!$C$24:$Z$791, 18, FALSE))</f>
        <v>2</v>
      </c>
      <c r="I41" s="134">
        <f>IF(VLOOKUP($C41, [2]作業用!$C$24:$Z$791, 19, FALSE)=0, "-", VLOOKUP($C41, [2]作業用!$C$24:$Z$791, 19, FALSE))</f>
        <v>7</v>
      </c>
      <c r="J41" s="134">
        <f>IF(VLOOKUP($C41, [2]作業用!$C$24:$Z$791, 20, FALSE)=0, "-", VLOOKUP($C41, [2]作業用!$C$24:$Z$791, 20, FALSE))</f>
        <v>64</v>
      </c>
      <c r="K41" s="134">
        <f>IF(VLOOKUP($C41, [2]作業用!$C$24:$Z$791, 21, FALSE)=0, "-", VLOOKUP($C41, [2]作業用!$C$24:$Z$791, 21, FALSE))</f>
        <v>759</v>
      </c>
      <c r="L41" s="134">
        <f>IF(VLOOKUP($C41, [2]作業用!$C$24:$Z$791, 22, FALSE)=0, "-", VLOOKUP($C41, [2]作業用!$C$24:$Z$791, 22, FALSE))</f>
        <v>14</v>
      </c>
      <c r="M41" s="134" t="str">
        <f>IF(VLOOKUP($C41, [2]作業用!$C$24:$Z$791, 23, FALSE)=0, "-", VLOOKUP($C41, [2]作業用!$C$24:$Z$791, 23, FALSE))</f>
        <v>-</v>
      </c>
      <c r="N41" s="134">
        <f>IF(VLOOKUP($C41, [2]作業用!$C$24:$Z$791, 24, FALSE)=0, "-", VLOOKUP($C41, [2]作業用!$C$24:$Z$791, 24, FALSE))</f>
        <v>76</v>
      </c>
    </row>
    <row r="42" spans="1:14" ht="16.5" customHeight="1">
      <c r="A42" s="136"/>
      <c r="B42" s="135" t="s">
        <v>54</v>
      </c>
      <c r="C42" s="135" t="str">
        <f>CONCATENATE(A40,B42)</f>
        <v>函館市女</v>
      </c>
      <c r="D42" s="135" t="str">
        <f>A40</f>
        <v>函館市</v>
      </c>
      <c r="E42" s="135" t="str">
        <f>RIGHT(A40, 1)</f>
        <v>市</v>
      </c>
      <c r="F42" s="134">
        <f>IF(VLOOKUP($C42, [2]作業用!$C$24:$Z$791, 16, FALSE)=0, "-", VLOOKUP($C42, [2]作業用!$C$24:$Z$791, 16, FALSE))</f>
        <v>848</v>
      </c>
      <c r="G42" s="134">
        <f>IF(VLOOKUP($C42, [2]作業用!$C$24:$Z$791, 17, FALSE)=0, "-", VLOOKUP($C42, [2]作業用!$C$24:$Z$791, 17, FALSE))</f>
        <v>2</v>
      </c>
      <c r="H42" s="134">
        <f>IF(VLOOKUP($C42, [2]作業用!$C$24:$Z$791, 18, FALSE)=0, "-", VLOOKUP($C42, [2]作業用!$C$24:$Z$791, 18, FALSE))</f>
        <v>3</v>
      </c>
      <c r="I42" s="134">
        <f>IF(VLOOKUP($C42, [2]作業用!$C$24:$Z$791, 19, FALSE)=0, "-", VLOOKUP($C42, [2]作業用!$C$24:$Z$791, 19, FALSE))</f>
        <v>9</v>
      </c>
      <c r="J42" s="134">
        <f>IF(VLOOKUP($C42, [2]作業用!$C$24:$Z$791, 20, FALSE)=0, "-", VLOOKUP($C42, [2]作業用!$C$24:$Z$791, 20, FALSE))</f>
        <v>78</v>
      </c>
      <c r="K42" s="134">
        <f>IF(VLOOKUP($C42, [2]作業用!$C$24:$Z$791, 21, FALSE)=0, "-", VLOOKUP($C42, [2]作業用!$C$24:$Z$791, 21, FALSE))</f>
        <v>748</v>
      </c>
      <c r="L42" s="134">
        <f>IF(VLOOKUP($C42, [2]作業用!$C$24:$Z$791, 22, FALSE)=0, "-", VLOOKUP($C42, [2]作業用!$C$24:$Z$791, 22, FALSE))</f>
        <v>8</v>
      </c>
      <c r="M42" s="134" t="str">
        <f>IF(VLOOKUP($C42, [2]作業用!$C$24:$Z$791, 23, FALSE)=0, "-", VLOOKUP($C42, [2]作業用!$C$24:$Z$791, 23, FALSE))</f>
        <v>-</v>
      </c>
      <c r="N42" s="134">
        <f>IF(VLOOKUP($C42, [2]作業用!$C$24:$Z$791, 24, FALSE)=0, "-", VLOOKUP($C42, [2]作業用!$C$24:$Z$791, 24, FALSE))</f>
        <v>92</v>
      </c>
    </row>
    <row r="43" spans="1:14" ht="16.5" customHeight="1">
      <c r="A43" s="136" t="s">
        <v>432</v>
      </c>
      <c r="B43" s="135" t="s">
        <v>52</v>
      </c>
      <c r="C43" s="135" t="str">
        <f>CONCATENATE(A43,B43)</f>
        <v>南檜山2次医療圏総数</v>
      </c>
      <c r="D43" s="135" t="str">
        <f>A43</f>
        <v>南檜山2次医療圏</v>
      </c>
      <c r="E43" s="135" t="str">
        <f>RIGHT(A43, 1)</f>
        <v>圏</v>
      </c>
      <c r="F43" s="134">
        <f>IF(VLOOKUP($C43, [2]作業用!$C$24:$Z$791, 16, FALSE)=0, "-", VLOOKUP($C43, [2]作業用!$C$24:$Z$791, 16, FALSE))</f>
        <v>135</v>
      </c>
      <c r="G43" s="134">
        <f>IF(VLOOKUP($C43, [2]作業用!$C$24:$Z$791, 17, FALSE)=0, "-", VLOOKUP($C43, [2]作業用!$C$24:$Z$791, 17, FALSE))</f>
        <v>1</v>
      </c>
      <c r="H43" s="134">
        <f>IF(VLOOKUP($C43, [2]作業用!$C$24:$Z$791, 18, FALSE)=0, "-", VLOOKUP($C43, [2]作業用!$C$24:$Z$791, 18, FALSE))</f>
        <v>1</v>
      </c>
      <c r="I43" s="134">
        <f>IF(VLOOKUP($C43, [2]作業用!$C$24:$Z$791, 19, FALSE)=0, "-", VLOOKUP($C43, [2]作業用!$C$24:$Z$791, 19, FALSE))</f>
        <v>2</v>
      </c>
      <c r="J43" s="134">
        <f>IF(VLOOKUP($C43, [2]作業用!$C$24:$Z$791, 20, FALSE)=0, "-", VLOOKUP($C43, [2]作業用!$C$24:$Z$791, 20, FALSE))</f>
        <v>11</v>
      </c>
      <c r="K43" s="134">
        <f>IF(VLOOKUP($C43, [2]作業用!$C$24:$Z$791, 21, FALSE)=0, "-", VLOOKUP($C43, [2]作業用!$C$24:$Z$791, 21, FALSE))</f>
        <v>118</v>
      </c>
      <c r="L43" s="134">
        <f>IF(VLOOKUP($C43, [2]作業用!$C$24:$Z$791, 22, FALSE)=0, "-", VLOOKUP($C43, [2]作業用!$C$24:$Z$791, 22, FALSE))</f>
        <v>2</v>
      </c>
      <c r="M43" s="134" t="str">
        <f>IF(VLOOKUP($C43, [2]作業用!$C$24:$Z$791, 23, FALSE)=0, "-", VLOOKUP($C43, [2]作業用!$C$24:$Z$791, 23, FALSE))</f>
        <v>-</v>
      </c>
      <c r="N43" s="134">
        <f>IF(VLOOKUP($C43, [2]作業用!$C$24:$Z$791, 24, FALSE)=0, "-", VLOOKUP($C43, [2]作業用!$C$24:$Z$791, 24, FALSE))</f>
        <v>15</v>
      </c>
    </row>
    <row r="44" spans="1:14" ht="16.5" customHeight="1">
      <c r="A44" s="136"/>
      <c r="B44" s="135" t="s">
        <v>53</v>
      </c>
      <c r="C44" s="135" t="str">
        <f>CONCATENATE(A43,B44)</f>
        <v>南檜山2次医療圏男</v>
      </c>
      <c r="D44" s="135" t="str">
        <f>A43</f>
        <v>南檜山2次医療圏</v>
      </c>
      <c r="E44" s="135" t="str">
        <f>RIGHT(A43, 1)</f>
        <v>圏</v>
      </c>
      <c r="F44" s="134">
        <f>IF(VLOOKUP($C44, [2]作業用!$C$24:$Z$791, 16, FALSE)=0, "-", VLOOKUP($C44, [2]作業用!$C$24:$Z$791, 16, FALSE))</f>
        <v>73</v>
      </c>
      <c r="G44" s="134" t="str">
        <f>IF(VLOOKUP($C44, [2]作業用!$C$24:$Z$791, 17, FALSE)=0, "-", VLOOKUP($C44, [2]作業用!$C$24:$Z$791, 17, FALSE))</f>
        <v>-</v>
      </c>
      <c r="H44" s="134">
        <f>IF(VLOOKUP($C44, [2]作業用!$C$24:$Z$791, 18, FALSE)=0, "-", VLOOKUP($C44, [2]作業用!$C$24:$Z$791, 18, FALSE))</f>
        <v>1</v>
      </c>
      <c r="I44" s="134" t="str">
        <f>IF(VLOOKUP($C44, [2]作業用!$C$24:$Z$791, 19, FALSE)=0, "-", VLOOKUP($C44, [2]作業用!$C$24:$Z$791, 19, FALSE))</f>
        <v>-</v>
      </c>
      <c r="J44" s="134">
        <f>IF(VLOOKUP($C44, [2]作業用!$C$24:$Z$791, 20, FALSE)=0, "-", VLOOKUP($C44, [2]作業用!$C$24:$Z$791, 20, FALSE))</f>
        <v>4</v>
      </c>
      <c r="K44" s="134">
        <f>IF(VLOOKUP($C44, [2]作業用!$C$24:$Z$791, 21, FALSE)=0, "-", VLOOKUP($C44, [2]作業用!$C$24:$Z$791, 21, FALSE))</f>
        <v>66</v>
      </c>
      <c r="L44" s="134">
        <f>IF(VLOOKUP($C44, [2]作業用!$C$24:$Z$791, 22, FALSE)=0, "-", VLOOKUP($C44, [2]作業用!$C$24:$Z$791, 22, FALSE))</f>
        <v>2</v>
      </c>
      <c r="M44" s="134" t="str">
        <f>IF(VLOOKUP($C44, [2]作業用!$C$24:$Z$791, 23, FALSE)=0, "-", VLOOKUP($C44, [2]作業用!$C$24:$Z$791, 23, FALSE))</f>
        <v>-</v>
      </c>
      <c r="N44" s="134">
        <f>IF(VLOOKUP($C44, [2]作業用!$C$24:$Z$791, 24, FALSE)=0, "-", VLOOKUP($C44, [2]作業用!$C$24:$Z$791, 24, FALSE))</f>
        <v>5</v>
      </c>
    </row>
    <row r="45" spans="1:14">
      <c r="A45" s="136"/>
      <c r="B45" s="135" t="s">
        <v>54</v>
      </c>
      <c r="C45" s="135" t="str">
        <f>CONCATENATE(A43,B45)</f>
        <v>南檜山2次医療圏女</v>
      </c>
      <c r="D45" s="135" t="str">
        <f>A43</f>
        <v>南檜山2次医療圏</v>
      </c>
      <c r="E45" s="135" t="str">
        <f>RIGHT(A43, 1)</f>
        <v>圏</v>
      </c>
      <c r="F45" s="134">
        <f>IF(VLOOKUP($C45, [2]作業用!$C$24:$Z$791, 16, FALSE)=0, "-", VLOOKUP($C45, [2]作業用!$C$24:$Z$791, 16, FALSE))</f>
        <v>62</v>
      </c>
      <c r="G45" s="134">
        <f>IF(VLOOKUP($C45, [2]作業用!$C$24:$Z$791, 17, FALSE)=0, "-", VLOOKUP($C45, [2]作業用!$C$24:$Z$791, 17, FALSE))</f>
        <v>1</v>
      </c>
      <c r="H45" s="134" t="str">
        <f>IF(VLOOKUP($C45, [2]作業用!$C$24:$Z$791, 18, FALSE)=0, "-", VLOOKUP($C45, [2]作業用!$C$24:$Z$791, 18, FALSE))</f>
        <v>-</v>
      </c>
      <c r="I45" s="134">
        <f>IF(VLOOKUP($C45, [2]作業用!$C$24:$Z$791, 19, FALSE)=0, "-", VLOOKUP($C45, [2]作業用!$C$24:$Z$791, 19, FALSE))</f>
        <v>2</v>
      </c>
      <c r="J45" s="134">
        <f>IF(VLOOKUP($C45, [2]作業用!$C$24:$Z$791, 20, FALSE)=0, "-", VLOOKUP($C45, [2]作業用!$C$24:$Z$791, 20, FALSE))</f>
        <v>7</v>
      </c>
      <c r="K45" s="134">
        <f>IF(VLOOKUP($C45, [2]作業用!$C$24:$Z$791, 21, FALSE)=0, "-", VLOOKUP($C45, [2]作業用!$C$24:$Z$791, 21, FALSE))</f>
        <v>52</v>
      </c>
      <c r="L45" s="134" t="str">
        <f>IF(VLOOKUP($C45, [2]作業用!$C$24:$Z$791, 22, FALSE)=0, "-", VLOOKUP($C45, [2]作業用!$C$24:$Z$791, 22, FALSE))</f>
        <v>-</v>
      </c>
      <c r="M45" s="134" t="str">
        <f>IF(VLOOKUP($C45, [2]作業用!$C$24:$Z$791, 23, FALSE)=0, "-", VLOOKUP($C45, [2]作業用!$C$24:$Z$791, 23, FALSE))</f>
        <v>-</v>
      </c>
      <c r="N45" s="134">
        <f>IF(VLOOKUP($C45, [2]作業用!$C$24:$Z$791, 24, FALSE)=0, "-", VLOOKUP($C45, [2]作業用!$C$24:$Z$791, 24, FALSE))</f>
        <v>10</v>
      </c>
    </row>
    <row r="46" spans="1:14">
      <c r="A46" s="136" t="s">
        <v>70</v>
      </c>
      <c r="B46" s="135" t="s">
        <v>52</v>
      </c>
      <c r="C46" s="135" t="str">
        <f>CONCATENATE(A46,B46)</f>
        <v>江差保健所総数</v>
      </c>
      <c r="D46" s="135" t="str">
        <f>A46</f>
        <v>江差保健所</v>
      </c>
      <c r="E46" s="135" t="str">
        <f>RIGHT(A46, 1)</f>
        <v>所</v>
      </c>
      <c r="F46" s="134">
        <f>IF(VLOOKUP($C46, [2]作業用!$C$24:$Z$791, 16, FALSE)=0, "-", VLOOKUP($C46, [2]作業用!$C$24:$Z$791, 16, FALSE))</f>
        <v>135</v>
      </c>
      <c r="G46" s="134">
        <f>IF(VLOOKUP($C46, [2]作業用!$C$24:$Z$791, 17, FALSE)=0, "-", VLOOKUP($C46, [2]作業用!$C$24:$Z$791, 17, FALSE))</f>
        <v>1</v>
      </c>
      <c r="H46" s="134">
        <f>IF(VLOOKUP($C46, [2]作業用!$C$24:$Z$791, 18, FALSE)=0, "-", VLOOKUP($C46, [2]作業用!$C$24:$Z$791, 18, FALSE))</f>
        <v>1</v>
      </c>
      <c r="I46" s="134">
        <f>IF(VLOOKUP($C46, [2]作業用!$C$24:$Z$791, 19, FALSE)=0, "-", VLOOKUP($C46, [2]作業用!$C$24:$Z$791, 19, FALSE))</f>
        <v>2</v>
      </c>
      <c r="J46" s="134">
        <f>IF(VLOOKUP($C46, [2]作業用!$C$24:$Z$791, 20, FALSE)=0, "-", VLOOKUP($C46, [2]作業用!$C$24:$Z$791, 20, FALSE))</f>
        <v>11</v>
      </c>
      <c r="K46" s="134">
        <f>IF(VLOOKUP($C46, [2]作業用!$C$24:$Z$791, 21, FALSE)=0, "-", VLOOKUP($C46, [2]作業用!$C$24:$Z$791, 21, FALSE))</f>
        <v>118</v>
      </c>
      <c r="L46" s="134">
        <f>IF(VLOOKUP($C46, [2]作業用!$C$24:$Z$791, 22, FALSE)=0, "-", VLOOKUP($C46, [2]作業用!$C$24:$Z$791, 22, FALSE))</f>
        <v>2</v>
      </c>
      <c r="M46" s="134" t="str">
        <f>IF(VLOOKUP($C46, [2]作業用!$C$24:$Z$791, 23, FALSE)=0, "-", VLOOKUP($C46, [2]作業用!$C$24:$Z$791, 23, FALSE))</f>
        <v>-</v>
      </c>
      <c r="N46" s="134">
        <f>IF(VLOOKUP($C46, [2]作業用!$C$24:$Z$791, 24, FALSE)=0, "-", VLOOKUP($C46, [2]作業用!$C$24:$Z$791, 24, FALSE))</f>
        <v>15</v>
      </c>
    </row>
    <row r="47" spans="1:14">
      <c r="A47" s="136"/>
      <c r="B47" s="135" t="s">
        <v>53</v>
      </c>
      <c r="C47" s="135" t="str">
        <f>CONCATENATE(A46,B47)</f>
        <v>江差保健所男</v>
      </c>
      <c r="D47" s="135" t="str">
        <f>A46</f>
        <v>江差保健所</v>
      </c>
      <c r="E47" s="135" t="str">
        <f>RIGHT(A46, 1)</f>
        <v>所</v>
      </c>
      <c r="F47" s="134">
        <f>IF(VLOOKUP($C47, [2]作業用!$C$24:$Z$791, 16, FALSE)=0, "-", VLOOKUP($C47, [2]作業用!$C$24:$Z$791, 16, FALSE))</f>
        <v>73</v>
      </c>
      <c r="G47" s="134" t="str">
        <f>IF(VLOOKUP($C47, [2]作業用!$C$24:$Z$791, 17, FALSE)=0, "-", VLOOKUP($C47, [2]作業用!$C$24:$Z$791, 17, FALSE))</f>
        <v>-</v>
      </c>
      <c r="H47" s="134">
        <f>IF(VLOOKUP($C47, [2]作業用!$C$24:$Z$791, 18, FALSE)=0, "-", VLOOKUP($C47, [2]作業用!$C$24:$Z$791, 18, FALSE))</f>
        <v>1</v>
      </c>
      <c r="I47" s="134" t="str">
        <f>IF(VLOOKUP($C47, [2]作業用!$C$24:$Z$791, 19, FALSE)=0, "-", VLOOKUP($C47, [2]作業用!$C$24:$Z$791, 19, FALSE))</f>
        <v>-</v>
      </c>
      <c r="J47" s="134">
        <f>IF(VLOOKUP($C47, [2]作業用!$C$24:$Z$791, 20, FALSE)=0, "-", VLOOKUP($C47, [2]作業用!$C$24:$Z$791, 20, FALSE))</f>
        <v>4</v>
      </c>
      <c r="K47" s="134">
        <f>IF(VLOOKUP($C47, [2]作業用!$C$24:$Z$791, 21, FALSE)=0, "-", VLOOKUP($C47, [2]作業用!$C$24:$Z$791, 21, FALSE))</f>
        <v>66</v>
      </c>
      <c r="L47" s="134">
        <f>IF(VLOOKUP($C47, [2]作業用!$C$24:$Z$791, 22, FALSE)=0, "-", VLOOKUP($C47, [2]作業用!$C$24:$Z$791, 22, FALSE))</f>
        <v>2</v>
      </c>
      <c r="M47" s="134" t="str">
        <f>IF(VLOOKUP($C47, [2]作業用!$C$24:$Z$791, 23, FALSE)=0, "-", VLOOKUP($C47, [2]作業用!$C$24:$Z$791, 23, FALSE))</f>
        <v>-</v>
      </c>
      <c r="N47" s="134">
        <f>IF(VLOOKUP($C47, [2]作業用!$C$24:$Z$791, 24, FALSE)=0, "-", VLOOKUP($C47, [2]作業用!$C$24:$Z$791, 24, FALSE))</f>
        <v>5</v>
      </c>
    </row>
    <row r="48" spans="1:14">
      <c r="A48" s="136"/>
      <c r="B48" s="135" t="s">
        <v>54</v>
      </c>
      <c r="C48" s="135" t="str">
        <f>CONCATENATE(A46,B48)</f>
        <v>江差保健所女</v>
      </c>
      <c r="D48" s="135" t="str">
        <f>A46</f>
        <v>江差保健所</v>
      </c>
      <c r="E48" s="135" t="str">
        <f>RIGHT(A46, 1)</f>
        <v>所</v>
      </c>
      <c r="F48" s="134">
        <f>IF(VLOOKUP($C48, [2]作業用!$C$24:$Z$791, 16, FALSE)=0, "-", VLOOKUP($C48, [2]作業用!$C$24:$Z$791, 16, FALSE))</f>
        <v>62</v>
      </c>
      <c r="G48" s="134">
        <f>IF(VLOOKUP($C48, [2]作業用!$C$24:$Z$791, 17, FALSE)=0, "-", VLOOKUP($C48, [2]作業用!$C$24:$Z$791, 17, FALSE))</f>
        <v>1</v>
      </c>
      <c r="H48" s="134" t="str">
        <f>IF(VLOOKUP($C48, [2]作業用!$C$24:$Z$791, 18, FALSE)=0, "-", VLOOKUP($C48, [2]作業用!$C$24:$Z$791, 18, FALSE))</f>
        <v>-</v>
      </c>
      <c r="I48" s="134">
        <f>IF(VLOOKUP($C48, [2]作業用!$C$24:$Z$791, 19, FALSE)=0, "-", VLOOKUP($C48, [2]作業用!$C$24:$Z$791, 19, FALSE))</f>
        <v>2</v>
      </c>
      <c r="J48" s="134">
        <f>IF(VLOOKUP($C48, [2]作業用!$C$24:$Z$791, 20, FALSE)=0, "-", VLOOKUP($C48, [2]作業用!$C$24:$Z$791, 20, FALSE))</f>
        <v>7</v>
      </c>
      <c r="K48" s="134">
        <f>IF(VLOOKUP($C48, [2]作業用!$C$24:$Z$791, 21, FALSE)=0, "-", VLOOKUP($C48, [2]作業用!$C$24:$Z$791, 21, FALSE))</f>
        <v>52</v>
      </c>
      <c r="L48" s="134" t="str">
        <f>IF(VLOOKUP($C48, [2]作業用!$C$24:$Z$791, 22, FALSE)=0, "-", VLOOKUP($C48, [2]作業用!$C$24:$Z$791, 22, FALSE))</f>
        <v>-</v>
      </c>
      <c r="M48" s="134" t="str">
        <f>IF(VLOOKUP($C48, [2]作業用!$C$24:$Z$791, 23, FALSE)=0, "-", VLOOKUP($C48, [2]作業用!$C$24:$Z$791, 23, FALSE))</f>
        <v>-</v>
      </c>
      <c r="N48" s="134">
        <f>IF(VLOOKUP($C48, [2]作業用!$C$24:$Z$791, 24, FALSE)=0, "-", VLOOKUP($C48, [2]作業用!$C$24:$Z$791, 24, FALSE))</f>
        <v>10</v>
      </c>
    </row>
    <row r="49" spans="1:14">
      <c r="A49" s="136" t="s">
        <v>72</v>
      </c>
      <c r="B49" s="135" t="s">
        <v>52</v>
      </c>
      <c r="C49" s="135" t="str">
        <f>CONCATENATE(A49,B49)</f>
        <v>江差町総数</v>
      </c>
      <c r="D49" s="135" t="str">
        <f>A49</f>
        <v>江差町</v>
      </c>
      <c r="E49" s="135" t="str">
        <f>RIGHT(A49, 1)</f>
        <v>町</v>
      </c>
      <c r="F49" s="134">
        <f>IF(VLOOKUP($C49, [2]作業用!$C$24:$Z$791, 16, FALSE)=0, "-", VLOOKUP($C49, [2]作業用!$C$24:$Z$791, 16, FALSE))</f>
        <v>53</v>
      </c>
      <c r="G49" s="134" t="str">
        <f>IF(VLOOKUP($C49, [2]作業用!$C$24:$Z$791, 17, FALSE)=0, "-", VLOOKUP($C49, [2]作業用!$C$24:$Z$791, 17, FALSE))</f>
        <v>-</v>
      </c>
      <c r="H49" s="134" t="str">
        <f>IF(VLOOKUP($C49, [2]作業用!$C$24:$Z$791, 18, FALSE)=0, "-", VLOOKUP($C49, [2]作業用!$C$24:$Z$791, 18, FALSE))</f>
        <v>-</v>
      </c>
      <c r="I49" s="134">
        <f>IF(VLOOKUP($C49, [2]作業用!$C$24:$Z$791, 19, FALSE)=0, "-", VLOOKUP($C49, [2]作業用!$C$24:$Z$791, 19, FALSE))</f>
        <v>2</v>
      </c>
      <c r="J49" s="134">
        <f>IF(VLOOKUP($C49, [2]作業用!$C$24:$Z$791, 20, FALSE)=0, "-", VLOOKUP($C49, [2]作業用!$C$24:$Z$791, 20, FALSE))</f>
        <v>4</v>
      </c>
      <c r="K49" s="134">
        <f>IF(VLOOKUP($C49, [2]作業用!$C$24:$Z$791, 21, FALSE)=0, "-", VLOOKUP($C49, [2]作業用!$C$24:$Z$791, 21, FALSE))</f>
        <v>45</v>
      </c>
      <c r="L49" s="134">
        <f>IF(VLOOKUP($C49, [2]作業用!$C$24:$Z$791, 22, FALSE)=0, "-", VLOOKUP($C49, [2]作業用!$C$24:$Z$791, 22, FALSE))</f>
        <v>2</v>
      </c>
      <c r="M49" s="134" t="str">
        <f>IF(VLOOKUP($C49, [2]作業用!$C$24:$Z$791, 23, FALSE)=0, "-", VLOOKUP($C49, [2]作業用!$C$24:$Z$791, 23, FALSE))</f>
        <v>-</v>
      </c>
      <c r="N49" s="134">
        <f>IF(VLOOKUP($C49, [2]作業用!$C$24:$Z$791, 24, FALSE)=0, "-", VLOOKUP($C49, [2]作業用!$C$24:$Z$791, 24, FALSE))</f>
        <v>6</v>
      </c>
    </row>
    <row r="50" spans="1:14">
      <c r="A50" s="136"/>
      <c r="B50" s="135" t="s">
        <v>53</v>
      </c>
      <c r="C50" s="135" t="str">
        <f>CONCATENATE(A49,B50)</f>
        <v>江差町男</v>
      </c>
      <c r="D50" s="135" t="str">
        <f>A49</f>
        <v>江差町</v>
      </c>
      <c r="E50" s="135" t="str">
        <f>RIGHT(A49, 1)</f>
        <v>町</v>
      </c>
      <c r="F50" s="134">
        <f>IF(VLOOKUP($C50, [2]作業用!$C$24:$Z$791, 16, FALSE)=0, "-", VLOOKUP($C50, [2]作業用!$C$24:$Z$791, 16, FALSE))</f>
        <v>26</v>
      </c>
      <c r="G50" s="134" t="str">
        <f>IF(VLOOKUP($C50, [2]作業用!$C$24:$Z$791, 17, FALSE)=0, "-", VLOOKUP($C50, [2]作業用!$C$24:$Z$791, 17, FALSE))</f>
        <v>-</v>
      </c>
      <c r="H50" s="134" t="str">
        <f>IF(VLOOKUP($C50, [2]作業用!$C$24:$Z$791, 18, FALSE)=0, "-", VLOOKUP($C50, [2]作業用!$C$24:$Z$791, 18, FALSE))</f>
        <v>-</v>
      </c>
      <c r="I50" s="134" t="str">
        <f>IF(VLOOKUP($C50, [2]作業用!$C$24:$Z$791, 19, FALSE)=0, "-", VLOOKUP($C50, [2]作業用!$C$24:$Z$791, 19, FALSE))</f>
        <v>-</v>
      </c>
      <c r="J50" s="134">
        <f>IF(VLOOKUP($C50, [2]作業用!$C$24:$Z$791, 20, FALSE)=0, "-", VLOOKUP($C50, [2]作業用!$C$24:$Z$791, 20, FALSE))</f>
        <v>3</v>
      </c>
      <c r="K50" s="134">
        <f>IF(VLOOKUP($C50, [2]作業用!$C$24:$Z$791, 21, FALSE)=0, "-", VLOOKUP($C50, [2]作業用!$C$24:$Z$791, 21, FALSE))</f>
        <v>21</v>
      </c>
      <c r="L50" s="134">
        <f>IF(VLOOKUP($C50, [2]作業用!$C$24:$Z$791, 22, FALSE)=0, "-", VLOOKUP($C50, [2]作業用!$C$24:$Z$791, 22, FALSE))</f>
        <v>2</v>
      </c>
      <c r="M50" s="134" t="str">
        <f>IF(VLOOKUP($C50, [2]作業用!$C$24:$Z$791, 23, FALSE)=0, "-", VLOOKUP($C50, [2]作業用!$C$24:$Z$791, 23, FALSE))</f>
        <v>-</v>
      </c>
      <c r="N50" s="134">
        <f>IF(VLOOKUP($C50, [2]作業用!$C$24:$Z$791, 24, FALSE)=0, "-", VLOOKUP($C50, [2]作業用!$C$24:$Z$791, 24, FALSE))</f>
        <v>3</v>
      </c>
    </row>
    <row r="51" spans="1:14">
      <c r="A51" s="136"/>
      <c r="B51" s="135" t="s">
        <v>54</v>
      </c>
      <c r="C51" s="135" t="str">
        <f>CONCATENATE(A49,B51)</f>
        <v>江差町女</v>
      </c>
      <c r="D51" s="135" t="str">
        <f>A49</f>
        <v>江差町</v>
      </c>
      <c r="E51" s="135" t="str">
        <f>RIGHT(A49, 1)</f>
        <v>町</v>
      </c>
      <c r="F51" s="134">
        <f>IF(VLOOKUP($C51, [2]作業用!$C$24:$Z$791, 16, FALSE)=0, "-", VLOOKUP($C51, [2]作業用!$C$24:$Z$791, 16, FALSE))</f>
        <v>27</v>
      </c>
      <c r="G51" s="134" t="str">
        <f>IF(VLOOKUP($C51, [2]作業用!$C$24:$Z$791, 17, FALSE)=0, "-", VLOOKUP($C51, [2]作業用!$C$24:$Z$791, 17, FALSE))</f>
        <v>-</v>
      </c>
      <c r="H51" s="134" t="str">
        <f>IF(VLOOKUP($C51, [2]作業用!$C$24:$Z$791, 18, FALSE)=0, "-", VLOOKUP($C51, [2]作業用!$C$24:$Z$791, 18, FALSE))</f>
        <v>-</v>
      </c>
      <c r="I51" s="134">
        <f>IF(VLOOKUP($C51, [2]作業用!$C$24:$Z$791, 19, FALSE)=0, "-", VLOOKUP($C51, [2]作業用!$C$24:$Z$791, 19, FALSE))</f>
        <v>2</v>
      </c>
      <c r="J51" s="134">
        <f>IF(VLOOKUP($C51, [2]作業用!$C$24:$Z$791, 20, FALSE)=0, "-", VLOOKUP($C51, [2]作業用!$C$24:$Z$791, 20, FALSE))</f>
        <v>1</v>
      </c>
      <c r="K51" s="134">
        <f>IF(VLOOKUP($C51, [2]作業用!$C$24:$Z$791, 21, FALSE)=0, "-", VLOOKUP($C51, [2]作業用!$C$24:$Z$791, 21, FALSE))</f>
        <v>24</v>
      </c>
      <c r="L51" s="134" t="str">
        <f>IF(VLOOKUP($C51, [2]作業用!$C$24:$Z$791, 22, FALSE)=0, "-", VLOOKUP($C51, [2]作業用!$C$24:$Z$791, 22, FALSE))</f>
        <v>-</v>
      </c>
      <c r="M51" s="134" t="str">
        <f>IF(VLOOKUP($C51, [2]作業用!$C$24:$Z$791, 23, FALSE)=0, "-", VLOOKUP($C51, [2]作業用!$C$24:$Z$791, 23, FALSE))</f>
        <v>-</v>
      </c>
      <c r="N51" s="134">
        <f>IF(VLOOKUP($C51, [2]作業用!$C$24:$Z$791, 24, FALSE)=0, "-", VLOOKUP($C51, [2]作業用!$C$24:$Z$791, 24, FALSE))</f>
        <v>3</v>
      </c>
    </row>
    <row r="52" spans="1:14">
      <c r="A52" s="136" t="s">
        <v>74</v>
      </c>
      <c r="B52" s="135" t="s">
        <v>52</v>
      </c>
      <c r="C52" s="135" t="str">
        <f>CONCATENATE(A52,B52)</f>
        <v>上ノ国町総数</v>
      </c>
      <c r="D52" s="135" t="str">
        <f>A52</f>
        <v>上ノ国町</v>
      </c>
      <c r="E52" s="135" t="str">
        <f>RIGHT(A52, 1)</f>
        <v>町</v>
      </c>
      <c r="F52" s="134">
        <f>IF(VLOOKUP($C52, [2]作業用!$C$24:$Z$791, 16, FALSE)=0, "-", VLOOKUP($C52, [2]作業用!$C$24:$Z$791, 16, FALSE))</f>
        <v>25</v>
      </c>
      <c r="G52" s="134">
        <f>IF(VLOOKUP($C52, [2]作業用!$C$24:$Z$791, 17, FALSE)=0, "-", VLOOKUP($C52, [2]作業用!$C$24:$Z$791, 17, FALSE))</f>
        <v>1</v>
      </c>
      <c r="H52" s="134">
        <f>IF(VLOOKUP($C52, [2]作業用!$C$24:$Z$791, 18, FALSE)=0, "-", VLOOKUP($C52, [2]作業用!$C$24:$Z$791, 18, FALSE))</f>
        <v>1</v>
      </c>
      <c r="I52" s="134" t="str">
        <f>IF(VLOOKUP($C52, [2]作業用!$C$24:$Z$791, 19, FALSE)=0, "-", VLOOKUP($C52, [2]作業用!$C$24:$Z$791, 19, FALSE))</f>
        <v>-</v>
      </c>
      <c r="J52" s="134">
        <f>IF(VLOOKUP($C52, [2]作業用!$C$24:$Z$791, 20, FALSE)=0, "-", VLOOKUP($C52, [2]作業用!$C$24:$Z$791, 20, FALSE))</f>
        <v>1</v>
      </c>
      <c r="K52" s="134">
        <f>IF(VLOOKUP($C52, [2]作業用!$C$24:$Z$791, 21, FALSE)=0, "-", VLOOKUP($C52, [2]作業用!$C$24:$Z$791, 21, FALSE))</f>
        <v>22</v>
      </c>
      <c r="L52" s="134" t="str">
        <f>IF(VLOOKUP($C52, [2]作業用!$C$24:$Z$791, 22, FALSE)=0, "-", VLOOKUP($C52, [2]作業用!$C$24:$Z$791, 22, FALSE))</f>
        <v>-</v>
      </c>
      <c r="M52" s="134" t="str">
        <f>IF(VLOOKUP($C52, [2]作業用!$C$24:$Z$791, 23, FALSE)=0, "-", VLOOKUP($C52, [2]作業用!$C$24:$Z$791, 23, FALSE))</f>
        <v>-</v>
      </c>
      <c r="N52" s="134">
        <f>IF(VLOOKUP($C52, [2]作業用!$C$24:$Z$791, 24, FALSE)=0, "-", VLOOKUP($C52, [2]作業用!$C$24:$Z$791, 24, FALSE))</f>
        <v>3</v>
      </c>
    </row>
    <row r="53" spans="1:14">
      <c r="A53" s="136"/>
      <c r="B53" s="135" t="s">
        <v>53</v>
      </c>
      <c r="C53" s="135" t="str">
        <f>CONCATENATE(A52,B53)</f>
        <v>上ノ国町男</v>
      </c>
      <c r="D53" s="135" t="str">
        <f>A52</f>
        <v>上ノ国町</v>
      </c>
      <c r="E53" s="135" t="str">
        <f>RIGHT(A52, 1)</f>
        <v>町</v>
      </c>
      <c r="F53" s="134">
        <f>IF(VLOOKUP($C53, [2]作業用!$C$24:$Z$791, 16, FALSE)=0, "-", VLOOKUP($C53, [2]作業用!$C$24:$Z$791, 16, FALSE))</f>
        <v>11</v>
      </c>
      <c r="G53" s="134" t="str">
        <f>IF(VLOOKUP($C53, [2]作業用!$C$24:$Z$791, 17, FALSE)=0, "-", VLOOKUP($C53, [2]作業用!$C$24:$Z$791, 17, FALSE))</f>
        <v>-</v>
      </c>
      <c r="H53" s="134">
        <f>IF(VLOOKUP($C53, [2]作業用!$C$24:$Z$791, 18, FALSE)=0, "-", VLOOKUP($C53, [2]作業用!$C$24:$Z$791, 18, FALSE))</f>
        <v>1</v>
      </c>
      <c r="I53" s="134" t="str">
        <f>IF(VLOOKUP($C53, [2]作業用!$C$24:$Z$791, 19, FALSE)=0, "-", VLOOKUP($C53, [2]作業用!$C$24:$Z$791, 19, FALSE))</f>
        <v>-</v>
      </c>
      <c r="J53" s="134" t="str">
        <f>IF(VLOOKUP($C53, [2]作業用!$C$24:$Z$791, 20, FALSE)=0, "-", VLOOKUP($C53, [2]作業用!$C$24:$Z$791, 20, FALSE))</f>
        <v>-</v>
      </c>
      <c r="K53" s="134">
        <f>IF(VLOOKUP($C53, [2]作業用!$C$24:$Z$791, 21, FALSE)=0, "-", VLOOKUP($C53, [2]作業用!$C$24:$Z$791, 21, FALSE))</f>
        <v>10</v>
      </c>
      <c r="L53" s="134" t="str">
        <f>IF(VLOOKUP($C53, [2]作業用!$C$24:$Z$791, 22, FALSE)=0, "-", VLOOKUP($C53, [2]作業用!$C$24:$Z$791, 22, FALSE))</f>
        <v>-</v>
      </c>
      <c r="M53" s="134" t="str">
        <f>IF(VLOOKUP($C53, [2]作業用!$C$24:$Z$791, 23, FALSE)=0, "-", VLOOKUP($C53, [2]作業用!$C$24:$Z$791, 23, FALSE))</f>
        <v>-</v>
      </c>
      <c r="N53" s="134">
        <f>IF(VLOOKUP($C53, [2]作業用!$C$24:$Z$791, 24, FALSE)=0, "-", VLOOKUP($C53, [2]作業用!$C$24:$Z$791, 24, FALSE))</f>
        <v>1</v>
      </c>
    </row>
    <row r="54" spans="1:14">
      <c r="A54" s="136"/>
      <c r="B54" s="135" t="s">
        <v>54</v>
      </c>
      <c r="C54" s="135" t="str">
        <f>CONCATENATE(A52,B54)</f>
        <v>上ノ国町女</v>
      </c>
      <c r="D54" s="135" t="str">
        <f>A52</f>
        <v>上ノ国町</v>
      </c>
      <c r="E54" s="135" t="str">
        <f>RIGHT(A52, 1)</f>
        <v>町</v>
      </c>
      <c r="F54" s="134">
        <f>IF(VLOOKUP($C54, [2]作業用!$C$24:$Z$791, 16, FALSE)=0, "-", VLOOKUP($C54, [2]作業用!$C$24:$Z$791, 16, FALSE))</f>
        <v>14</v>
      </c>
      <c r="G54" s="134">
        <f>IF(VLOOKUP($C54, [2]作業用!$C$24:$Z$791, 17, FALSE)=0, "-", VLOOKUP($C54, [2]作業用!$C$24:$Z$791, 17, FALSE))</f>
        <v>1</v>
      </c>
      <c r="H54" s="134" t="str">
        <f>IF(VLOOKUP($C54, [2]作業用!$C$24:$Z$791, 18, FALSE)=0, "-", VLOOKUP($C54, [2]作業用!$C$24:$Z$791, 18, FALSE))</f>
        <v>-</v>
      </c>
      <c r="I54" s="134" t="str">
        <f>IF(VLOOKUP($C54, [2]作業用!$C$24:$Z$791, 19, FALSE)=0, "-", VLOOKUP($C54, [2]作業用!$C$24:$Z$791, 19, FALSE))</f>
        <v>-</v>
      </c>
      <c r="J54" s="134">
        <f>IF(VLOOKUP($C54, [2]作業用!$C$24:$Z$791, 20, FALSE)=0, "-", VLOOKUP($C54, [2]作業用!$C$24:$Z$791, 20, FALSE))</f>
        <v>1</v>
      </c>
      <c r="K54" s="134">
        <f>IF(VLOOKUP($C54, [2]作業用!$C$24:$Z$791, 21, FALSE)=0, "-", VLOOKUP($C54, [2]作業用!$C$24:$Z$791, 21, FALSE))</f>
        <v>12</v>
      </c>
      <c r="L54" s="134" t="str">
        <f>IF(VLOOKUP($C54, [2]作業用!$C$24:$Z$791, 22, FALSE)=0, "-", VLOOKUP($C54, [2]作業用!$C$24:$Z$791, 22, FALSE))</f>
        <v>-</v>
      </c>
      <c r="M54" s="134" t="str">
        <f>IF(VLOOKUP($C54, [2]作業用!$C$24:$Z$791, 23, FALSE)=0, "-", VLOOKUP($C54, [2]作業用!$C$24:$Z$791, 23, FALSE))</f>
        <v>-</v>
      </c>
      <c r="N54" s="134">
        <f>IF(VLOOKUP($C54, [2]作業用!$C$24:$Z$791, 24, FALSE)=0, "-", VLOOKUP($C54, [2]作業用!$C$24:$Z$791, 24, FALSE))</f>
        <v>2</v>
      </c>
    </row>
    <row r="55" spans="1:14">
      <c r="A55" s="136" t="s">
        <v>76</v>
      </c>
      <c r="B55" s="135" t="s">
        <v>52</v>
      </c>
      <c r="C55" s="135" t="str">
        <f>CONCATENATE(A55,B55)</f>
        <v>厚沢部町総数</v>
      </c>
      <c r="D55" s="135" t="str">
        <f>A55</f>
        <v>厚沢部町</v>
      </c>
      <c r="E55" s="135" t="str">
        <f>RIGHT(A55, 1)</f>
        <v>町</v>
      </c>
      <c r="F55" s="134">
        <f>IF(VLOOKUP($C55, [2]作業用!$C$24:$Z$791, 16, FALSE)=0, "-", VLOOKUP($C55, [2]作業用!$C$24:$Z$791, 16, FALSE))</f>
        <v>23</v>
      </c>
      <c r="G55" s="134" t="str">
        <f>IF(VLOOKUP($C55, [2]作業用!$C$24:$Z$791, 17, FALSE)=0, "-", VLOOKUP($C55, [2]作業用!$C$24:$Z$791, 17, FALSE))</f>
        <v>-</v>
      </c>
      <c r="H55" s="134" t="str">
        <f>IF(VLOOKUP($C55, [2]作業用!$C$24:$Z$791, 18, FALSE)=0, "-", VLOOKUP($C55, [2]作業用!$C$24:$Z$791, 18, FALSE))</f>
        <v>-</v>
      </c>
      <c r="I55" s="134" t="str">
        <f>IF(VLOOKUP($C55, [2]作業用!$C$24:$Z$791, 19, FALSE)=0, "-", VLOOKUP($C55, [2]作業用!$C$24:$Z$791, 19, FALSE))</f>
        <v>-</v>
      </c>
      <c r="J55" s="134">
        <f>IF(VLOOKUP($C55, [2]作業用!$C$24:$Z$791, 20, FALSE)=0, "-", VLOOKUP($C55, [2]作業用!$C$24:$Z$791, 20, FALSE))</f>
        <v>2</v>
      </c>
      <c r="K55" s="134">
        <f>IF(VLOOKUP($C55, [2]作業用!$C$24:$Z$791, 21, FALSE)=0, "-", VLOOKUP($C55, [2]作業用!$C$24:$Z$791, 21, FALSE))</f>
        <v>21</v>
      </c>
      <c r="L55" s="134" t="str">
        <f>IF(VLOOKUP($C55, [2]作業用!$C$24:$Z$791, 22, FALSE)=0, "-", VLOOKUP($C55, [2]作業用!$C$24:$Z$791, 22, FALSE))</f>
        <v>-</v>
      </c>
      <c r="M55" s="134" t="str">
        <f>IF(VLOOKUP($C55, [2]作業用!$C$24:$Z$791, 23, FALSE)=0, "-", VLOOKUP($C55, [2]作業用!$C$24:$Z$791, 23, FALSE))</f>
        <v>-</v>
      </c>
      <c r="N55" s="134">
        <f>IF(VLOOKUP($C55, [2]作業用!$C$24:$Z$791, 24, FALSE)=0, "-", VLOOKUP($C55, [2]作業用!$C$24:$Z$791, 24, FALSE))</f>
        <v>2</v>
      </c>
    </row>
    <row r="56" spans="1:14">
      <c r="A56" s="136"/>
      <c r="B56" s="135" t="s">
        <v>53</v>
      </c>
      <c r="C56" s="135" t="str">
        <f>CONCATENATE(A55,B56)</f>
        <v>厚沢部町男</v>
      </c>
      <c r="D56" s="135" t="str">
        <f>A55</f>
        <v>厚沢部町</v>
      </c>
      <c r="E56" s="135" t="str">
        <f>RIGHT(A55, 1)</f>
        <v>町</v>
      </c>
      <c r="F56" s="134">
        <f>IF(VLOOKUP($C56, [2]作業用!$C$24:$Z$791, 16, FALSE)=0, "-", VLOOKUP($C56, [2]作業用!$C$24:$Z$791, 16, FALSE))</f>
        <v>17</v>
      </c>
      <c r="G56" s="134" t="str">
        <f>IF(VLOOKUP($C56, [2]作業用!$C$24:$Z$791, 17, FALSE)=0, "-", VLOOKUP($C56, [2]作業用!$C$24:$Z$791, 17, FALSE))</f>
        <v>-</v>
      </c>
      <c r="H56" s="134" t="str">
        <f>IF(VLOOKUP($C56, [2]作業用!$C$24:$Z$791, 18, FALSE)=0, "-", VLOOKUP($C56, [2]作業用!$C$24:$Z$791, 18, FALSE))</f>
        <v>-</v>
      </c>
      <c r="I56" s="134" t="str">
        <f>IF(VLOOKUP($C56, [2]作業用!$C$24:$Z$791, 19, FALSE)=0, "-", VLOOKUP($C56, [2]作業用!$C$24:$Z$791, 19, FALSE))</f>
        <v>-</v>
      </c>
      <c r="J56" s="134" t="str">
        <f>IF(VLOOKUP($C56, [2]作業用!$C$24:$Z$791, 20, FALSE)=0, "-", VLOOKUP($C56, [2]作業用!$C$24:$Z$791, 20, FALSE))</f>
        <v>-</v>
      </c>
      <c r="K56" s="134">
        <f>IF(VLOOKUP($C56, [2]作業用!$C$24:$Z$791, 21, FALSE)=0, "-", VLOOKUP($C56, [2]作業用!$C$24:$Z$791, 21, FALSE))</f>
        <v>17</v>
      </c>
      <c r="L56" s="134" t="str">
        <f>IF(VLOOKUP($C56, [2]作業用!$C$24:$Z$791, 22, FALSE)=0, "-", VLOOKUP($C56, [2]作業用!$C$24:$Z$791, 22, FALSE))</f>
        <v>-</v>
      </c>
      <c r="M56" s="134" t="str">
        <f>IF(VLOOKUP($C56, [2]作業用!$C$24:$Z$791, 23, FALSE)=0, "-", VLOOKUP($C56, [2]作業用!$C$24:$Z$791, 23, FALSE))</f>
        <v>-</v>
      </c>
      <c r="N56" s="134" t="str">
        <f>IF(VLOOKUP($C56, [2]作業用!$C$24:$Z$791, 24, FALSE)=0, "-", VLOOKUP($C56, [2]作業用!$C$24:$Z$791, 24, FALSE))</f>
        <v>-</v>
      </c>
    </row>
    <row r="57" spans="1:14">
      <c r="A57" s="136"/>
      <c r="B57" s="135" t="s">
        <v>54</v>
      </c>
      <c r="C57" s="135" t="str">
        <f>CONCATENATE(A55,B57)</f>
        <v>厚沢部町女</v>
      </c>
      <c r="D57" s="135" t="str">
        <f>A55</f>
        <v>厚沢部町</v>
      </c>
      <c r="E57" s="135" t="str">
        <f>RIGHT(A55, 1)</f>
        <v>町</v>
      </c>
      <c r="F57" s="134">
        <f>IF(VLOOKUP($C57, [2]作業用!$C$24:$Z$791, 16, FALSE)=0, "-", VLOOKUP($C57, [2]作業用!$C$24:$Z$791, 16, FALSE))</f>
        <v>6</v>
      </c>
      <c r="G57" s="134" t="str">
        <f>IF(VLOOKUP($C57, [2]作業用!$C$24:$Z$791, 17, FALSE)=0, "-", VLOOKUP($C57, [2]作業用!$C$24:$Z$791, 17, FALSE))</f>
        <v>-</v>
      </c>
      <c r="H57" s="134" t="str">
        <f>IF(VLOOKUP($C57, [2]作業用!$C$24:$Z$791, 18, FALSE)=0, "-", VLOOKUP($C57, [2]作業用!$C$24:$Z$791, 18, FALSE))</f>
        <v>-</v>
      </c>
      <c r="I57" s="134" t="str">
        <f>IF(VLOOKUP($C57, [2]作業用!$C$24:$Z$791, 19, FALSE)=0, "-", VLOOKUP($C57, [2]作業用!$C$24:$Z$791, 19, FALSE))</f>
        <v>-</v>
      </c>
      <c r="J57" s="134">
        <f>IF(VLOOKUP($C57, [2]作業用!$C$24:$Z$791, 20, FALSE)=0, "-", VLOOKUP($C57, [2]作業用!$C$24:$Z$791, 20, FALSE))</f>
        <v>2</v>
      </c>
      <c r="K57" s="134">
        <f>IF(VLOOKUP($C57, [2]作業用!$C$24:$Z$791, 21, FALSE)=0, "-", VLOOKUP($C57, [2]作業用!$C$24:$Z$791, 21, FALSE))</f>
        <v>4</v>
      </c>
      <c r="L57" s="134" t="str">
        <f>IF(VLOOKUP($C57, [2]作業用!$C$24:$Z$791, 22, FALSE)=0, "-", VLOOKUP($C57, [2]作業用!$C$24:$Z$791, 22, FALSE))</f>
        <v>-</v>
      </c>
      <c r="M57" s="134" t="str">
        <f>IF(VLOOKUP($C57, [2]作業用!$C$24:$Z$791, 23, FALSE)=0, "-", VLOOKUP($C57, [2]作業用!$C$24:$Z$791, 23, FALSE))</f>
        <v>-</v>
      </c>
      <c r="N57" s="134">
        <f>IF(VLOOKUP($C57, [2]作業用!$C$24:$Z$791, 24, FALSE)=0, "-", VLOOKUP($C57, [2]作業用!$C$24:$Z$791, 24, FALSE))</f>
        <v>2</v>
      </c>
    </row>
    <row r="58" spans="1:14">
      <c r="A58" s="136" t="s">
        <v>78</v>
      </c>
      <c r="B58" s="135" t="s">
        <v>52</v>
      </c>
      <c r="C58" s="135" t="str">
        <f>CONCATENATE(A58,B58)</f>
        <v>乙部町総数</v>
      </c>
      <c r="D58" s="135" t="str">
        <f>A58</f>
        <v>乙部町</v>
      </c>
      <c r="E58" s="135" t="str">
        <f>RIGHT(A58, 1)</f>
        <v>町</v>
      </c>
      <c r="F58" s="134">
        <f>IF(VLOOKUP($C58, [2]作業用!$C$24:$Z$791, 16, FALSE)=0, "-", VLOOKUP($C58, [2]作業用!$C$24:$Z$791, 16, FALSE))</f>
        <v>23</v>
      </c>
      <c r="G58" s="134" t="str">
        <f>IF(VLOOKUP($C58, [2]作業用!$C$24:$Z$791, 17, FALSE)=0, "-", VLOOKUP($C58, [2]作業用!$C$24:$Z$791, 17, FALSE))</f>
        <v>-</v>
      </c>
      <c r="H58" s="134" t="str">
        <f>IF(VLOOKUP($C58, [2]作業用!$C$24:$Z$791, 18, FALSE)=0, "-", VLOOKUP($C58, [2]作業用!$C$24:$Z$791, 18, FALSE))</f>
        <v>-</v>
      </c>
      <c r="I58" s="134" t="str">
        <f>IF(VLOOKUP($C58, [2]作業用!$C$24:$Z$791, 19, FALSE)=0, "-", VLOOKUP($C58, [2]作業用!$C$24:$Z$791, 19, FALSE))</f>
        <v>-</v>
      </c>
      <c r="J58" s="134">
        <f>IF(VLOOKUP($C58, [2]作業用!$C$24:$Z$791, 20, FALSE)=0, "-", VLOOKUP($C58, [2]作業用!$C$24:$Z$791, 20, FALSE))</f>
        <v>3</v>
      </c>
      <c r="K58" s="134">
        <f>IF(VLOOKUP($C58, [2]作業用!$C$24:$Z$791, 21, FALSE)=0, "-", VLOOKUP($C58, [2]作業用!$C$24:$Z$791, 21, FALSE))</f>
        <v>20</v>
      </c>
      <c r="L58" s="134" t="str">
        <f>IF(VLOOKUP($C58, [2]作業用!$C$24:$Z$791, 22, FALSE)=0, "-", VLOOKUP($C58, [2]作業用!$C$24:$Z$791, 22, FALSE))</f>
        <v>-</v>
      </c>
      <c r="M58" s="134" t="str">
        <f>IF(VLOOKUP($C58, [2]作業用!$C$24:$Z$791, 23, FALSE)=0, "-", VLOOKUP($C58, [2]作業用!$C$24:$Z$791, 23, FALSE))</f>
        <v>-</v>
      </c>
      <c r="N58" s="134">
        <f>IF(VLOOKUP($C58, [2]作業用!$C$24:$Z$791, 24, FALSE)=0, "-", VLOOKUP($C58, [2]作業用!$C$24:$Z$791, 24, FALSE))</f>
        <v>3</v>
      </c>
    </row>
    <row r="59" spans="1:14">
      <c r="A59" s="136"/>
      <c r="B59" s="135" t="s">
        <v>53</v>
      </c>
      <c r="C59" s="135" t="str">
        <f>CONCATENATE(A58,B59)</f>
        <v>乙部町男</v>
      </c>
      <c r="D59" s="135" t="str">
        <f>A58</f>
        <v>乙部町</v>
      </c>
      <c r="E59" s="135" t="str">
        <f>RIGHT(A58, 1)</f>
        <v>町</v>
      </c>
      <c r="F59" s="134">
        <f>IF(VLOOKUP($C59, [2]作業用!$C$24:$Z$791, 16, FALSE)=0, "-", VLOOKUP($C59, [2]作業用!$C$24:$Z$791, 16, FALSE))</f>
        <v>13</v>
      </c>
      <c r="G59" s="134" t="str">
        <f>IF(VLOOKUP($C59, [2]作業用!$C$24:$Z$791, 17, FALSE)=0, "-", VLOOKUP($C59, [2]作業用!$C$24:$Z$791, 17, FALSE))</f>
        <v>-</v>
      </c>
      <c r="H59" s="134" t="str">
        <f>IF(VLOOKUP($C59, [2]作業用!$C$24:$Z$791, 18, FALSE)=0, "-", VLOOKUP($C59, [2]作業用!$C$24:$Z$791, 18, FALSE))</f>
        <v>-</v>
      </c>
      <c r="I59" s="134" t="str">
        <f>IF(VLOOKUP($C59, [2]作業用!$C$24:$Z$791, 19, FALSE)=0, "-", VLOOKUP($C59, [2]作業用!$C$24:$Z$791, 19, FALSE))</f>
        <v>-</v>
      </c>
      <c r="J59" s="134" t="str">
        <f>IF(VLOOKUP($C59, [2]作業用!$C$24:$Z$791, 20, FALSE)=0, "-", VLOOKUP($C59, [2]作業用!$C$24:$Z$791, 20, FALSE))</f>
        <v>-</v>
      </c>
      <c r="K59" s="134">
        <f>IF(VLOOKUP($C59, [2]作業用!$C$24:$Z$791, 21, FALSE)=0, "-", VLOOKUP($C59, [2]作業用!$C$24:$Z$791, 21, FALSE))</f>
        <v>13</v>
      </c>
      <c r="L59" s="134" t="str">
        <f>IF(VLOOKUP($C59, [2]作業用!$C$24:$Z$791, 22, FALSE)=0, "-", VLOOKUP($C59, [2]作業用!$C$24:$Z$791, 22, FALSE))</f>
        <v>-</v>
      </c>
      <c r="M59" s="134" t="str">
        <f>IF(VLOOKUP($C59, [2]作業用!$C$24:$Z$791, 23, FALSE)=0, "-", VLOOKUP($C59, [2]作業用!$C$24:$Z$791, 23, FALSE))</f>
        <v>-</v>
      </c>
      <c r="N59" s="134" t="str">
        <f>IF(VLOOKUP($C59, [2]作業用!$C$24:$Z$791, 24, FALSE)=0, "-", VLOOKUP($C59, [2]作業用!$C$24:$Z$791, 24, FALSE))</f>
        <v>-</v>
      </c>
    </row>
    <row r="60" spans="1:14">
      <c r="A60" s="136"/>
      <c r="B60" s="135" t="s">
        <v>54</v>
      </c>
      <c r="C60" s="135" t="str">
        <f>CONCATENATE(A58,B60)</f>
        <v>乙部町女</v>
      </c>
      <c r="D60" s="135" t="str">
        <f>A58</f>
        <v>乙部町</v>
      </c>
      <c r="E60" s="135" t="str">
        <f>RIGHT(A58, 1)</f>
        <v>町</v>
      </c>
      <c r="F60" s="134">
        <f>IF(VLOOKUP($C60, [2]作業用!$C$24:$Z$791, 16, FALSE)=0, "-", VLOOKUP($C60, [2]作業用!$C$24:$Z$791, 16, FALSE))</f>
        <v>10</v>
      </c>
      <c r="G60" s="134" t="str">
        <f>IF(VLOOKUP($C60, [2]作業用!$C$24:$Z$791, 17, FALSE)=0, "-", VLOOKUP($C60, [2]作業用!$C$24:$Z$791, 17, FALSE))</f>
        <v>-</v>
      </c>
      <c r="H60" s="134" t="str">
        <f>IF(VLOOKUP($C60, [2]作業用!$C$24:$Z$791, 18, FALSE)=0, "-", VLOOKUP($C60, [2]作業用!$C$24:$Z$791, 18, FALSE))</f>
        <v>-</v>
      </c>
      <c r="I60" s="134" t="str">
        <f>IF(VLOOKUP($C60, [2]作業用!$C$24:$Z$791, 19, FALSE)=0, "-", VLOOKUP($C60, [2]作業用!$C$24:$Z$791, 19, FALSE))</f>
        <v>-</v>
      </c>
      <c r="J60" s="134">
        <f>IF(VLOOKUP($C60, [2]作業用!$C$24:$Z$791, 20, FALSE)=0, "-", VLOOKUP($C60, [2]作業用!$C$24:$Z$791, 20, FALSE))</f>
        <v>3</v>
      </c>
      <c r="K60" s="134">
        <f>IF(VLOOKUP($C60, [2]作業用!$C$24:$Z$791, 21, FALSE)=0, "-", VLOOKUP($C60, [2]作業用!$C$24:$Z$791, 21, FALSE))</f>
        <v>7</v>
      </c>
      <c r="L60" s="134" t="str">
        <f>IF(VLOOKUP($C60, [2]作業用!$C$24:$Z$791, 22, FALSE)=0, "-", VLOOKUP($C60, [2]作業用!$C$24:$Z$791, 22, FALSE))</f>
        <v>-</v>
      </c>
      <c r="M60" s="134" t="str">
        <f>IF(VLOOKUP($C60, [2]作業用!$C$24:$Z$791, 23, FALSE)=0, "-", VLOOKUP($C60, [2]作業用!$C$24:$Z$791, 23, FALSE))</f>
        <v>-</v>
      </c>
      <c r="N60" s="134">
        <f>IF(VLOOKUP($C60, [2]作業用!$C$24:$Z$791, 24, FALSE)=0, "-", VLOOKUP($C60, [2]作業用!$C$24:$Z$791, 24, FALSE))</f>
        <v>3</v>
      </c>
    </row>
    <row r="61" spans="1:14">
      <c r="A61" s="136" t="s">
        <v>80</v>
      </c>
      <c r="B61" s="135" t="s">
        <v>52</v>
      </c>
      <c r="C61" s="135" t="str">
        <f>CONCATENATE(A61,B61)</f>
        <v>奥尻町総数</v>
      </c>
      <c r="D61" s="135" t="str">
        <f>A61</f>
        <v>奥尻町</v>
      </c>
      <c r="E61" s="135" t="str">
        <f>RIGHT(A61, 1)</f>
        <v>町</v>
      </c>
      <c r="F61" s="134">
        <f>IF(VLOOKUP($C61, [2]作業用!$C$24:$Z$791, 16, FALSE)=0, "-", VLOOKUP($C61, [2]作業用!$C$24:$Z$791, 16, FALSE))</f>
        <v>11</v>
      </c>
      <c r="G61" s="134" t="str">
        <f>IF(VLOOKUP($C61, [2]作業用!$C$24:$Z$791, 17, FALSE)=0, "-", VLOOKUP($C61, [2]作業用!$C$24:$Z$791, 17, FALSE))</f>
        <v>-</v>
      </c>
      <c r="H61" s="134" t="str">
        <f>IF(VLOOKUP($C61, [2]作業用!$C$24:$Z$791, 18, FALSE)=0, "-", VLOOKUP($C61, [2]作業用!$C$24:$Z$791, 18, FALSE))</f>
        <v>-</v>
      </c>
      <c r="I61" s="134" t="str">
        <f>IF(VLOOKUP($C61, [2]作業用!$C$24:$Z$791, 19, FALSE)=0, "-", VLOOKUP($C61, [2]作業用!$C$24:$Z$791, 19, FALSE))</f>
        <v>-</v>
      </c>
      <c r="J61" s="134">
        <f>IF(VLOOKUP($C61, [2]作業用!$C$24:$Z$791, 20, FALSE)=0, "-", VLOOKUP($C61, [2]作業用!$C$24:$Z$791, 20, FALSE))</f>
        <v>1</v>
      </c>
      <c r="K61" s="134">
        <f>IF(VLOOKUP($C61, [2]作業用!$C$24:$Z$791, 21, FALSE)=0, "-", VLOOKUP($C61, [2]作業用!$C$24:$Z$791, 21, FALSE))</f>
        <v>10</v>
      </c>
      <c r="L61" s="134" t="str">
        <f>IF(VLOOKUP($C61, [2]作業用!$C$24:$Z$791, 22, FALSE)=0, "-", VLOOKUP($C61, [2]作業用!$C$24:$Z$791, 22, FALSE))</f>
        <v>-</v>
      </c>
      <c r="M61" s="134" t="str">
        <f>IF(VLOOKUP($C61, [2]作業用!$C$24:$Z$791, 23, FALSE)=0, "-", VLOOKUP($C61, [2]作業用!$C$24:$Z$791, 23, FALSE))</f>
        <v>-</v>
      </c>
      <c r="N61" s="134">
        <f>IF(VLOOKUP($C61, [2]作業用!$C$24:$Z$791, 24, FALSE)=0, "-", VLOOKUP($C61, [2]作業用!$C$24:$Z$791, 24, FALSE))</f>
        <v>1</v>
      </c>
    </row>
    <row r="62" spans="1:14">
      <c r="A62" s="136"/>
      <c r="B62" s="135" t="s">
        <v>53</v>
      </c>
      <c r="C62" s="135" t="str">
        <f>CONCATENATE(A61,B62)</f>
        <v>奥尻町男</v>
      </c>
      <c r="D62" s="135" t="str">
        <f>A61</f>
        <v>奥尻町</v>
      </c>
      <c r="E62" s="135" t="str">
        <f>RIGHT(A61, 1)</f>
        <v>町</v>
      </c>
      <c r="F62" s="134">
        <f>IF(VLOOKUP($C62, [2]作業用!$C$24:$Z$791, 16, FALSE)=0, "-", VLOOKUP($C62, [2]作業用!$C$24:$Z$791, 16, FALSE))</f>
        <v>6</v>
      </c>
      <c r="G62" s="134" t="str">
        <f>IF(VLOOKUP($C62, [2]作業用!$C$24:$Z$791, 17, FALSE)=0, "-", VLOOKUP($C62, [2]作業用!$C$24:$Z$791, 17, FALSE))</f>
        <v>-</v>
      </c>
      <c r="H62" s="134" t="str">
        <f>IF(VLOOKUP($C62, [2]作業用!$C$24:$Z$791, 18, FALSE)=0, "-", VLOOKUP($C62, [2]作業用!$C$24:$Z$791, 18, FALSE))</f>
        <v>-</v>
      </c>
      <c r="I62" s="134" t="str">
        <f>IF(VLOOKUP($C62, [2]作業用!$C$24:$Z$791, 19, FALSE)=0, "-", VLOOKUP($C62, [2]作業用!$C$24:$Z$791, 19, FALSE))</f>
        <v>-</v>
      </c>
      <c r="J62" s="134">
        <f>IF(VLOOKUP($C62, [2]作業用!$C$24:$Z$791, 20, FALSE)=0, "-", VLOOKUP($C62, [2]作業用!$C$24:$Z$791, 20, FALSE))</f>
        <v>1</v>
      </c>
      <c r="K62" s="134">
        <f>IF(VLOOKUP($C62, [2]作業用!$C$24:$Z$791, 21, FALSE)=0, "-", VLOOKUP($C62, [2]作業用!$C$24:$Z$791, 21, FALSE))</f>
        <v>5</v>
      </c>
      <c r="L62" s="134" t="str">
        <f>IF(VLOOKUP($C62, [2]作業用!$C$24:$Z$791, 22, FALSE)=0, "-", VLOOKUP($C62, [2]作業用!$C$24:$Z$791, 22, FALSE))</f>
        <v>-</v>
      </c>
      <c r="M62" s="134" t="str">
        <f>IF(VLOOKUP($C62, [2]作業用!$C$24:$Z$791, 23, FALSE)=0, "-", VLOOKUP($C62, [2]作業用!$C$24:$Z$791, 23, FALSE))</f>
        <v>-</v>
      </c>
      <c r="N62" s="134">
        <f>IF(VLOOKUP($C62, [2]作業用!$C$24:$Z$791, 24, FALSE)=0, "-", VLOOKUP($C62, [2]作業用!$C$24:$Z$791, 24, FALSE))</f>
        <v>1</v>
      </c>
    </row>
    <row r="63" spans="1:14">
      <c r="A63" s="136"/>
      <c r="B63" s="135" t="s">
        <v>54</v>
      </c>
      <c r="C63" s="135" t="str">
        <f>CONCATENATE(A61,B63)</f>
        <v>奥尻町女</v>
      </c>
      <c r="D63" s="135" t="str">
        <f>A61</f>
        <v>奥尻町</v>
      </c>
      <c r="E63" s="135" t="str">
        <f>RIGHT(A61, 1)</f>
        <v>町</v>
      </c>
      <c r="F63" s="134">
        <f>IF(VLOOKUP($C63, [2]作業用!$C$24:$Z$791, 16, FALSE)=0, "-", VLOOKUP($C63, [2]作業用!$C$24:$Z$791, 16, FALSE))</f>
        <v>5</v>
      </c>
      <c r="G63" s="134" t="str">
        <f>IF(VLOOKUP($C63, [2]作業用!$C$24:$Z$791, 17, FALSE)=0, "-", VLOOKUP($C63, [2]作業用!$C$24:$Z$791, 17, FALSE))</f>
        <v>-</v>
      </c>
      <c r="H63" s="134" t="str">
        <f>IF(VLOOKUP($C63, [2]作業用!$C$24:$Z$791, 18, FALSE)=0, "-", VLOOKUP($C63, [2]作業用!$C$24:$Z$791, 18, FALSE))</f>
        <v>-</v>
      </c>
      <c r="I63" s="134" t="str">
        <f>IF(VLOOKUP($C63, [2]作業用!$C$24:$Z$791, 19, FALSE)=0, "-", VLOOKUP($C63, [2]作業用!$C$24:$Z$791, 19, FALSE))</f>
        <v>-</v>
      </c>
      <c r="J63" s="134" t="str">
        <f>IF(VLOOKUP($C63, [2]作業用!$C$24:$Z$791, 20, FALSE)=0, "-", VLOOKUP($C63, [2]作業用!$C$24:$Z$791, 20, FALSE))</f>
        <v>-</v>
      </c>
      <c r="K63" s="134">
        <f>IF(VLOOKUP($C63, [2]作業用!$C$24:$Z$791, 21, FALSE)=0, "-", VLOOKUP($C63, [2]作業用!$C$24:$Z$791, 21, FALSE))</f>
        <v>5</v>
      </c>
      <c r="L63" s="134" t="str">
        <f>IF(VLOOKUP($C63, [2]作業用!$C$24:$Z$791, 22, FALSE)=0, "-", VLOOKUP($C63, [2]作業用!$C$24:$Z$791, 22, FALSE))</f>
        <v>-</v>
      </c>
      <c r="M63" s="134" t="str">
        <f>IF(VLOOKUP($C63, [2]作業用!$C$24:$Z$791, 23, FALSE)=0, "-", VLOOKUP($C63, [2]作業用!$C$24:$Z$791, 23, FALSE))</f>
        <v>-</v>
      </c>
      <c r="N63" s="134" t="str">
        <f>IF(VLOOKUP($C63, [2]作業用!$C$24:$Z$791, 24, FALSE)=0, "-", VLOOKUP($C63, [2]作業用!$C$24:$Z$791, 24, FALSE))</f>
        <v>-</v>
      </c>
    </row>
    <row r="64" spans="1:14">
      <c r="A64" s="136" t="s">
        <v>431</v>
      </c>
      <c r="B64" s="135" t="s">
        <v>52</v>
      </c>
      <c r="C64" s="135" t="str">
        <f>CONCATENATE(A64,B64)</f>
        <v>北渡島檜山2次医療圏総数</v>
      </c>
      <c r="D64" s="135" t="str">
        <f>A64</f>
        <v>北渡島檜山2次医療圏</v>
      </c>
      <c r="E64" s="135" t="str">
        <f>RIGHT(A64, 1)</f>
        <v>圏</v>
      </c>
      <c r="F64" s="134">
        <f>IF(VLOOKUP($C64, [2]作業用!$C$24:$Z$791, 16, FALSE)=0, "-", VLOOKUP($C64, [2]作業用!$C$24:$Z$791, 16, FALSE))</f>
        <v>256</v>
      </c>
      <c r="G64" s="134" t="str">
        <f>IF(VLOOKUP($C64, [2]作業用!$C$24:$Z$791, 17, FALSE)=0, "-", VLOOKUP($C64, [2]作業用!$C$24:$Z$791, 17, FALSE))</f>
        <v>-</v>
      </c>
      <c r="H64" s="134">
        <f>IF(VLOOKUP($C64, [2]作業用!$C$24:$Z$791, 18, FALSE)=0, "-", VLOOKUP($C64, [2]作業用!$C$24:$Z$791, 18, FALSE))</f>
        <v>1</v>
      </c>
      <c r="I64" s="134">
        <f>IF(VLOOKUP($C64, [2]作業用!$C$24:$Z$791, 19, FALSE)=0, "-", VLOOKUP($C64, [2]作業用!$C$24:$Z$791, 19, FALSE))</f>
        <v>3</v>
      </c>
      <c r="J64" s="134">
        <f>IF(VLOOKUP($C64, [2]作業用!$C$24:$Z$791, 20, FALSE)=0, "-", VLOOKUP($C64, [2]作業用!$C$24:$Z$791, 20, FALSE))</f>
        <v>15</v>
      </c>
      <c r="K64" s="134">
        <f>IF(VLOOKUP($C64, [2]作業用!$C$24:$Z$791, 21, FALSE)=0, "-", VLOOKUP($C64, [2]作業用!$C$24:$Z$791, 21, FALSE))</f>
        <v>237</v>
      </c>
      <c r="L64" s="134" t="str">
        <f>IF(VLOOKUP($C64, [2]作業用!$C$24:$Z$791, 22, FALSE)=0, "-", VLOOKUP($C64, [2]作業用!$C$24:$Z$791, 22, FALSE))</f>
        <v>-</v>
      </c>
      <c r="M64" s="134" t="str">
        <f>IF(VLOOKUP($C64, [2]作業用!$C$24:$Z$791, 23, FALSE)=0, "-", VLOOKUP($C64, [2]作業用!$C$24:$Z$791, 23, FALSE))</f>
        <v>-</v>
      </c>
      <c r="N64" s="134">
        <f>IF(VLOOKUP($C64, [2]作業用!$C$24:$Z$791, 24, FALSE)=0, "-", VLOOKUP($C64, [2]作業用!$C$24:$Z$791, 24, FALSE))</f>
        <v>19</v>
      </c>
    </row>
    <row r="65" spans="1:14">
      <c r="A65" s="136"/>
      <c r="B65" s="135" t="s">
        <v>53</v>
      </c>
      <c r="C65" s="135" t="str">
        <f>CONCATENATE(A64,B65)</f>
        <v>北渡島檜山2次医療圏男</v>
      </c>
      <c r="D65" s="135" t="str">
        <f>A64</f>
        <v>北渡島檜山2次医療圏</v>
      </c>
      <c r="E65" s="135" t="str">
        <f>RIGHT(A64, 1)</f>
        <v>圏</v>
      </c>
      <c r="F65" s="134">
        <f>IF(VLOOKUP($C65, [2]作業用!$C$24:$Z$791, 16, FALSE)=0, "-", VLOOKUP($C65, [2]作業用!$C$24:$Z$791, 16, FALSE))</f>
        <v>125</v>
      </c>
      <c r="G65" s="134" t="str">
        <f>IF(VLOOKUP($C65, [2]作業用!$C$24:$Z$791, 17, FALSE)=0, "-", VLOOKUP($C65, [2]作業用!$C$24:$Z$791, 17, FALSE))</f>
        <v>-</v>
      </c>
      <c r="H65" s="134">
        <f>IF(VLOOKUP($C65, [2]作業用!$C$24:$Z$791, 18, FALSE)=0, "-", VLOOKUP($C65, [2]作業用!$C$24:$Z$791, 18, FALSE))</f>
        <v>1</v>
      </c>
      <c r="I65" s="134">
        <f>IF(VLOOKUP($C65, [2]作業用!$C$24:$Z$791, 19, FALSE)=0, "-", VLOOKUP($C65, [2]作業用!$C$24:$Z$791, 19, FALSE))</f>
        <v>2</v>
      </c>
      <c r="J65" s="134">
        <f>IF(VLOOKUP($C65, [2]作業用!$C$24:$Z$791, 20, FALSE)=0, "-", VLOOKUP($C65, [2]作業用!$C$24:$Z$791, 20, FALSE))</f>
        <v>6</v>
      </c>
      <c r="K65" s="134">
        <f>IF(VLOOKUP($C65, [2]作業用!$C$24:$Z$791, 21, FALSE)=0, "-", VLOOKUP($C65, [2]作業用!$C$24:$Z$791, 21, FALSE))</f>
        <v>116</v>
      </c>
      <c r="L65" s="134" t="str">
        <f>IF(VLOOKUP($C65, [2]作業用!$C$24:$Z$791, 22, FALSE)=0, "-", VLOOKUP($C65, [2]作業用!$C$24:$Z$791, 22, FALSE))</f>
        <v>-</v>
      </c>
      <c r="M65" s="134" t="str">
        <f>IF(VLOOKUP($C65, [2]作業用!$C$24:$Z$791, 23, FALSE)=0, "-", VLOOKUP($C65, [2]作業用!$C$24:$Z$791, 23, FALSE))</f>
        <v>-</v>
      </c>
      <c r="N65" s="134">
        <f>IF(VLOOKUP($C65, [2]作業用!$C$24:$Z$791, 24, FALSE)=0, "-", VLOOKUP($C65, [2]作業用!$C$24:$Z$791, 24, FALSE))</f>
        <v>9</v>
      </c>
    </row>
    <row r="66" spans="1:14">
      <c r="A66" s="136"/>
      <c r="B66" s="135" t="s">
        <v>54</v>
      </c>
      <c r="C66" s="135" t="str">
        <f>CONCATENATE(A64,B66)</f>
        <v>北渡島檜山2次医療圏女</v>
      </c>
      <c r="D66" s="135" t="str">
        <f>A64</f>
        <v>北渡島檜山2次医療圏</v>
      </c>
      <c r="E66" s="135" t="str">
        <f>RIGHT(A64, 1)</f>
        <v>圏</v>
      </c>
      <c r="F66" s="134">
        <f>IF(VLOOKUP($C66, [2]作業用!$C$24:$Z$791, 16, FALSE)=0, "-", VLOOKUP($C66, [2]作業用!$C$24:$Z$791, 16, FALSE))</f>
        <v>131</v>
      </c>
      <c r="G66" s="134" t="str">
        <f>IF(VLOOKUP($C66, [2]作業用!$C$24:$Z$791, 17, FALSE)=0, "-", VLOOKUP($C66, [2]作業用!$C$24:$Z$791, 17, FALSE))</f>
        <v>-</v>
      </c>
      <c r="H66" s="134" t="str">
        <f>IF(VLOOKUP($C66, [2]作業用!$C$24:$Z$791, 18, FALSE)=0, "-", VLOOKUP($C66, [2]作業用!$C$24:$Z$791, 18, FALSE))</f>
        <v>-</v>
      </c>
      <c r="I66" s="134">
        <f>IF(VLOOKUP($C66, [2]作業用!$C$24:$Z$791, 19, FALSE)=0, "-", VLOOKUP($C66, [2]作業用!$C$24:$Z$791, 19, FALSE))</f>
        <v>1</v>
      </c>
      <c r="J66" s="134">
        <f>IF(VLOOKUP($C66, [2]作業用!$C$24:$Z$791, 20, FALSE)=0, "-", VLOOKUP($C66, [2]作業用!$C$24:$Z$791, 20, FALSE))</f>
        <v>9</v>
      </c>
      <c r="K66" s="134">
        <f>IF(VLOOKUP($C66, [2]作業用!$C$24:$Z$791, 21, FALSE)=0, "-", VLOOKUP($C66, [2]作業用!$C$24:$Z$791, 21, FALSE))</f>
        <v>121</v>
      </c>
      <c r="L66" s="134" t="str">
        <f>IF(VLOOKUP($C66, [2]作業用!$C$24:$Z$791, 22, FALSE)=0, "-", VLOOKUP($C66, [2]作業用!$C$24:$Z$791, 22, FALSE))</f>
        <v>-</v>
      </c>
      <c r="M66" s="134" t="str">
        <f>IF(VLOOKUP($C66, [2]作業用!$C$24:$Z$791, 23, FALSE)=0, "-", VLOOKUP($C66, [2]作業用!$C$24:$Z$791, 23, FALSE))</f>
        <v>-</v>
      </c>
      <c r="N66" s="134">
        <f>IF(VLOOKUP($C66, [2]作業用!$C$24:$Z$791, 24, FALSE)=0, "-", VLOOKUP($C66, [2]作業用!$C$24:$Z$791, 24, FALSE))</f>
        <v>10</v>
      </c>
    </row>
    <row r="67" spans="1:14">
      <c r="A67" s="136" t="s">
        <v>82</v>
      </c>
      <c r="B67" s="135" t="s">
        <v>52</v>
      </c>
      <c r="C67" s="135" t="str">
        <f>CONCATENATE(A67,B67)</f>
        <v>八雲保健所総数</v>
      </c>
      <c r="D67" s="135" t="str">
        <f>A67</f>
        <v>八雲保健所</v>
      </c>
      <c r="E67" s="135" t="str">
        <f>RIGHT(A67, 1)</f>
        <v>所</v>
      </c>
      <c r="F67" s="134">
        <f>IF(VLOOKUP($C67, [2]作業用!$C$24:$Z$791, 16, FALSE)=0, "-", VLOOKUP($C67, [2]作業用!$C$24:$Z$791, 16, FALSE))</f>
        <v>256</v>
      </c>
      <c r="G67" s="134" t="str">
        <f>IF(VLOOKUP($C67, [2]作業用!$C$24:$Z$791, 17, FALSE)=0, "-", VLOOKUP($C67, [2]作業用!$C$24:$Z$791, 17, FALSE))</f>
        <v>-</v>
      </c>
      <c r="H67" s="134">
        <f>IF(VLOOKUP($C67, [2]作業用!$C$24:$Z$791, 18, FALSE)=0, "-", VLOOKUP($C67, [2]作業用!$C$24:$Z$791, 18, FALSE))</f>
        <v>1</v>
      </c>
      <c r="I67" s="134">
        <f>IF(VLOOKUP($C67, [2]作業用!$C$24:$Z$791, 19, FALSE)=0, "-", VLOOKUP($C67, [2]作業用!$C$24:$Z$791, 19, FALSE))</f>
        <v>3</v>
      </c>
      <c r="J67" s="134">
        <f>IF(VLOOKUP($C67, [2]作業用!$C$24:$Z$791, 20, FALSE)=0, "-", VLOOKUP($C67, [2]作業用!$C$24:$Z$791, 20, FALSE))</f>
        <v>15</v>
      </c>
      <c r="K67" s="134">
        <f>IF(VLOOKUP($C67, [2]作業用!$C$24:$Z$791, 21, FALSE)=0, "-", VLOOKUP($C67, [2]作業用!$C$24:$Z$791, 21, FALSE))</f>
        <v>237</v>
      </c>
      <c r="L67" s="134" t="str">
        <f>IF(VLOOKUP($C67, [2]作業用!$C$24:$Z$791, 22, FALSE)=0, "-", VLOOKUP($C67, [2]作業用!$C$24:$Z$791, 22, FALSE))</f>
        <v>-</v>
      </c>
      <c r="M67" s="134" t="str">
        <f>IF(VLOOKUP($C67, [2]作業用!$C$24:$Z$791, 23, FALSE)=0, "-", VLOOKUP($C67, [2]作業用!$C$24:$Z$791, 23, FALSE))</f>
        <v>-</v>
      </c>
      <c r="N67" s="134">
        <f>IF(VLOOKUP($C67, [2]作業用!$C$24:$Z$791, 24, FALSE)=0, "-", VLOOKUP($C67, [2]作業用!$C$24:$Z$791, 24, FALSE))</f>
        <v>19</v>
      </c>
    </row>
    <row r="68" spans="1:14">
      <c r="A68" s="136"/>
      <c r="B68" s="135" t="s">
        <v>53</v>
      </c>
      <c r="C68" s="135" t="str">
        <f>CONCATENATE(A67,B68)</f>
        <v>八雲保健所男</v>
      </c>
      <c r="D68" s="135" t="str">
        <f>A67</f>
        <v>八雲保健所</v>
      </c>
      <c r="E68" s="135" t="str">
        <f>RIGHT(A67, 1)</f>
        <v>所</v>
      </c>
      <c r="F68" s="134">
        <f>IF(VLOOKUP($C68, [2]作業用!$C$24:$Z$791, 16, FALSE)=0, "-", VLOOKUP($C68, [2]作業用!$C$24:$Z$791, 16, FALSE))</f>
        <v>125</v>
      </c>
      <c r="G68" s="134" t="str">
        <f>IF(VLOOKUP($C68, [2]作業用!$C$24:$Z$791, 17, FALSE)=0, "-", VLOOKUP($C68, [2]作業用!$C$24:$Z$791, 17, FALSE))</f>
        <v>-</v>
      </c>
      <c r="H68" s="134">
        <f>IF(VLOOKUP($C68, [2]作業用!$C$24:$Z$791, 18, FALSE)=0, "-", VLOOKUP($C68, [2]作業用!$C$24:$Z$791, 18, FALSE))</f>
        <v>1</v>
      </c>
      <c r="I68" s="134">
        <f>IF(VLOOKUP($C68, [2]作業用!$C$24:$Z$791, 19, FALSE)=0, "-", VLOOKUP($C68, [2]作業用!$C$24:$Z$791, 19, FALSE))</f>
        <v>2</v>
      </c>
      <c r="J68" s="134">
        <f>IF(VLOOKUP($C68, [2]作業用!$C$24:$Z$791, 20, FALSE)=0, "-", VLOOKUP($C68, [2]作業用!$C$24:$Z$791, 20, FALSE))</f>
        <v>6</v>
      </c>
      <c r="K68" s="134">
        <f>IF(VLOOKUP($C68, [2]作業用!$C$24:$Z$791, 21, FALSE)=0, "-", VLOOKUP($C68, [2]作業用!$C$24:$Z$791, 21, FALSE))</f>
        <v>116</v>
      </c>
      <c r="L68" s="134" t="str">
        <f>IF(VLOOKUP($C68, [2]作業用!$C$24:$Z$791, 22, FALSE)=0, "-", VLOOKUP($C68, [2]作業用!$C$24:$Z$791, 22, FALSE))</f>
        <v>-</v>
      </c>
      <c r="M68" s="134" t="str">
        <f>IF(VLOOKUP($C68, [2]作業用!$C$24:$Z$791, 23, FALSE)=0, "-", VLOOKUP($C68, [2]作業用!$C$24:$Z$791, 23, FALSE))</f>
        <v>-</v>
      </c>
      <c r="N68" s="134">
        <f>IF(VLOOKUP($C68, [2]作業用!$C$24:$Z$791, 24, FALSE)=0, "-", VLOOKUP($C68, [2]作業用!$C$24:$Z$791, 24, FALSE))</f>
        <v>9</v>
      </c>
    </row>
    <row r="69" spans="1:14">
      <c r="A69" s="136"/>
      <c r="B69" s="135" t="s">
        <v>54</v>
      </c>
      <c r="C69" s="135" t="str">
        <f>CONCATENATE(A67,B69)</f>
        <v>八雲保健所女</v>
      </c>
      <c r="D69" s="135" t="str">
        <f>A67</f>
        <v>八雲保健所</v>
      </c>
      <c r="E69" s="135" t="str">
        <f>RIGHT(A67, 1)</f>
        <v>所</v>
      </c>
      <c r="F69" s="134">
        <f>IF(VLOOKUP($C69, [2]作業用!$C$24:$Z$791, 16, FALSE)=0, "-", VLOOKUP($C69, [2]作業用!$C$24:$Z$791, 16, FALSE))</f>
        <v>131</v>
      </c>
      <c r="G69" s="134" t="str">
        <f>IF(VLOOKUP($C69, [2]作業用!$C$24:$Z$791, 17, FALSE)=0, "-", VLOOKUP($C69, [2]作業用!$C$24:$Z$791, 17, FALSE))</f>
        <v>-</v>
      </c>
      <c r="H69" s="134" t="str">
        <f>IF(VLOOKUP($C69, [2]作業用!$C$24:$Z$791, 18, FALSE)=0, "-", VLOOKUP($C69, [2]作業用!$C$24:$Z$791, 18, FALSE))</f>
        <v>-</v>
      </c>
      <c r="I69" s="134">
        <f>IF(VLOOKUP($C69, [2]作業用!$C$24:$Z$791, 19, FALSE)=0, "-", VLOOKUP($C69, [2]作業用!$C$24:$Z$791, 19, FALSE))</f>
        <v>1</v>
      </c>
      <c r="J69" s="134">
        <f>IF(VLOOKUP($C69, [2]作業用!$C$24:$Z$791, 20, FALSE)=0, "-", VLOOKUP($C69, [2]作業用!$C$24:$Z$791, 20, FALSE))</f>
        <v>9</v>
      </c>
      <c r="K69" s="134">
        <f>IF(VLOOKUP($C69, [2]作業用!$C$24:$Z$791, 21, FALSE)=0, "-", VLOOKUP($C69, [2]作業用!$C$24:$Z$791, 21, FALSE))</f>
        <v>121</v>
      </c>
      <c r="L69" s="134" t="str">
        <f>IF(VLOOKUP($C69, [2]作業用!$C$24:$Z$791, 22, FALSE)=0, "-", VLOOKUP($C69, [2]作業用!$C$24:$Z$791, 22, FALSE))</f>
        <v>-</v>
      </c>
      <c r="M69" s="134" t="str">
        <f>IF(VLOOKUP($C69, [2]作業用!$C$24:$Z$791, 23, FALSE)=0, "-", VLOOKUP($C69, [2]作業用!$C$24:$Z$791, 23, FALSE))</f>
        <v>-</v>
      </c>
      <c r="N69" s="134">
        <f>IF(VLOOKUP($C69, [2]作業用!$C$24:$Z$791, 24, FALSE)=0, "-", VLOOKUP($C69, [2]作業用!$C$24:$Z$791, 24, FALSE))</f>
        <v>10</v>
      </c>
    </row>
    <row r="70" spans="1:14">
      <c r="A70" s="136" t="s">
        <v>33</v>
      </c>
      <c r="B70" s="135" t="s">
        <v>52</v>
      </c>
      <c r="C70" s="135" t="str">
        <f>CONCATENATE(A70,B70)</f>
        <v>八雲町総数</v>
      </c>
      <c r="D70" s="135" t="str">
        <f>A70</f>
        <v>八雲町</v>
      </c>
      <c r="E70" s="135" t="str">
        <f>RIGHT(A70, 1)</f>
        <v>町</v>
      </c>
      <c r="F70" s="134">
        <f>IF(VLOOKUP($C70, [2]作業用!$C$24:$Z$791, 16, FALSE)=0, "-", VLOOKUP($C70, [2]作業用!$C$24:$Z$791, 16, FALSE))</f>
        <v>149</v>
      </c>
      <c r="G70" s="134" t="str">
        <f>IF(VLOOKUP($C70, [2]作業用!$C$24:$Z$791, 17, FALSE)=0, "-", VLOOKUP($C70, [2]作業用!$C$24:$Z$791, 17, FALSE))</f>
        <v>-</v>
      </c>
      <c r="H70" s="134" t="str">
        <f>IF(VLOOKUP($C70, [2]作業用!$C$24:$Z$791, 18, FALSE)=0, "-", VLOOKUP($C70, [2]作業用!$C$24:$Z$791, 18, FALSE))</f>
        <v>-</v>
      </c>
      <c r="I70" s="134">
        <f>IF(VLOOKUP($C70, [2]作業用!$C$24:$Z$791, 19, FALSE)=0, "-", VLOOKUP($C70, [2]作業用!$C$24:$Z$791, 19, FALSE))</f>
        <v>3</v>
      </c>
      <c r="J70" s="134">
        <f>IF(VLOOKUP($C70, [2]作業用!$C$24:$Z$791, 20, FALSE)=0, "-", VLOOKUP($C70, [2]作業用!$C$24:$Z$791, 20, FALSE))</f>
        <v>8</v>
      </c>
      <c r="K70" s="134">
        <f>IF(VLOOKUP($C70, [2]作業用!$C$24:$Z$791, 21, FALSE)=0, "-", VLOOKUP($C70, [2]作業用!$C$24:$Z$791, 21, FALSE))</f>
        <v>138</v>
      </c>
      <c r="L70" s="134" t="str">
        <f>IF(VLOOKUP($C70, [2]作業用!$C$24:$Z$791, 22, FALSE)=0, "-", VLOOKUP($C70, [2]作業用!$C$24:$Z$791, 22, FALSE))</f>
        <v>-</v>
      </c>
      <c r="M70" s="134" t="str">
        <f>IF(VLOOKUP($C70, [2]作業用!$C$24:$Z$791, 23, FALSE)=0, "-", VLOOKUP($C70, [2]作業用!$C$24:$Z$791, 23, FALSE))</f>
        <v>-</v>
      </c>
      <c r="N70" s="134">
        <f>IF(VLOOKUP($C70, [2]作業用!$C$24:$Z$791, 24, FALSE)=0, "-", VLOOKUP($C70, [2]作業用!$C$24:$Z$791, 24, FALSE))</f>
        <v>11</v>
      </c>
    </row>
    <row r="71" spans="1:14">
      <c r="A71" s="136"/>
      <c r="B71" s="135" t="s">
        <v>53</v>
      </c>
      <c r="C71" s="135" t="str">
        <f>CONCATENATE(A70,B71)</f>
        <v>八雲町男</v>
      </c>
      <c r="D71" s="135" t="str">
        <f>A70</f>
        <v>八雲町</v>
      </c>
      <c r="E71" s="135" t="str">
        <f>RIGHT(A70, 1)</f>
        <v>町</v>
      </c>
      <c r="F71" s="134">
        <f>IF(VLOOKUP($C71, [2]作業用!$C$24:$Z$791, 16, FALSE)=0, "-", VLOOKUP($C71, [2]作業用!$C$24:$Z$791, 16, FALSE))</f>
        <v>66</v>
      </c>
      <c r="G71" s="134" t="str">
        <f>IF(VLOOKUP($C71, [2]作業用!$C$24:$Z$791, 17, FALSE)=0, "-", VLOOKUP($C71, [2]作業用!$C$24:$Z$791, 17, FALSE))</f>
        <v>-</v>
      </c>
      <c r="H71" s="134" t="str">
        <f>IF(VLOOKUP($C71, [2]作業用!$C$24:$Z$791, 18, FALSE)=0, "-", VLOOKUP($C71, [2]作業用!$C$24:$Z$791, 18, FALSE))</f>
        <v>-</v>
      </c>
      <c r="I71" s="134">
        <f>IF(VLOOKUP($C71, [2]作業用!$C$24:$Z$791, 19, FALSE)=0, "-", VLOOKUP($C71, [2]作業用!$C$24:$Z$791, 19, FALSE))</f>
        <v>2</v>
      </c>
      <c r="J71" s="134">
        <f>IF(VLOOKUP($C71, [2]作業用!$C$24:$Z$791, 20, FALSE)=0, "-", VLOOKUP($C71, [2]作業用!$C$24:$Z$791, 20, FALSE))</f>
        <v>3</v>
      </c>
      <c r="K71" s="134">
        <f>IF(VLOOKUP($C71, [2]作業用!$C$24:$Z$791, 21, FALSE)=0, "-", VLOOKUP($C71, [2]作業用!$C$24:$Z$791, 21, FALSE))</f>
        <v>61</v>
      </c>
      <c r="L71" s="134" t="str">
        <f>IF(VLOOKUP($C71, [2]作業用!$C$24:$Z$791, 22, FALSE)=0, "-", VLOOKUP($C71, [2]作業用!$C$24:$Z$791, 22, FALSE))</f>
        <v>-</v>
      </c>
      <c r="M71" s="134" t="str">
        <f>IF(VLOOKUP($C71, [2]作業用!$C$24:$Z$791, 23, FALSE)=0, "-", VLOOKUP($C71, [2]作業用!$C$24:$Z$791, 23, FALSE))</f>
        <v>-</v>
      </c>
      <c r="N71" s="134">
        <f>IF(VLOOKUP($C71, [2]作業用!$C$24:$Z$791, 24, FALSE)=0, "-", VLOOKUP($C71, [2]作業用!$C$24:$Z$791, 24, FALSE))</f>
        <v>5</v>
      </c>
    </row>
    <row r="72" spans="1:14">
      <c r="A72" s="136"/>
      <c r="B72" s="135" t="s">
        <v>54</v>
      </c>
      <c r="C72" s="135" t="str">
        <f>CONCATENATE(A70,B72)</f>
        <v>八雲町女</v>
      </c>
      <c r="D72" s="135" t="str">
        <f>A70</f>
        <v>八雲町</v>
      </c>
      <c r="E72" s="135" t="str">
        <f>RIGHT(A70, 1)</f>
        <v>町</v>
      </c>
      <c r="F72" s="134">
        <f>IF(VLOOKUP($C72, [2]作業用!$C$24:$Z$791, 16, FALSE)=0, "-", VLOOKUP($C72, [2]作業用!$C$24:$Z$791, 16, FALSE))</f>
        <v>83</v>
      </c>
      <c r="G72" s="134" t="str">
        <f>IF(VLOOKUP($C72, [2]作業用!$C$24:$Z$791, 17, FALSE)=0, "-", VLOOKUP($C72, [2]作業用!$C$24:$Z$791, 17, FALSE))</f>
        <v>-</v>
      </c>
      <c r="H72" s="134" t="str">
        <f>IF(VLOOKUP($C72, [2]作業用!$C$24:$Z$791, 18, FALSE)=0, "-", VLOOKUP($C72, [2]作業用!$C$24:$Z$791, 18, FALSE))</f>
        <v>-</v>
      </c>
      <c r="I72" s="134">
        <f>IF(VLOOKUP($C72, [2]作業用!$C$24:$Z$791, 19, FALSE)=0, "-", VLOOKUP($C72, [2]作業用!$C$24:$Z$791, 19, FALSE))</f>
        <v>1</v>
      </c>
      <c r="J72" s="134">
        <f>IF(VLOOKUP($C72, [2]作業用!$C$24:$Z$791, 20, FALSE)=0, "-", VLOOKUP($C72, [2]作業用!$C$24:$Z$791, 20, FALSE))</f>
        <v>5</v>
      </c>
      <c r="K72" s="134">
        <f>IF(VLOOKUP($C72, [2]作業用!$C$24:$Z$791, 21, FALSE)=0, "-", VLOOKUP($C72, [2]作業用!$C$24:$Z$791, 21, FALSE))</f>
        <v>77</v>
      </c>
      <c r="L72" s="134" t="str">
        <f>IF(VLOOKUP($C72, [2]作業用!$C$24:$Z$791, 22, FALSE)=0, "-", VLOOKUP($C72, [2]作業用!$C$24:$Z$791, 22, FALSE))</f>
        <v>-</v>
      </c>
      <c r="M72" s="134" t="str">
        <f>IF(VLOOKUP($C72, [2]作業用!$C$24:$Z$791, 23, FALSE)=0, "-", VLOOKUP($C72, [2]作業用!$C$24:$Z$791, 23, FALSE))</f>
        <v>-</v>
      </c>
      <c r="N72" s="134">
        <f>IF(VLOOKUP($C72, [2]作業用!$C$24:$Z$791, 24, FALSE)=0, "-", VLOOKUP($C72, [2]作業用!$C$24:$Z$791, 24, FALSE))</f>
        <v>6</v>
      </c>
    </row>
    <row r="73" spans="1:14">
      <c r="A73" s="136" t="s">
        <v>85</v>
      </c>
      <c r="B73" s="135" t="s">
        <v>52</v>
      </c>
      <c r="C73" s="135" t="str">
        <f>CONCATENATE(A73,B73)</f>
        <v>長万部町総数</v>
      </c>
      <c r="D73" s="135" t="str">
        <f>A73</f>
        <v>長万部町</v>
      </c>
      <c r="E73" s="135" t="str">
        <f>RIGHT(A73, 1)</f>
        <v>町</v>
      </c>
      <c r="F73" s="134">
        <f>IF(VLOOKUP($C73, [2]作業用!$C$24:$Z$791, 16, FALSE)=0, "-", VLOOKUP($C73, [2]作業用!$C$24:$Z$791, 16, FALSE))</f>
        <v>39</v>
      </c>
      <c r="G73" s="134" t="str">
        <f>IF(VLOOKUP($C73, [2]作業用!$C$24:$Z$791, 17, FALSE)=0, "-", VLOOKUP($C73, [2]作業用!$C$24:$Z$791, 17, FALSE))</f>
        <v>-</v>
      </c>
      <c r="H73" s="134" t="str">
        <f>IF(VLOOKUP($C73, [2]作業用!$C$24:$Z$791, 18, FALSE)=0, "-", VLOOKUP($C73, [2]作業用!$C$24:$Z$791, 18, FALSE))</f>
        <v>-</v>
      </c>
      <c r="I73" s="134" t="str">
        <f>IF(VLOOKUP($C73, [2]作業用!$C$24:$Z$791, 19, FALSE)=0, "-", VLOOKUP($C73, [2]作業用!$C$24:$Z$791, 19, FALSE))</f>
        <v>-</v>
      </c>
      <c r="J73" s="134">
        <f>IF(VLOOKUP($C73, [2]作業用!$C$24:$Z$791, 20, FALSE)=0, "-", VLOOKUP($C73, [2]作業用!$C$24:$Z$791, 20, FALSE))</f>
        <v>5</v>
      </c>
      <c r="K73" s="134">
        <f>IF(VLOOKUP($C73, [2]作業用!$C$24:$Z$791, 21, FALSE)=0, "-", VLOOKUP($C73, [2]作業用!$C$24:$Z$791, 21, FALSE))</f>
        <v>34</v>
      </c>
      <c r="L73" s="134" t="str">
        <f>IF(VLOOKUP($C73, [2]作業用!$C$24:$Z$791, 22, FALSE)=0, "-", VLOOKUP($C73, [2]作業用!$C$24:$Z$791, 22, FALSE))</f>
        <v>-</v>
      </c>
      <c r="M73" s="134" t="str">
        <f>IF(VLOOKUP($C73, [2]作業用!$C$24:$Z$791, 23, FALSE)=0, "-", VLOOKUP($C73, [2]作業用!$C$24:$Z$791, 23, FALSE))</f>
        <v>-</v>
      </c>
      <c r="N73" s="134">
        <f>IF(VLOOKUP($C73, [2]作業用!$C$24:$Z$791, 24, FALSE)=0, "-", VLOOKUP($C73, [2]作業用!$C$24:$Z$791, 24, FALSE))</f>
        <v>5</v>
      </c>
    </row>
    <row r="74" spans="1:14">
      <c r="A74" s="136"/>
      <c r="B74" s="135" t="s">
        <v>53</v>
      </c>
      <c r="C74" s="135" t="str">
        <f>CONCATENATE(A73,B74)</f>
        <v>長万部町男</v>
      </c>
      <c r="D74" s="135" t="str">
        <f>A73</f>
        <v>長万部町</v>
      </c>
      <c r="E74" s="135" t="str">
        <f>RIGHT(A73, 1)</f>
        <v>町</v>
      </c>
      <c r="F74" s="134">
        <f>IF(VLOOKUP($C74, [2]作業用!$C$24:$Z$791, 16, FALSE)=0, "-", VLOOKUP($C74, [2]作業用!$C$24:$Z$791, 16, FALSE))</f>
        <v>25</v>
      </c>
      <c r="G74" s="134" t="str">
        <f>IF(VLOOKUP($C74, [2]作業用!$C$24:$Z$791, 17, FALSE)=0, "-", VLOOKUP($C74, [2]作業用!$C$24:$Z$791, 17, FALSE))</f>
        <v>-</v>
      </c>
      <c r="H74" s="134" t="str">
        <f>IF(VLOOKUP($C74, [2]作業用!$C$24:$Z$791, 18, FALSE)=0, "-", VLOOKUP($C74, [2]作業用!$C$24:$Z$791, 18, FALSE))</f>
        <v>-</v>
      </c>
      <c r="I74" s="134" t="str">
        <f>IF(VLOOKUP($C74, [2]作業用!$C$24:$Z$791, 19, FALSE)=0, "-", VLOOKUP($C74, [2]作業用!$C$24:$Z$791, 19, FALSE))</f>
        <v>-</v>
      </c>
      <c r="J74" s="134">
        <f>IF(VLOOKUP($C74, [2]作業用!$C$24:$Z$791, 20, FALSE)=0, "-", VLOOKUP($C74, [2]作業用!$C$24:$Z$791, 20, FALSE))</f>
        <v>2</v>
      </c>
      <c r="K74" s="134">
        <f>IF(VLOOKUP($C74, [2]作業用!$C$24:$Z$791, 21, FALSE)=0, "-", VLOOKUP($C74, [2]作業用!$C$24:$Z$791, 21, FALSE))</f>
        <v>23</v>
      </c>
      <c r="L74" s="134" t="str">
        <f>IF(VLOOKUP($C74, [2]作業用!$C$24:$Z$791, 22, FALSE)=0, "-", VLOOKUP($C74, [2]作業用!$C$24:$Z$791, 22, FALSE))</f>
        <v>-</v>
      </c>
      <c r="M74" s="134" t="str">
        <f>IF(VLOOKUP($C74, [2]作業用!$C$24:$Z$791, 23, FALSE)=0, "-", VLOOKUP($C74, [2]作業用!$C$24:$Z$791, 23, FALSE))</f>
        <v>-</v>
      </c>
      <c r="N74" s="134">
        <f>IF(VLOOKUP($C74, [2]作業用!$C$24:$Z$791, 24, FALSE)=0, "-", VLOOKUP($C74, [2]作業用!$C$24:$Z$791, 24, FALSE))</f>
        <v>2</v>
      </c>
    </row>
    <row r="75" spans="1:14">
      <c r="A75" s="136"/>
      <c r="B75" s="135" t="s">
        <v>54</v>
      </c>
      <c r="C75" s="135" t="str">
        <f>CONCATENATE(A73,B75)</f>
        <v>長万部町女</v>
      </c>
      <c r="D75" s="135" t="str">
        <f>A73</f>
        <v>長万部町</v>
      </c>
      <c r="E75" s="135" t="str">
        <f>RIGHT(A73, 1)</f>
        <v>町</v>
      </c>
      <c r="F75" s="134">
        <f>IF(VLOOKUP($C75, [2]作業用!$C$24:$Z$791, 16, FALSE)=0, "-", VLOOKUP($C75, [2]作業用!$C$24:$Z$791, 16, FALSE))</f>
        <v>14</v>
      </c>
      <c r="G75" s="134" t="str">
        <f>IF(VLOOKUP($C75, [2]作業用!$C$24:$Z$791, 17, FALSE)=0, "-", VLOOKUP($C75, [2]作業用!$C$24:$Z$791, 17, FALSE))</f>
        <v>-</v>
      </c>
      <c r="H75" s="134" t="str">
        <f>IF(VLOOKUP($C75, [2]作業用!$C$24:$Z$791, 18, FALSE)=0, "-", VLOOKUP($C75, [2]作業用!$C$24:$Z$791, 18, FALSE))</f>
        <v>-</v>
      </c>
      <c r="I75" s="134" t="str">
        <f>IF(VLOOKUP($C75, [2]作業用!$C$24:$Z$791, 19, FALSE)=0, "-", VLOOKUP($C75, [2]作業用!$C$24:$Z$791, 19, FALSE))</f>
        <v>-</v>
      </c>
      <c r="J75" s="134">
        <f>IF(VLOOKUP($C75, [2]作業用!$C$24:$Z$791, 20, FALSE)=0, "-", VLOOKUP($C75, [2]作業用!$C$24:$Z$791, 20, FALSE))</f>
        <v>3</v>
      </c>
      <c r="K75" s="134">
        <f>IF(VLOOKUP($C75, [2]作業用!$C$24:$Z$791, 21, FALSE)=0, "-", VLOOKUP($C75, [2]作業用!$C$24:$Z$791, 21, FALSE))</f>
        <v>11</v>
      </c>
      <c r="L75" s="134" t="str">
        <f>IF(VLOOKUP($C75, [2]作業用!$C$24:$Z$791, 22, FALSE)=0, "-", VLOOKUP($C75, [2]作業用!$C$24:$Z$791, 22, FALSE))</f>
        <v>-</v>
      </c>
      <c r="M75" s="134" t="str">
        <f>IF(VLOOKUP($C75, [2]作業用!$C$24:$Z$791, 23, FALSE)=0, "-", VLOOKUP($C75, [2]作業用!$C$24:$Z$791, 23, FALSE))</f>
        <v>-</v>
      </c>
      <c r="N75" s="134">
        <f>IF(VLOOKUP($C75, [2]作業用!$C$24:$Z$791, 24, FALSE)=0, "-", VLOOKUP($C75, [2]作業用!$C$24:$Z$791, 24, FALSE))</f>
        <v>3</v>
      </c>
    </row>
    <row r="76" spans="1:14">
      <c r="A76" s="136" t="s">
        <v>87</v>
      </c>
      <c r="B76" s="135" t="s">
        <v>52</v>
      </c>
      <c r="C76" s="135" t="str">
        <f>CONCATENATE(A76,B76)</f>
        <v>今金町総数</v>
      </c>
      <c r="D76" s="135" t="str">
        <f>A76</f>
        <v>今金町</v>
      </c>
      <c r="E76" s="135" t="str">
        <f>RIGHT(A76, 1)</f>
        <v>町</v>
      </c>
      <c r="F76" s="134">
        <f>IF(VLOOKUP($C76, [2]作業用!$C$24:$Z$791, 16, FALSE)=0, "-", VLOOKUP($C76, [2]作業用!$C$24:$Z$791, 16, FALSE))</f>
        <v>37</v>
      </c>
      <c r="G76" s="134" t="str">
        <f>IF(VLOOKUP($C76, [2]作業用!$C$24:$Z$791, 17, FALSE)=0, "-", VLOOKUP($C76, [2]作業用!$C$24:$Z$791, 17, FALSE))</f>
        <v>-</v>
      </c>
      <c r="H76" s="134">
        <f>IF(VLOOKUP($C76, [2]作業用!$C$24:$Z$791, 18, FALSE)=0, "-", VLOOKUP($C76, [2]作業用!$C$24:$Z$791, 18, FALSE))</f>
        <v>1</v>
      </c>
      <c r="I76" s="134" t="str">
        <f>IF(VLOOKUP($C76, [2]作業用!$C$24:$Z$791, 19, FALSE)=0, "-", VLOOKUP($C76, [2]作業用!$C$24:$Z$791, 19, FALSE))</f>
        <v>-</v>
      </c>
      <c r="J76" s="134" t="str">
        <f>IF(VLOOKUP($C76, [2]作業用!$C$24:$Z$791, 20, FALSE)=0, "-", VLOOKUP($C76, [2]作業用!$C$24:$Z$791, 20, FALSE))</f>
        <v>-</v>
      </c>
      <c r="K76" s="134">
        <f>IF(VLOOKUP($C76, [2]作業用!$C$24:$Z$791, 21, FALSE)=0, "-", VLOOKUP($C76, [2]作業用!$C$24:$Z$791, 21, FALSE))</f>
        <v>36</v>
      </c>
      <c r="L76" s="134" t="str">
        <f>IF(VLOOKUP($C76, [2]作業用!$C$24:$Z$791, 22, FALSE)=0, "-", VLOOKUP($C76, [2]作業用!$C$24:$Z$791, 22, FALSE))</f>
        <v>-</v>
      </c>
      <c r="M76" s="134" t="str">
        <f>IF(VLOOKUP($C76, [2]作業用!$C$24:$Z$791, 23, FALSE)=0, "-", VLOOKUP($C76, [2]作業用!$C$24:$Z$791, 23, FALSE))</f>
        <v>-</v>
      </c>
      <c r="N76" s="134">
        <f>IF(VLOOKUP($C76, [2]作業用!$C$24:$Z$791, 24, FALSE)=0, "-", VLOOKUP($C76, [2]作業用!$C$24:$Z$791, 24, FALSE))</f>
        <v>1</v>
      </c>
    </row>
    <row r="77" spans="1:14">
      <c r="A77" s="136"/>
      <c r="B77" s="135" t="s">
        <v>53</v>
      </c>
      <c r="C77" s="135" t="str">
        <f>CONCATENATE(A76,B77)</f>
        <v>今金町男</v>
      </c>
      <c r="D77" s="135" t="str">
        <f>A76</f>
        <v>今金町</v>
      </c>
      <c r="E77" s="135" t="str">
        <f>RIGHT(A76, 1)</f>
        <v>町</v>
      </c>
      <c r="F77" s="134">
        <f>IF(VLOOKUP($C77, [2]作業用!$C$24:$Z$791, 16, FALSE)=0, "-", VLOOKUP($C77, [2]作業用!$C$24:$Z$791, 16, FALSE))</f>
        <v>20</v>
      </c>
      <c r="G77" s="134" t="str">
        <f>IF(VLOOKUP($C77, [2]作業用!$C$24:$Z$791, 17, FALSE)=0, "-", VLOOKUP($C77, [2]作業用!$C$24:$Z$791, 17, FALSE))</f>
        <v>-</v>
      </c>
      <c r="H77" s="134">
        <f>IF(VLOOKUP($C77, [2]作業用!$C$24:$Z$791, 18, FALSE)=0, "-", VLOOKUP($C77, [2]作業用!$C$24:$Z$791, 18, FALSE))</f>
        <v>1</v>
      </c>
      <c r="I77" s="134" t="str">
        <f>IF(VLOOKUP($C77, [2]作業用!$C$24:$Z$791, 19, FALSE)=0, "-", VLOOKUP($C77, [2]作業用!$C$24:$Z$791, 19, FALSE))</f>
        <v>-</v>
      </c>
      <c r="J77" s="134" t="str">
        <f>IF(VLOOKUP($C77, [2]作業用!$C$24:$Z$791, 20, FALSE)=0, "-", VLOOKUP($C77, [2]作業用!$C$24:$Z$791, 20, FALSE))</f>
        <v>-</v>
      </c>
      <c r="K77" s="134">
        <f>IF(VLOOKUP($C77, [2]作業用!$C$24:$Z$791, 21, FALSE)=0, "-", VLOOKUP($C77, [2]作業用!$C$24:$Z$791, 21, FALSE))</f>
        <v>19</v>
      </c>
      <c r="L77" s="134" t="str">
        <f>IF(VLOOKUP($C77, [2]作業用!$C$24:$Z$791, 22, FALSE)=0, "-", VLOOKUP($C77, [2]作業用!$C$24:$Z$791, 22, FALSE))</f>
        <v>-</v>
      </c>
      <c r="M77" s="134" t="str">
        <f>IF(VLOOKUP($C77, [2]作業用!$C$24:$Z$791, 23, FALSE)=0, "-", VLOOKUP($C77, [2]作業用!$C$24:$Z$791, 23, FALSE))</f>
        <v>-</v>
      </c>
      <c r="N77" s="134">
        <f>IF(VLOOKUP($C77, [2]作業用!$C$24:$Z$791, 24, FALSE)=0, "-", VLOOKUP($C77, [2]作業用!$C$24:$Z$791, 24, FALSE))</f>
        <v>1</v>
      </c>
    </row>
    <row r="78" spans="1:14">
      <c r="A78" s="136"/>
      <c r="B78" s="135" t="s">
        <v>54</v>
      </c>
      <c r="C78" s="135" t="str">
        <f>CONCATENATE(A76,B78)</f>
        <v>今金町女</v>
      </c>
      <c r="D78" s="135" t="str">
        <f>A76</f>
        <v>今金町</v>
      </c>
      <c r="E78" s="135" t="str">
        <f>RIGHT(A76, 1)</f>
        <v>町</v>
      </c>
      <c r="F78" s="134">
        <f>IF(VLOOKUP($C78, [2]作業用!$C$24:$Z$791, 16, FALSE)=0, "-", VLOOKUP($C78, [2]作業用!$C$24:$Z$791, 16, FALSE))</f>
        <v>17</v>
      </c>
      <c r="G78" s="134" t="str">
        <f>IF(VLOOKUP($C78, [2]作業用!$C$24:$Z$791, 17, FALSE)=0, "-", VLOOKUP($C78, [2]作業用!$C$24:$Z$791, 17, FALSE))</f>
        <v>-</v>
      </c>
      <c r="H78" s="134" t="str">
        <f>IF(VLOOKUP($C78, [2]作業用!$C$24:$Z$791, 18, FALSE)=0, "-", VLOOKUP($C78, [2]作業用!$C$24:$Z$791, 18, FALSE))</f>
        <v>-</v>
      </c>
      <c r="I78" s="134" t="str">
        <f>IF(VLOOKUP($C78, [2]作業用!$C$24:$Z$791, 19, FALSE)=0, "-", VLOOKUP($C78, [2]作業用!$C$24:$Z$791, 19, FALSE))</f>
        <v>-</v>
      </c>
      <c r="J78" s="134" t="str">
        <f>IF(VLOOKUP($C78, [2]作業用!$C$24:$Z$791, 20, FALSE)=0, "-", VLOOKUP($C78, [2]作業用!$C$24:$Z$791, 20, FALSE))</f>
        <v>-</v>
      </c>
      <c r="K78" s="134">
        <f>IF(VLOOKUP($C78, [2]作業用!$C$24:$Z$791, 21, FALSE)=0, "-", VLOOKUP($C78, [2]作業用!$C$24:$Z$791, 21, FALSE))</f>
        <v>17</v>
      </c>
      <c r="L78" s="134" t="str">
        <f>IF(VLOOKUP($C78, [2]作業用!$C$24:$Z$791, 22, FALSE)=0, "-", VLOOKUP($C78, [2]作業用!$C$24:$Z$791, 22, FALSE))</f>
        <v>-</v>
      </c>
      <c r="M78" s="134" t="str">
        <f>IF(VLOOKUP($C78, [2]作業用!$C$24:$Z$791, 23, FALSE)=0, "-", VLOOKUP($C78, [2]作業用!$C$24:$Z$791, 23, FALSE))</f>
        <v>-</v>
      </c>
      <c r="N78" s="134" t="str">
        <f>IF(VLOOKUP($C78, [2]作業用!$C$24:$Z$791, 24, FALSE)=0, "-", VLOOKUP($C78, [2]作業用!$C$24:$Z$791, 24, FALSE))</f>
        <v>-</v>
      </c>
    </row>
    <row r="79" spans="1:14">
      <c r="A79" s="136" t="s">
        <v>89</v>
      </c>
      <c r="B79" s="135" t="s">
        <v>52</v>
      </c>
      <c r="C79" s="135" t="str">
        <f>CONCATENATE(A79,B79)</f>
        <v>せたな町総数</v>
      </c>
      <c r="D79" s="135" t="str">
        <f>A79</f>
        <v>せたな町</v>
      </c>
      <c r="E79" s="135" t="str">
        <f>RIGHT(A79, 1)</f>
        <v>町</v>
      </c>
      <c r="F79" s="134">
        <f>IF(VLOOKUP($C79, [2]作業用!$C$24:$Z$791, 16, FALSE)=0, "-", VLOOKUP($C79, [2]作業用!$C$24:$Z$791, 16, FALSE))</f>
        <v>31</v>
      </c>
      <c r="G79" s="134" t="str">
        <f>IF(VLOOKUP($C79, [2]作業用!$C$24:$Z$791, 17, FALSE)=0, "-", VLOOKUP($C79, [2]作業用!$C$24:$Z$791, 17, FALSE))</f>
        <v>-</v>
      </c>
      <c r="H79" s="134" t="str">
        <f>IF(VLOOKUP($C79, [2]作業用!$C$24:$Z$791, 18, FALSE)=0, "-", VLOOKUP($C79, [2]作業用!$C$24:$Z$791, 18, FALSE))</f>
        <v>-</v>
      </c>
      <c r="I79" s="134" t="str">
        <f>IF(VLOOKUP($C79, [2]作業用!$C$24:$Z$791, 19, FALSE)=0, "-", VLOOKUP($C79, [2]作業用!$C$24:$Z$791, 19, FALSE))</f>
        <v>-</v>
      </c>
      <c r="J79" s="134">
        <f>IF(VLOOKUP($C79, [2]作業用!$C$24:$Z$791, 20, FALSE)=0, "-", VLOOKUP($C79, [2]作業用!$C$24:$Z$791, 20, FALSE))</f>
        <v>2</v>
      </c>
      <c r="K79" s="134">
        <f>IF(VLOOKUP($C79, [2]作業用!$C$24:$Z$791, 21, FALSE)=0, "-", VLOOKUP($C79, [2]作業用!$C$24:$Z$791, 21, FALSE))</f>
        <v>29</v>
      </c>
      <c r="L79" s="134" t="str">
        <f>IF(VLOOKUP($C79, [2]作業用!$C$24:$Z$791, 22, FALSE)=0, "-", VLOOKUP($C79, [2]作業用!$C$24:$Z$791, 22, FALSE))</f>
        <v>-</v>
      </c>
      <c r="M79" s="134" t="str">
        <f>IF(VLOOKUP($C79, [2]作業用!$C$24:$Z$791, 23, FALSE)=0, "-", VLOOKUP($C79, [2]作業用!$C$24:$Z$791, 23, FALSE))</f>
        <v>-</v>
      </c>
      <c r="N79" s="134">
        <f>IF(VLOOKUP($C79, [2]作業用!$C$24:$Z$791, 24, FALSE)=0, "-", VLOOKUP($C79, [2]作業用!$C$24:$Z$791, 24, FALSE))</f>
        <v>2</v>
      </c>
    </row>
    <row r="80" spans="1:14">
      <c r="A80" s="136"/>
      <c r="B80" s="135" t="s">
        <v>53</v>
      </c>
      <c r="C80" s="135" t="str">
        <f>CONCATENATE(A79,B80)</f>
        <v>せたな町男</v>
      </c>
      <c r="D80" s="135" t="str">
        <f>A79</f>
        <v>せたな町</v>
      </c>
      <c r="E80" s="135" t="str">
        <f>RIGHT(A79, 1)</f>
        <v>町</v>
      </c>
      <c r="F80" s="134">
        <f>IF(VLOOKUP($C80, [2]作業用!$C$24:$Z$791, 16, FALSE)=0, "-", VLOOKUP($C80, [2]作業用!$C$24:$Z$791, 16, FALSE))</f>
        <v>14</v>
      </c>
      <c r="G80" s="134" t="str">
        <f>IF(VLOOKUP($C80, [2]作業用!$C$24:$Z$791, 17, FALSE)=0, "-", VLOOKUP($C80, [2]作業用!$C$24:$Z$791, 17, FALSE))</f>
        <v>-</v>
      </c>
      <c r="H80" s="134" t="str">
        <f>IF(VLOOKUP($C80, [2]作業用!$C$24:$Z$791, 18, FALSE)=0, "-", VLOOKUP($C80, [2]作業用!$C$24:$Z$791, 18, FALSE))</f>
        <v>-</v>
      </c>
      <c r="I80" s="134" t="str">
        <f>IF(VLOOKUP($C80, [2]作業用!$C$24:$Z$791, 19, FALSE)=0, "-", VLOOKUP($C80, [2]作業用!$C$24:$Z$791, 19, FALSE))</f>
        <v>-</v>
      </c>
      <c r="J80" s="134">
        <f>IF(VLOOKUP($C80, [2]作業用!$C$24:$Z$791, 20, FALSE)=0, "-", VLOOKUP($C80, [2]作業用!$C$24:$Z$791, 20, FALSE))</f>
        <v>1</v>
      </c>
      <c r="K80" s="134">
        <f>IF(VLOOKUP($C80, [2]作業用!$C$24:$Z$791, 21, FALSE)=0, "-", VLOOKUP($C80, [2]作業用!$C$24:$Z$791, 21, FALSE))</f>
        <v>13</v>
      </c>
      <c r="L80" s="134" t="str">
        <f>IF(VLOOKUP($C80, [2]作業用!$C$24:$Z$791, 22, FALSE)=0, "-", VLOOKUP($C80, [2]作業用!$C$24:$Z$791, 22, FALSE))</f>
        <v>-</v>
      </c>
      <c r="M80" s="134" t="str">
        <f>IF(VLOOKUP($C80, [2]作業用!$C$24:$Z$791, 23, FALSE)=0, "-", VLOOKUP($C80, [2]作業用!$C$24:$Z$791, 23, FALSE))</f>
        <v>-</v>
      </c>
      <c r="N80" s="134">
        <f>IF(VLOOKUP($C80, [2]作業用!$C$24:$Z$791, 24, FALSE)=0, "-", VLOOKUP($C80, [2]作業用!$C$24:$Z$791, 24, FALSE))</f>
        <v>1</v>
      </c>
    </row>
    <row r="81" spans="1:14">
      <c r="A81" s="136"/>
      <c r="B81" s="135" t="s">
        <v>54</v>
      </c>
      <c r="C81" s="135" t="str">
        <f>CONCATENATE(A79,B81)</f>
        <v>せたな町女</v>
      </c>
      <c r="D81" s="135" t="str">
        <f>A79</f>
        <v>せたな町</v>
      </c>
      <c r="E81" s="135" t="str">
        <f>RIGHT(A79, 1)</f>
        <v>町</v>
      </c>
      <c r="F81" s="134">
        <f>IF(VLOOKUP($C81, [2]作業用!$C$24:$Z$791, 16, FALSE)=0, "-", VLOOKUP($C81, [2]作業用!$C$24:$Z$791, 16, FALSE))</f>
        <v>17</v>
      </c>
      <c r="G81" s="134" t="str">
        <f>IF(VLOOKUP($C81, [2]作業用!$C$24:$Z$791, 17, FALSE)=0, "-", VLOOKUP($C81, [2]作業用!$C$24:$Z$791, 17, FALSE))</f>
        <v>-</v>
      </c>
      <c r="H81" s="134" t="str">
        <f>IF(VLOOKUP($C81, [2]作業用!$C$24:$Z$791, 18, FALSE)=0, "-", VLOOKUP($C81, [2]作業用!$C$24:$Z$791, 18, FALSE))</f>
        <v>-</v>
      </c>
      <c r="I81" s="134" t="str">
        <f>IF(VLOOKUP($C81, [2]作業用!$C$24:$Z$791, 19, FALSE)=0, "-", VLOOKUP($C81, [2]作業用!$C$24:$Z$791, 19, FALSE))</f>
        <v>-</v>
      </c>
      <c r="J81" s="134">
        <f>IF(VLOOKUP($C81, [2]作業用!$C$24:$Z$791, 20, FALSE)=0, "-", VLOOKUP($C81, [2]作業用!$C$24:$Z$791, 20, FALSE))</f>
        <v>1</v>
      </c>
      <c r="K81" s="134">
        <f>IF(VLOOKUP($C81, [2]作業用!$C$24:$Z$791, 21, FALSE)=0, "-", VLOOKUP($C81, [2]作業用!$C$24:$Z$791, 21, FALSE))</f>
        <v>16</v>
      </c>
      <c r="L81" s="134" t="str">
        <f>IF(VLOOKUP($C81, [2]作業用!$C$24:$Z$791, 22, FALSE)=0, "-", VLOOKUP($C81, [2]作業用!$C$24:$Z$791, 22, FALSE))</f>
        <v>-</v>
      </c>
      <c r="M81" s="134" t="str">
        <f>IF(VLOOKUP($C81, [2]作業用!$C$24:$Z$791, 23, FALSE)=0, "-", VLOOKUP($C81, [2]作業用!$C$24:$Z$791, 23, FALSE))</f>
        <v>-</v>
      </c>
      <c r="N81" s="134">
        <f>IF(VLOOKUP($C81, [2]作業用!$C$24:$Z$791, 24, FALSE)=0, "-", VLOOKUP($C81, [2]作業用!$C$24:$Z$791, 24, FALSE))</f>
        <v>1</v>
      </c>
    </row>
    <row r="82" spans="1:14">
      <c r="A82" s="125" t="s">
        <v>90</v>
      </c>
      <c r="B82" s="123" t="s">
        <v>91</v>
      </c>
    </row>
    <row r="83" spans="1:14">
      <c r="A83" s="125"/>
    </row>
    <row r="84" spans="1:14">
      <c r="A84" s="125" t="s">
        <v>443</v>
      </c>
      <c r="B84" s="123" t="s">
        <v>442</v>
      </c>
    </row>
  </sheetData>
  <sheetProtection sheet="1" objects="1" scenarios="1"/>
  <mergeCells count="2">
    <mergeCell ref="A2:B2"/>
    <mergeCell ref="A3:B3"/>
  </mergeCells>
  <phoneticPr fontId="3"/>
  <conditionalFormatting sqref="A4:N4">
    <cfRule type="expression" dxfId="5177" priority="309" stopIfTrue="1">
      <formula>OR($E4="国", $E4="道")</formula>
    </cfRule>
    <cfRule type="expression" dxfId="5176" priority="310" stopIfTrue="1">
      <formula>OR($E4="所", $E4="圏", $E4="局")</formula>
    </cfRule>
    <cfRule type="expression" dxfId="5175" priority="311" stopIfTrue="1">
      <formula>OR($D4="札幌市", $D4="小樽市", $D4="函館市", $D4="旭川市")</formula>
    </cfRule>
    <cfRule type="expression" dxfId="5174" priority="312" stopIfTrue="1">
      <formula>OR($E4="市", $E4="町", $E4="村")</formula>
    </cfRule>
  </conditionalFormatting>
  <conditionalFormatting sqref="A5:N5">
    <cfRule type="expression" dxfId="5173" priority="305" stopIfTrue="1">
      <formula>OR($E5="国", $E5="道")</formula>
    </cfRule>
    <cfRule type="expression" dxfId="5172" priority="306" stopIfTrue="1">
      <formula>OR($E5="所", $E5="圏", $E5="局")</formula>
    </cfRule>
    <cfRule type="expression" dxfId="5171" priority="307" stopIfTrue="1">
      <formula>OR($D5="札幌市", $D5="小樽市", $D5="函館市", $D5="旭川市")</formula>
    </cfRule>
    <cfRule type="expression" dxfId="5170" priority="308" stopIfTrue="1">
      <formula>OR($E5="市", $E5="町", $E5="村")</formula>
    </cfRule>
  </conditionalFormatting>
  <conditionalFormatting sqref="A6:N6">
    <cfRule type="expression" dxfId="5169" priority="301" stopIfTrue="1">
      <formula>OR($E6="国", $E6="道")</formula>
    </cfRule>
    <cfRule type="expression" dxfId="5168" priority="302" stopIfTrue="1">
      <formula>OR($E6="所", $E6="圏", $E6="局")</formula>
    </cfRule>
    <cfRule type="expression" dxfId="5167" priority="303" stopIfTrue="1">
      <formula>OR($D6="札幌市", $D6="小樽市", $D6="函館市", $D6="旭川市")</formula>
    </cfRule>
    <cfRule type="expression" dxfId="5166" priority="304" stopIfTrue="1">
      <formula>OR($E6="市", $E6="町", $E6="村")</formula>
    </cfRule>
  </conditionalFormatting>
  <conditionalFormatting sqref="A7:N7">
    <cfRule type="expression" dxfId="5165" priority="297" stopIfTrue="1">
      <formula>OR($E7="国", $E7="道")</formula>
    </cfRule>
    <cfRule type="expression" dxfId="5164" priority="298" stopIfTrue="1">
      <formula>OR($E7="所", $E7="圏", $E7="局")</formula>
    </cfRule>
    <cfRule type="expression" dxfId="5163" priority="299" stopIfTrue="1">
      <formula>OR($D7="札幌市", $D7="小樽市", $D7="函館市", $D7="旭川市")</formula>
    </cfRule>
    <cfRule type="expression" dxfId="5162" priority="300" stopIfTrue="1">
      <formula>OR($E7="市", $E7="町", $E7="村")</formula>
    </cfRule>
  </conditionalFormatting>
  <conditionalFormatting sqref="A8:N8">
    <cfRule type="expression" dxfId="5161" priority="293" stopIfTrue="1">
      <formula>OR($E8="国", $E8="道")</formula>
    </cfRule>
    <cfRule type="expression" dxfId="5160" priority="294" stopIfTrue="1">
      <formula>OR($E8="所", $E8="圏", $E8="局")</formula>
    </cfRule>
    <cfRule type="expression" dxfId="5159" priority="295" stopIfTrue="1">
      <formula>OR($D8="札幌市", $D8="小樽市", $D8="函館市", $D8="旭川市")</formula>
    </cfRule>
    <cfRule type="expression" dxfId="5158" priority="296" stopIfTrue="1">
      <formula>OR($E8="市", $E8="町", $E8="村")</formula>
    </cfRule>
  </conditionalFormatting>
  <conditionalFormatting sqref="A9:N9">
    <cfRule type="expression" dxfId="5157" priority="289" stopIfTrue="1">
      <formula>OR($E9="国", $E9="道")</formula>
    </cfRule>
    <cfRule type="expression" dxfId="5156" priority="290" stopIfTrue="1">
      <formula>OR($E9="所", $E9="圏", $E9="局")</formula>
    </cfRule>
    <cfRule type="expression" dxfId="5155" priority="291" stopIfTrue="1">
      <formula>OR($D9="札幌市", $D9="小樽市", $D9="函館市", $D9="旭川市")</formula>
    </cfRule>
    <cfRule type="expression" dxfId="5154" priority="292" stopIfTrue="1">
      <formula>OR($E9="市", $E9="町", $E9="村")</formula>
    </cfRule>
  </conditionalFormatting>
  <conditionalFormatting sqref="A10:N10">
    <cfRule type="expression" dxfId="5153" priority="285" stopIfTrue="1">
      <formula>OR($E10="国", $E10="道")</formula>
    </cfRule>
    <cfRule type="expression" dxfId="5152" priority="286" stopIfTrue="1">
      <formula>OR($E10="所", $E10="圏", $E10="局")</formula>
    </cfRule>
    <cfRule type="expression" dxfId="5151" priority="287" stopIfTrue="1">
      <formula>OR($D10="札幌市", $D10="小樽市", $D10="函館市", $D10="旭川市")</formula>
    </cfRule>
    <cfRule type="expression" dxfId="5150" priority="288" stopIfTrue="1">
      <formula>OR($E10="市", $E10="町", $E10="村")</formula>
    </cfRule>
  </conditionalFormatting>
  <conditionalFormatting sqref="A11:N11">
    <cfRule type="expression" dxfId="5149" priority="281" stopIfTrue="1">
      <formula>OR($E11="国", $E11="道")</formula>
    </cfRule>
    <cfRule type="expression" dxfId="5148" priority="282" stopIfTrue="1">
      <formula>OR($E11="所", $E11="圏", $E11="局")</formula>
    </cfRule>
    <cfRule type="expression" dxfId="5147" priority="283" stopIfTrue="1">
      <formula>OR($D11="札幌市", $D11="小樽市", $D11="函館市", $D11="旭川市")</formula>
    </cfRule>
    <cfRule type="expression" dxfId="5146" priority="284" stopIfTrue="1">
      <formula>OR($E11="市", $E11="町", $E11="村")</formula>
    </cfRule>
  </conditionalFormatting>
  <conditionalFormatting sqref="A12:N12">
    <cfRule type="expression" dxfId="5145" priority="277" stopIfTrue="1">
      <formula>OR($E12="国", $E12="道")</formula>
    </cfRule>
    <cfRule type="expression" dxfId="5144" priority="278" stopIfTrue="1">
      <formula>OR($E12="所", $E12="圏", $E12="局")</formula>
    </cfRule>
    <cfRule type="expression" dxfId="5143" priority="279" stopIfTrue="1">
      <formula>OR($D12="札幌市", $D12="小樽市", $D12="函館市", $D12="旭川市")</formula>
    </cfRule>
    <cfRule type="expression" dxfId="5142" priority="280" stopIfTrue="1">
      <formula>OR($E12="市", $E12="町", $E12="村")</formula>
    </cfRule>
  </conditionalFormatting>
  <conditionalFormatting sqref="A13:N13">
    <cfRule type="expression" dxfId="5141" priority="273" stopIfTrue="1">
      <formula>OR($E13="国", $E13="道")</formula>
    </cfRule>
    <cfRule type="expression" dxfId="5140" priority="274" stopIfTrue="1">
      <formula>OR($E13="所", $E13="圏", $E13="局")</formula>
    </cfRule>
    <cfRule type="expression" dxfId="5139" priority="275" stopIfTrue="1">
      <formula>OR($D13="札幌市", $D13="小樽市", $D13="函館市", $D13="旭川市")</formula>
    </cfRule>
    <cfRule type="expression" dxfId="5138" priority="276" stopIfTrue="1">
      <formula>OR($E13="市", $E13="町", $E13="村")</formula>
    </cfRule>
  </conditionalFormatting>
  <conditionalFormatting sqref="A14:N14">
    <cfRule type="expression" dxfId="5137" priority="269" stopIfTrue="1">
      <formula>OR($E14="国", $E14="道")</formula>
    </cfRule>
    <cfRule type="expression" dxfId="5136" priority="270" stopIfTrue="1">
      <formula>OR($E14="所", $E14="圏", $E14="局")</formula>
    </cfRule>
    <cfRule type="expression" dxfId="5135" priority="271" stopIfTrue="1">
      <formula>OR($D14="札幌市", $D14="小樽市", $D14="函館市", $D14="旭川市")</formula>
    </cfRule>
    <cfRule type="expression" dxfId="5134" priority="272" stopIfTrue="1">
      <formula>OR($E14="市", $E14="町", $E14="村")</formula>
    </cfRule>
  </conditionalFormatting>
  <conditionalFormatting sqref="A15:N15">
    <cfRule type="expression" dxfId="5133" priority="265" stopIfTrue="1">
      <formula>OR($E15="国", $E15="道")</formula>
    </cfRule>
    <cfRule type="expression" dxfId="5132" priority="266" stopIfTrue="1">
      <formula>OR($E15="所", $E15="圏", $E15="局")</formula>
    </cfRule>
    <cfRule type="expression" dxfId="5131" priority="267" stopIfTrue="1">
      <formula>OR($D15="札幌市", $D15="小樽市", $D15="函館市", $D15="旭川市")</formula>
    </cfRule>
    <cfRule type="expression" dxfId="5130" priority="268" stopIfTrue="1">
      <formula>OR($E15="市", $E15="町", $E15="村")</formula>
    </cfRule>
  </conditionalFormatting>
  <conditionalFormatting sqref="A16:N16">
    <cfRule type="expression" dxfId="5129" priority="261" stopIfTrue="1">
      <formula>OR($E16="国", $E16="道")</formula>
    </cfRule>
    <cfRule type="expression" dxfId="5128" priority="262" stopIfTrue="1">
      <formula>OR($E16="所", $E16="圏", $E16="局")</formula>
    </cfRule>
    <cfRule type="expression" dxfId="5127" priority="263" stopIfTrue="1">
      <formula>OR($D16="札幌市", $D16="小樽市", $D16="函館市", $D16="旭川市")</formula>
    </cfRule>
    <cfRule type="expression" dxfId="5126" priority="264" stopIfTrue="1">
      <formula>OR($E16="市", $E16="町", $E16="村")</formula>
    </cfRule>
  </conditionalFormatting>
  <conditionalFormatting sqref="A17:N17">
    <cfRule type="expression" dxfId="5125" priority="257" stopIfTrue="1">
      <formula>OR($E17="国", $E17="道")</formula>
    </cfRule>
    <cfRule type="expression" dxfId="5124" priority="258" stopIfTrue="1">
      <formula>OR($E17="所", $E17="圏", $E17="局")</formula>
    </cfRule>
    <cfRule type="expression" dxfId="5123" priority="259" stopIfTrue="1">
      <formula>OR($D17="札幌市", $D17="小樽市", $D17="函館市", $D17="旭川市")</formula>
    </cfRule>
    <cfRule type="expression" dxfId="5122" priority="260" stopIfTrue="1">
      <formula>OR($E17="市", $E17="町", $E17="村")</formula>
    </cfRule>
  </conditionalFormatting>
  <conditionalFormatting sqref="A18:N18">
    <cfRule type="expression" dxfId="5121" priority="253" stopIfTrue="1">
      <formula>OR($E18="国", $E18="道")</formula>
    </cfRule>
    <cfRule type="expression" dxfId="5120" priority="254" stopIfTrue="1">
      <formula>OR($E18="所", $E18="圏", $E18="局")</formula>
    </cfRule>
    <cfRule type="expression" dxfId="5119" priority="255" stopIfTrue="1">
      <formula>OR($D18="札幌市", $D18="小樽市", $D18="函館市", $D18="旭川市")</formula>
    </cfRule>
    <cfRule type="expression" dxfId="5118" priority="256" stopIfTrue="1">
      <formula>OR($E18="市", $E18="町", $E18="村")</formula>
    </cfRule>
  </conditionalFormatting>
  <conditionalFormatting sqref="A19:N19">
    <cfRule type="expression" dxfId="5117" priority="249" stopIfTrue="1">
      <formula>OR($E19="国", $E19="道")</formula>
    </cfRule>
    <cfRule type="expression" dxfId="5116" priority="250" stopIfTrue="1">
      <formula>OR($E19="所", $E19="圏", $E19="局")</formula>
    </cfRule>
    <cfRule type="expression" dxfId="5115" priority="251" stopIfTrue="1">
      <formula>OR($D19="札幌市", $D19="小樽市", $D19="函館市", $D19="旭川市")</formula>
    </cfRule>
    <cfRule type="expression" dxfId="5114" priority="252" stopIfTrue="1">
      <formula>OR($E19="市", $E19="町", $E19="村")</formula>
    </cfRule>
  </conditionalFormatting>
  <conditionalFormatting sqref="A20:N20">
    <cfRule type="expression" dxfId="5113" priority="245" stopIfTrue="1">
      <formula>OR($E20="国", $E20="道")</formula>
    </cfRule>
    <cfRule type="expression" dxfId="5112" priority="246" stopIfTrue="1">
      <formula>OR($E20="所", $E20="圏", $E20="局")</formula>
    </cfRule>
    <cfRule type="expression" dxfId="5111" priority="247" stopIfTrue="1">
      <formula>OR($D20="札幌市", $D20="小樽市", $D20="函館市", $D20="旭川市")</formula>
    </cfRule>
    <cfRule type="expression" dxfId="5110" priority="248" stopIfTrue="1">
      <formula>OR($E20="市", $E20="町", $E20="村")</formula>
    </cfRule>
  </conditionalFormatting>
  <conditionalFormatting sqref="A21:N21">
    <cfRule type="expression" dxfId="5109" priority="241" stopIfTrue="1">
      <formula>OR($E21="国", $E21="道")</formula>
    </cfRule>
    <cfRule type="expression" dxfId="5108" priority="242" stopIfTrue="1">
      <formula>OR($E21="所", $E21="圏", $E21="局")</formula>
    </cfRule>
    <cfRule type="expression" dxfId="5107" priority="243" stopIfTrue="1">
      <formula>OR($D21="札幌市", $D21="小樽市", $D21="函館市", $D21="旭川市")</formula>
    </cfRule>
    <cfRule type="expression" dxfId="5106" priority="244" stopIfTrue="1">
      <formula>OR($E21="市", $E21="町", $E21="村")</formula>
    </cfRule>
  </conditionalFormatting>
  <conditionalFormatting sqref="A22:N22">
    <cfRule type="expression" dxfId="5105" priority="237" stopIfTrue="1">
      <formula>OR($E22="国", $E22="道")</formula>
    </cfRule>
    <cfRule type="expression" dxfId="5104" priority="238" stopIfTrue="1">
      <formula>OR($E22="所", $E22="圏", $E22="局")</formula>
    </cfRule>
    <cfRule type="expression" dxfId="5103" priority="239" stopIfTrue="1">
      <formula>OR($D22="札幌市", $D22="小樽市", $D22="函館市", $D22="旭川市")</formula>
    </cfRule>
    <cfRule type="expression" dxfId="5102" priority="240" stopIfTrue="1">
      <formula>OR($E22="市", $E22="町", $E22="村")</formula>
    </cfRule>
  </conditionalFormatting>
  <conditionalFormatting sqref="A23:N23">
    <cfRule type="expression" dxfId="5101" priority="233" stopIfTrue="1">
      <formula>OR($E23="国", $E23="道")</formula>
    </cfRule>
    <cfRule type="expression" dxfId="5100" priority="234" stopIfTrue="1">
      <formula>OR($E23="所", $E23="圏", $E23="局")</formula>
    </cfRule>
    <cfRule type="expression" dxfId="5099" priority="235" stopIfTrue="1">
      <formula>OR($D23="札幌市", $D23="小樽市", $D23="函館市", $D23="旭川市")</formula>
    </cfRule>
    <cfRule type="expression" dxfId="5098" priority="236" stopIfTrue="1">
      <formula>OR($E23="市", $E23="町", $E23="村")</formula>
    </cfRule>
  </conditionalFormatting>
  <conditionalFormatting sqref="A24:N24">
    <cfRule type="expression" dxfId="5097" priority="229" stopIfTrue="1">
      <formula>OR($E24="国", $E24="道")</formula>
    </cfRule>
    <cfRule type="expression" dxfId="5096" priority="230" stopIfTrue="1">
      <formula>OR($E24="所", $E24="圏", $E24="局")</formula>
    </cfRule>
    <cfRule type="expression" dxfId="5095" priority="231" stopIfTrue="1">
      <formula>OR($D24="札幌市", $D24="小樽市", $D24="函館市", $D24="旭川市")</formula>
    </cfRule>
    <cfRule type="expression" dxfId="5094" priority="232" stopIfTrue="1">
      <formula>OR($E24="市", $E24="町", $E24="村")</formula>
    </cfRule>
  </conditionalFormatting>
  <conditionalFormatting sqref="A25:N25">
    <cfRule type="expression" dxfId="5093" priority="225" stopIfTrue="1">
      <formula>OR($E25="国", $E25="道")</formula>
    </cfRule>
    <cfRule type="expression" dxfId="5092" priority="226" stopIfTrue="1">
      <formula>OR($E25="所", $E25="圏", $E25="局")</formula>
    </cfRule>
    <cfRule type="expression" dxfId="5091" priority="227" stopIfTrue="1">
      <formula>OR($D25="札幌市", $D25="小樽市", $D25="函館市", $D25="旭川市")</formula>
    </cfRule>
    <cfRule type="expression" dxfId="5090" priority="228" stopIfTrue="1">
      <formula>OR($E25="市", $E25="町", $E25="村")</formula>
    </cfRule>
  </conditionalFormatting>
  <conditionalFormatting sqref="A26:N26">
    <cfRule type="expression" dxfId="5089" priority="221" stopIfTrue="1">
      <formula>OR($E26="国", $E26="道")</formula>
    </cfRule>
    <cfRule type="expression" dxfId="5088" priority="222" stopIfTrue="1">
      <formula>OR($E26="所", $E26="圏", $E26="局")</formula>
    </cfRule>
    <cfRule type="expression" dxfId="5087" priority="223" stopIfTrue="1">
      <formula>OR($D26="札幌市", $D26="小樽市", $D26="函館市", $D26="旭川市")</formula>
    </cfRule>
    <cfRule type="expression" dxfId="5086" priority="224" stopIfTrue="1">
      <formula>OR($E26="市", $E26="町", $E26="村")</formula>
    </cfRule>
  </conditionalFormatting>
  <conditionalFormatting sqref="A27:N27">
    <cfRule type="expression" dxfId="5085" priority="217" stopIfTrue="1">
      <formula>OR($E27="国", $E27="道")</formula>
    </cfRule>
    <cfRule type="expression" dxfId="5084" priority="218" stopIfTrue="1">
      <formula>OR($E27="所", $E27="圏", $E27="局")</formula>
    </cfRule>
    <cfRule type="expression" dxfId="5083" priority="219" stopIfTrue="1">
      <formula>OR($D27="札幌市", $D27="小樽市", $D27="函館市", $D27="旭川市")</formula>
    </cfRule>
    <cfRule type="expression" dxfId="5082" priority="220" stopIfTrue="1">
      <formula>OR($E27="市", $E27="町", $E27="村")</formula>
    </cfRule>
  </conditionalFormatting>
  <conditionalFormatting sqref="A28:N28">
    <cfRule type="expression" dxfId="5081" priority="213" stopIfTrue="1">
      <formula>OR($E28="国", $E28="道")</formula>
    </cfRule>
    <cfRule type="expression" dxfId="5080" priority="214" stopIfTrue="1">
      <formula>OR($E28="所", $E28="圏", $E28="局")</formula>
    </cfRule>
    <cfRule type="expression" dxfId="5079" priority="215" stopIfTrue="1">
      <formula>OR($D28="札幌市", $D28="小樽市", $D28="函館市", $D28="旭川市")</formula>
    </cfRule>
    <cfRule type="expression" dxfId="5078" priority="216" stopIfTrue="1">
      <formula>OR($E28="市", $E28="町", $E28="村")</formula>
    </cfRule>
  </conditionalFormatting>
  <conditionalFormatting sqref="A29:N29">
    <cfRule type="expression" dxfId="5077" priority="209" stopIfTrue="1">
      <formula>OR($E29="国", $E29="道")</formula>
    </cfRule>
    <cfRule type="expression" dxfId="5076" priority="210" stopIfTrue="1">
      <formula>OR($E29="所", $E29="圏", $E29="局")</formula>
    </cfRule>
    <cfRule type="expression" dxfId="5075" priority="211" stopIfTrue="1">
      <formula>OR($D29="札幌市", $D29="小樽市", $D29="函館市", $D29="旭川市")</formula>
    </cfRule>
    <cfRule type="expression" dxfId="5074" priority="212" stopIfTrue="1">
      <formula>OR($E29="市", $E29="町", $E29="村")</formula>
    </cfRule>
  </conditionalFormatting>
  <conditionalFormatting sqref="A30:N30">
    <cfRule type="expression" dxfId="5073" priority="205" stopIfTrue="1">
      <formula>OR($E30="国", $E30="道")</formula>
    </cfRule>
    <cfRule type="expression" dxfId="5072" priority="206" stopIfTrue="1">
      <formula>OR($E30="所", $E30="圏", $E30="局")</formula>
    </cfRule>
    <cfRule type="expression" dxfId="5071" priority="207" stopIfTrue="1">
      <formula>OR($D30="札幌市", $D30="小樽市", $D30="函館市", $D30="旭川市")</formula>
    </cfRule>
    <cfRule type="expression" dxfId="5070" priority="208" stopIfTrue="1">
      <formula>OR($E30="市", $E30="町", $E30="村")</formula>
    </cfRule>
  </conditionalFormatting>
  <conditionalFormatting sqref="A31:N31">
    <cfRule type="expression" dxfId="5069" priority="201" stopIfTrue="1">
      <formula>OR($E31="国", $E31="道")</formula>
    </cfRule>
    <cfRule type="expression" dxfId="5068" priority="202" stopIfTrue="1">
      <formula>OR($E31="所", $E31="圏", $E31="局")</formula>
    </cfRule>
    <cfRule type="expression" dxfId="5067" priority="203" stopIfTrue="1">
      <formula>OR($D31="札幌市", $D31="小樽市", $D31="函館市", $D31="旭川市")</formula>
    </cfRule>
    <cfRule type="expression" dxfId="5066" priority="204" stopIfTrue="1">
      <formula>OR($E31="市", $E31="町", $E31="村")</formula>
    </cfRule>
  </conditionalFormatting>
  <conditionalFormatting sqref="A32:N32">
    <cfRule type="expression" dxfId="5065" priority="197" stopIfTrue="1">
      <formula>OR($E32="国", $E32="道")</formula>
    </cfRule>
    <cfRule type="expression" dxfId="5064" priority="198" stopIfTrue="1">
      <formula>OR($E32="所", $E32="圏", $E32="局")</formula>
    </cfRule>
    <cfRule type="expression" dxfId="5063" priority="199" stopIfTrue="1">
      <formula>OR($D32="札幌市", $D32="小樽市", $D32="函館市", $D32="旭川市")</formula>
    </cfRule>
    <cfRule type="expression" dxfId="5062" priority="200" stopIfTrue="1">
      <formula>OR($E32="市", $E32="町", $E32="村")</formula>
    </cfRule>
  </conditionalFormatting>
  <conditionalFormatting sqref="A33:N33">
    <cfRule type="expression" dxfId="5061" priority="193" stopIfTrue="1">
      <formula>OR($E33="国", $E33="道")</formula>
    </cfRule>
    <cfRule type="expression" dxfId="5060" priority="194" stopIfTrue="1">
      <formula>OR($E33="所", $E33="圏", $E33="局")</formula>
    </cfRule>
    <cfRule type="expression" dxfId="5059" priority="195" stopIfTrue="1">
      <formula>OR($D33="札幌市", $D33="小樽市", $D33="函館市", $D33="旭川市")</formula>
    </cfRule>
    <cfRule type="expression" dxfId="5058" priority="196" stopIfTrue="1">
      <formula>OR($E33="市", $E33="町", $E33="村")</formula>
    </cfRule>
  </conditionalFormatting>
  <conditionalFormatting sqref="A34:N34">
    <cfRule type="expression" dxfId="5057" priority="189" stopIfTrue="1">
      <formula>OR($E34="国", $E34="道")</formula>
    </cfRule>
    <cfRule type="expression" dxfId="5056" priority="190" stopIfTrue="1">
      <formula>OR($E34="所", $E34="圏", $E34="局")</formula>
    </cfRule>
    <cfRule type="expression" dxfId="5055" priority="191" stopIfTrue="1">
      <formula>OR($D34="札幌市", $D34="小樽市", $D34="函館市", $D34="旭川市")</formula>
    </cfRule>
    <cfRule type="expression" dxfId="5054" priority="192" stopIfTrue="1">
      <formula>OR($E34="市", $E34="町", $E34="村")</formula>
    </cfRule>
  </conditionalFormatting>
  <conditionalFormatting sqref="A35:N35">
    <cfRule type="expression" dxfId="5053" priority="185" stopIfTrue="1">
      <formula>OR($E35="国", $E35="道")</formula>
    </cfRule>
    <cfRule type="expression" dxfId="5052" priority="186" stopIfTrue="1">
      <formula>OR($E35="所", $E35="圏", $E35="局")</formula>
    </cfRule>
    <cfRule type="expression" dxfId="5051" priority="187" stopIfTrue="1">
      <formula>OR($D35="札幌市", $D35="小樽市", $D35="函館市", $D35="旭川市")</formula>
    </cfRule>
    <cfRule type="expression" dxfId="5050" priority="188" stopIfTrue="1">
      <formula>OR($E35="市", $E35="町", $E35="村")</formula>
    </cfRule>
  </conditionalFormatting>
  <conditionalFormatting sqref="A36:N36">
    <cfRule type="expression" dxfId="5049" priority="181" stopIfTrue="1">
      <formula>OR($E36="国", $E36="道")</formula>
    </cfRule>
    <cfRule type="expression" dxfId="5048" priority="182" stopIfTrue="1">
      <formula>OR($E36="所", $E36="圏", $E36="局")</formula>
    </cfRule>
    <cfRule type="expression" dxfId="5047" priority="183" stopIfTrue="1">
      <formula>OR($D36="札幌市", $D36="小樽市", $D36="函館市", $D36="旭川市")</formula>
    </cfRule>
    <cfRule type="expression" dxfId="5046" priority="184" stopIfTrue="1">
      <formula>OR($E36="市", $E36="町", $E36="村")</formula>
    </cfRule>
  </conditionalFormatting>
  <conditionalFormatting sqref="A37:N37">
    <cfRule type="expression" dxfId="5045" priority="177" stopIfTrue="1">
      <formula>OR($E37="国", $E37="道")</formula>
    </cfRule>
    <cfRule type="expression" dxfId="5044" priority="178" stopIfTrue="1">
      <formula>OR($E37="所", $E37="圏", $E37="局")</formula>
    </cfRule>
    <cfRule type="expression" dxfId="5043" priority="179" stopIfTrue="1">
      <formula>OR($D37="札幌市", $D37="小樽市", $D37="函館市", $D37="旭川市")</formula>
    </cfRule>
    <cfRule type="expression" dxfId="5042" priority="180" stopIfTrue="1">
      <formula>OR($E37="市", $E37="町", $E37="村")</formula>
    </cfRule>
  </conditionalFormatting>
  <conditionalFormatting sqref="A38:N38">
    <cfRule type="expression" dxfId="5041" priority="173" stopIfTrue="1">
      <formula>OR($E38="国", $E38="道")</formula>
    </cfRule>
    <cfRule type="expression" dxfId="5040" priority="174" stopIfTrue="1">
      <formula>OR($E38="所", $E38="圏", $E38="局")</formula>
    </cfRule>
    <cfRule type="expression" dxfId="5039" priority="175" stopIfTrue="1">
      <formula>OR($D38="札幌市", $D38="小樽市", $D38="函館市", $D38="旭川市")</formula>
    </cfRule>
    <cfRule type="expression" dxfId="5038" priority="176" stopIfTrue="1">
      <formula>OR($E38="市", $E38="町", $E38="村")</formula>
    </cfRule>
  </conditionalFormatting>
  <conditionalFormatting sqref="A39:N39">
    <cfRule type="expression" dxfId="5037" priority="169" stopIfTrue="1">
      <formula>OR($E39="国", $E39="道")</formula>
    </cfRule>
    <cfRule type="expression" dxfId="5036" priority="170" stopIfTrue="1">
      <formula>OR($E39="所", $E39="圏", $E39="局")</formula>
    </cfRule>
    <cfRule type="expression" dxfId="5035" priority="171" stopIfTrue="1">
      <formula>OR($D39="札幌市", $D39="小樽市", $D39="函館市", $D39="旭川市")</formula>
    </cfRule>
    <cfRule type="expression" dxfId="5034" priority="172" stopIfTrue="1">
      <formula>OR($E39="市", $E39="町", $E39="村")</formula>
    </cfRule>
  </conditionalFormatting>
  <conditionalFormatting sqref="A40:N40">
    <cfRule type="expression" dxfId="5033" priority="165" stopIfTrue="1">
      <formula>OR($E40="国", $E40="道")</formula>
    </cfRule>
    <cfRule type="expression" dxfId="5032" priority="166" stopIfTrue="1">
      <formula>OR($E40="所", $E40="圏", $E40="局")</formula>
    </cfRule>
    <cfRule type="expression" dxfId="5031" priority="167" stopIfTrue="1">
      <formula>OR($D40="札幌市", $D40="小樽市", $D40="函館市", $D40="旭川市")</formula>
    </cfRule>
    <cfRule type="expression" dxfId="5030" priority="168" stopIfTrue="1">
      <formula>OR($E40="市", $E40="町", $E40="村")</formula>
    </cfRule>
  </conditionalFormatting>
  <conditionalFormatting sqref="A41:N41">
    <cfRule type="expression" dxfId="5029" priority="161" stopIfTrue="1">
      <formula>OR($E41="国", $E41="道")</formula>
    </cfRule>
    <cfRule type="expression" dxfId="5028" priority="162" stopIfTrue="1">
      <formula>OR($E41="所", $E41="圏", $E41="局")</formula>
    </cfRule>
    <cfRule type="expression" dxfId="5027" priority="163" stopIfTrue="1">
      <formula>OR($D41="札幌市", $D41="小樽市", $D41="函館市", $D41="旭川市")</formula>
    </cfRule>
    <cfRule type="expression" dxfId="5026" priority="164" stopIfTrue="1">
      <formula>OR($E41="市", $E41="町", $E41="村")</formula>
    </cfRule>
  </conditionalFormatting>
  <conditionalFormatting sqref="A42:N42">
    <cfRule type="expression" dxfId="5025" priority="157" stopIfTrue="1">
      <formula>OR($E42="国", $E42="道")</formula>
    </cfRule>
    <cfRule type="expression" dxfId="5024" priority="158" stopIfTrue="1">
      <formula>OR($E42="所", $E42="圏", $E42="局")</formula>
    </cfRule>
    <cfRule type="expression" dxfId="5023" priority="159" stopIfTrue="1">
      <formula>OR($D42="札幌市", $D42="小樽市", $D42="函館市", $D42="旭川市")</formula>
    </cfRule>
    <cfRule type="expression" dxfId="5022" priority="160" stopIfTrue="1">
      <formula>OR($E42="市", $E42="町", $E42="村")</formula>
    </cfRule>
  </conditionalFormatting>
  <conditionalFormatting sqref="A43:N43">
    <cfRule type="expression" dxfId="5021" priority="153" stopIfTrue="1">
      <formula>OR($E43="国", $E43="道")</formula>
    </cfRule>
    <cfRule type="expression" dxfId="5020" priority="154" stopIfTrue="1">
      <formula>OR($E43="所", $E43="圏", $E43="局")</formula>
    </cfRule>
    <cfRule type="expression" dxfId="5019" priority="155" stopIfTrue="1">
      <formula>OR($D43="札幌市", $D43="小樽市", $D43="函館市", $D43="旭川市")</formula>
    </cfRule>
    <cfRule type="expression" dxfId="5018" priority="156" stopIfTrue="1">
      <formula>OR($E43="市", $E43="町", $E43="村")</formula>
    </cfRule>
  </conditionalFormatting>
  <conditionalFormatting sqref="A44:N44">
    <cfRule type="expression" dxfId="5017" priority="149" stopIfTrue="1">
      <formula>OR($E44="国", $E44="道")</formula>
    </cfRule>
    <cfRule type="expression" dxfId="5016" priority="150" stopIfTrue="1">
      <formula>OR($E44="所", $E44="圏", $E44="局")</formula>
    </cfRule>
    <cfRule type="expression" dxfId="5015" priority="151" stopIfTrue="1">
      <formula>OR($D44="札幌市", $D44="小樽市", $D44="函館市", $D44="旭川市")</formula>
    </cfRule>
    <cfRule type="expression" dxfId="5014" priority="152" stopIfTrue="1">
      <formula>OR($E44="市", $E44="町", $E44="村")</formula>
    </cfRule>
  </conditionalFormatting>
  <conditionalFormatting sqref="A45:N45">
    <cfRule type="expression" dxfId="5013" priority="145" stopIfTrue="1">
      <formula>OR($E45="国", $E45="道")</formula>
    </cfRule>
    <cfRule type="expression" dxfId="5012" priority="146" stopIfTrue="1">
      <formula>OR($E45="所", $E45="圏", $E45="局")</formula>
    </cfRule>
    <cfRule type="expression" dxfId="5011" priority="147" stopIfTrue="1">
      <formula>OR($D45="札幌市", $D45="小樽市", $D45="函館市", $D45="旭川市")</formula>
    </cfRule>
    <cfRule type="expression" dxfId="5010" priority="148" stopIfTrue="1">
      <formula>OR($E45="市", $E45="町", $E45="村")</formula>
    </cfRule>
  </conditionalFormatting>
  <conditionalFormatting sqref="A46:N46">
    <cfRule type="expression" dxfId="5009" priority="141" stopIfTrue="1">
      <formula>OR($E46="国", $E46="道")</formula>
    </cfRule>
    <cfRule type="expression" dxfId="5008" priority="142" stopIfTrue="1">
      <formula>OR($E46="所", $E46="圏", $E46="局")</formula>
    </cfRule>
    <cfRule type="expression" dxfId="5007" priority="143" stopIfTrue="1">
      <formula>OR($D46="札幌市", $D46="小樽市", $D46="函館市", $D46="旭川市")</formula>
    </cfRule>
    <cfRule type="expression" dxfId="5006" priority="144" stopIfTrue="1">
      <formula>OR($E46="市", $E46="町", $E46="村")</formula>
    </cfRule>
  </conditionalFormatting>
  <conditionalFormatting sqref="A47:N47">
    <cfRule type="expression" dxfId="5005" priority="137" stopIfTrue="1">
      <formula>OR($E47="国", $E47="道")</formula>
    </cfRule>
    <cfRule type="expression" dxfId="5004" priority="138" stopIfTrue="1">
      <formula>OR($E47="所", $E47="圏", $E47="局")</formula>
    </cfRule>
    <cfRule type="expression" dxfId="5003" priority="139" stopIfTrue="1">
      <formula>OR($D47="札幌市", $D47="小樽市", $D47="函館市", $D47="旭川市")</formula>
    </cfRule>
    <cfRule type="expression" dxfId="5002" priority="140" stopIfTrue="1">
      <formula>OR($E47="市", $E47="町", $E47="村")</formula>
    </cfRule>
  </conditionalFormatting>
  <conditionalFormatting sqref="A48:N48">
    <cfRule type="expression" dxfId="5001" priority="133" stopIfTrue="1">
      <formula>OR($E48="国", $E48="道")</formula>
    </cfRule>
    <cfRule type="expression" dxfId="5000" priority="134" stopIfTrue="1">
      <formula>OR($E48="所", $E48="圏", $E48="局")</formula>
    </cfRule>
    <cfRule type="expression" dxfId="4999" priority="135" stopIfTrue="1">
      <formula>OR($D48="札幌市", $D48="小樽市", $D48="函館市", $D48="旭川市")</formula>
    </cfRule>
    <cfRule type="expression" dxfId="4998" priority="136" stopIfTrue="1">
      <formula>OR($E48="市", $E48="町", $E48="村")</formula>
    </cfRule>
  </conditionalFormatting>
  <conditionalFormatting sqref="A49:N49">
    <cfRule type="expression" dxfId="4997" priority="129" stopIfTrue="1">
      <formula>OR($E49="国", $E49="道")</formula>
    </cfRule>
    <cfRule type="expression" dxfId="4996" priority="130" stopIfTrue="1">
      <formula>OR($E49="所", $E49="圏", $E49="局")</formula>
    </cfRule>
    <cfRule type="expression" dxfId="4995" priority="131" stopIfTrue="1">
      <formula>OR($D49="札幌市", $D49="小樽市", $D49="函館市", $D49="旭川市")</formula>
    </cfRule>
    <cfRule type="expression" dxfId="4994" priority="132" stopIfTrue="1">
      <formula>OR($E49="市", $E49="町", $E49="村")</formula>
    </cfRule>
  </conditionalFormatting>
  <conditionalFormatting sqref="A50:N50">
    <cfRule type="expression" dxfId="4993" priority="125" stopIfTrue="1">
      <formula>OR($E50="国", $E50="道")</formula>
    </cfRule>
    <cfRule type="expression" dxfId="4992" priority="126" stopIfTrue="1">
      <formula>OR($E50="所", $E50="圏", $E50="局")</formula>
    </cfRule>
    <cfRule type="expression" dxfId="4991" priority="127" stopIfTrue="1">
      <formula>OR($D50="札幌市", $D50="小樽市", $D50="函館市", $D50="旭川市")</formula>
    </cfRule>
    <cfRule type="expression" dxfId="4990" priority="128" stopIfTrue="1">
      <formula>OR($E50="市", $E50="町", $E50="村")</formula>
    </cfRule>
  </conditionalFormatting>
  <conditionalFormatting sqref="A51:N51">
    <cfRule type="expression" dxfId="4989" priority="121" stopIfTrue="1">
      <formula>OR($E51="国", $E51="道")</formula>
    </cfRule>
    <cfRule type="expression" dxfId="4988" priority="122" stopIfTrue="1">
      <formula>OR($E51="所", $E51="圏", $E51="局")</formula>
    </cfRule>
    <cfRule type="expression" dxfId="4987" priority="123" stopIfTrue="1">
      <formula>OR($D51="札幌市", $D51="小樽市", $D51="函館市", $D51="旭川市")</formula>
    </cfRule>
    <cfRule type="expression" dxfId="4986" priority="124" stopIfTrue="1">
      <formula>OR($E51="市", $E51="町", $E51="村")</formula>
    </cfRule>
  </conditionalFormatting>
  <conditionalFormatting sqref="A52:N52">
    <cfRule type="expression" dxfId="4985" priority="117" stopIfTrue="1">
      <formula>OR($E52="国", $E52="道")</formula>
    </cfRule>
    <cfRule type="expression" dxfId="4984" priority="118" stopIfTrue="1">
      <formula>OR($E52="所", $E52="圏", $E52="局")</formula>
    </cfRule>
    <cfRule type="expression" dxfId="4983" priority="119" stopIfTrue="1">
      <formula>OR($D52="札幌市", $D52="小樽市", $D52="函館市", $D52="旭川市")</formula>
    </cfRule>
    <cfRule type="expression" dxfId="4982" priority="120" stopIfTrue="1">
      <formula>OR($E52="市", $E52="町", $E52="村")</formula>
    </cfRule>
  </conditionalFormatting>
  <conditionalFormatting sqref="A53:N53">
    <cfRule type="expression" dxfId="4981" priority="113" stopIfTrue="1">
      <formula>OR($E53="国", $E53="道")</formula>
    </cfRule>
    <cfRule type="expression" dxfId="4980" priority="114" stopIfTrue="1">
      <formula>OR($E53="所", $E53="圏", $E53="局")</formula>
    </cfRule>
    <cfRule type="expression" dxfId="4979" priority="115" stopIfTrue="1">
      <formula>OR($D53="札幌市", $D53="小樽市", $D53="函館市", $D53="旭川市")</formula>
    </cfRule>
    <cfRule type="expression" dxfId="4978" priority="116" stopIfTrue="1">
      <formula>OR($E53="市", $E53="町", $E53="村")</formula>
    </cfRule>
  </conditionalFormatting>
  <conditionalFormatting sqref="A54:N54">
    <cfRule type="expression" dxfId="4977" priority="109" stopIfTrue="1">
      <formula>OR($E54="国", $E54="道")</formula>
    </cfRule>
    <cfRule type="expression" dxfId="4976" priority="110" stopIfTrue="1">
      <formula>OR($E54="所", $E54="圏", $E54="局")</formula>
    </cfRule>
    <cfRule type="expression" dxfId="4975" priority="111" stopIfTrue="1">
      <formula>OR($D54="札幌市", $D54="小樽市", $D54="函館市", $D54="旭川市")</formula>
    </cfRule>
    <cfRule type="expression" dxfId="4974" priority="112" stopIfTrue="1">
      <formula>OR($E54="市", $E54="町", $E54="村")</formula>
    </cfRule>
  </conditionalFormatting>
  <conditionalFormatting sqref="A55:N55">
    <cfRule type="expression" dxfId="4973" priority="105" stopIfTrue="1">
      <formula>OR($E55="国", $E55="道")</formula>
    </cfRule>
    <cfRule type="expression" dxfId="4972" priority="106" stopIfTrue="1">
      <formula>OR($E55="所", $E55="圏", $E55="局")</formula>
    </cfRule>
    <cfRule type="expression" dxfId="4971" priority="107" stopIfTrue="1">
      <formula>OR($D55="札幌市", $D55="小樽市", $D55="函館市", $D55="旭川市")</formula>
    </cfRule>
    <cfRule type="expression" dxfId="4970" priority="108" stopIfTrue="1">
      <formula>OR($E55="市", $E55="町", $E55="村")</formula>
    </cfRule>
  </conditionalFormatting>
  <conditionalFormatting sqref="A56:N56">
    <cfRule type="expression" dxfId="4969" priority="101" stopIfTrue="1">
      <formula>OR($E56="国", $E56="道")</formula>
    </cfRule>
    <cfRule type="expression" dxfId="4968" priority="102" stopIfTrue="1">
      <formula>OR($E56="所", $E56="圏", $E56="局")</formula>
    </cfRule>
    <cfRule type="expression" dxfId="4967" priority="103" stopIfTrue="1">
      <formula>OR($D56="札幌市", $D56="小樽市", $D56="函館市", $D56="旭川市")</formula>
    </cfRule>
    <cfRule type="expression" dxfId="4966" priority="104" stopIfTrue="1">
      <formula>OR($E56="市", $E56="町", $E56="村")</formula>
    </cfRule>
  </conditionalFormatting>
  <conditionalFormatting sqref="A57:N57">
    <cfRule type="expression" dxfId="4965" priority="97" stopIfTrue="1">
      <formula>OR($E57="国", $E57="道")</formula>
    </cfRule>
    <cfRule type="expression" dxfId="4964" priority="98" stopIfTrue="1">
      <formula>OR($E57="所", $E57="圏", $E57="局")</formula>
    </cfRule>
    <cfRule type="expression" dxfId="4963" priority="99" stopIfTrue="1">
      <formula>OR($D57="札幌市", $D57="小樽市", $D57="函館市", $D57="旭川市")</formula>
    </cfRule>
    <cfRule type="expression" dxfId="4962" priority="100" stopIfTrue="1">
      <formula>OR($E57="市", $E57="町", $E57="村")</formula>
    </cfRule>
  </conditionalFormatting>
  <conditionalFormatting sqref="A58:N58">
    <cfRule type="expression" dxfId="4961" priority="93" stopIfTrue="1">
      <formula>OR($E58="国", $E58="道")</formula>
    </cfRule>
    <cfRule type="expression" dxfId="4960" priority="94" stopIfTrue="1">
      <formula>OR($E58="所", $E58="圏", $E58="局")</formula>
    </cfRule>
    <cfRule type="expression" dxfId="4959" priority="95" stopIfTrue="1">
      <formula>OR($D58="札幌市", $D58="小樽市", $D58="函館市", $D58="旭川市")</formula>
    </cfRule>
    <cfRule type="expression" dxfId="4958" priority="96" stopIfTrue="1">
      <formula>OR($E58="市", $E58="町", $E58="村")</formula>
    </cfRule>
  </conditionalFormatting>
  <conditionalFormatting sqref="A59:N59">
    <cfRule type="expression" dxfId="4957" priority="89" stopIfTrue="1">
      <formula>OR($E59="国", $E59="道")</formula>
    </cfRule>
    <cfRule type="expression" dxfId="4956" priority="90" stopIfTrue="1">
      <formula>OR($E59="所", $E59="圏", $E59="局")</formula>
    </cfRule>
    <cfRule type="expression" dxfId="4955" priority="91" stopIfTrue="1">
      <formula>OR($D59="札幌市", $D59="小樽市", $D59="函館市", $D59="旭川市")</formula>
    </cfRule>
    <cfRule type="expression" dxfId="4954" priority="92" stopIfTrue="1">
      <formula>OR($E59="市", $E59="町", $E59="村")</formula>
    </cfRule>
  </conditionalFormatting>
  <conditionalFormatting sqref="A60:N60">
    <cfRule type="expression" dxfId="4953" priority="85" stopIfTrue="1">
      <formula>OR($E60="国", $E60="道")</formula>
    </cfRule>
    <cfRule type="expression" dxfId="4952" priority="86" stopIfTrue="1">
      <formula>OR($E60="所", $E60="圏", $E60="局")</formula>
    </cfRule>
    <cfRule type="expression" dxfId="4951" priority="87" stopIfTrue="1">
      <formula>OR($D60="札幌市", $D60="小樽市", $D60="函館市", $D60="旭川市")</formula>
    </cfRule>
    <cfRule type="expression" dxfId="4950" priority="88" stopIfTrue="1">
      <formula>OR($E60="市", $E60="町", $E60="村")</formula>
    </cfRule>
  </conditionalFormatting>
  <conditionalFormatting sqref="A61:N61">
    <cfRule type="expression" dxfId="4949" priority="81" stopIfTrue="1">
      <formula>OR($E61="国", $E61="道")</formula>
    </cfRule>
    <cfRule type="expression" dxfId="4948" priority="82" stopIfTrue="1">
      <formula>OR($E61="所", $E61="圏", $E61="局")</formula>
    </cfRule>
    <cfRule type="expression" dxfId="4947" priority="83" stopIfTrue="1">
      <formula>OR($D61="札幌市", $D61="小樽市", $D61="函館市", $D61="旭川市")</formula>
    </cfRule>
    <cfRule type="expression" dxfId="4946" priority="84" stopIfTrue="1">
      <formula>OR($E61="市", $E61="町", $E61="村")</formula>
    </cfRule>
  </conditionalFormatting>
  <conditionalFormatting sqref="A62:N62">
    <cfRule type="expression" dxfId="4945" priority="77" stopIfTrue="1">
      <formula>OR($E62="国", $E62="道")</formula>
    </cfRule>
    <cfRule type="expression" dxfId="4944" priority="78" stopIfTrue="1">
      <formula>OR($E62="所", $E62="圏", $E62="局")</formula>
    </cfRule>
    <cfRule type="expression" dxfId="4943" priority="79" stopIfTrue="1">
      <formula>OR($D62="札幌市", $D62="小樽市", $D62="函館市", $D62="旭川市")</formula>
    </cfRule>
    <cfRule type="expression" dxfId="4942" priority="80" stopIfTrue="1">
      <formula>OR($E62="市", $E62="町", $E62="村")</formula>
    </cfRule>
  </conditionalFormatting>
  <conditionalFormatting sqref="A63:N63">
    <cfRule type="expression" dxfId="4941" priority="73" stopIfTrue="1">
      <formula>OR($E63="国", $E63="道")</formula>
    </cfRule>
    <cfRule type="expression" dxfId="4940" priority="74" stopIfTrue="1">
      <formula>OR($E63="所", $E63="圏", $E63="局")</formula>
    </cfRule>
    <cfRule type="expression" dxfId="4939" priority="75" stopIfTrue="1">
      <formula>OR($D63="札幌市", $D63="小樽市", $D63="函館市", $D63="旭川市")</formula>
    </cfRule>
    <cfRule type="expression" dxfId="4938" priority="76" stopIfTrue="1">
      <formula>OR($E63="市", $E63="町", $E63="村")</formula>
    </cfRule>
  </conditionalFormatting>
  <conditionalFormatting sqref="A64:N64">
    <cfRule type="expression" dxfId="4937" priority="69" stopIfTrue="1">
      <formula>OR($E64="国", $E64="道")</formula>
    </cfRule>
    <cfRule type="expression" dxfId="4936" priority="70" stopIfTrue="1">
      <formula>OR($E64="所", $E64="圏", $E64="局")</formula>
    </cfRule>
    <cfRule type="expression" dxfId="4935" priority="71" stopIfTrue="1">
      <formula>OR($D64="札幌市", $D64="小樽市", $D64="函館市", $D64="旭川市")</formula>
    </cfRule>
    <cfRule type="expression" dxfId="4934" priority="72" stopIfTrue="1">
      <formula>OR($E64="市", $E64="町", $E64="村")</formula>
    </cfRule>
  </conditionalFormatting>
  <conditionalFormatting sqref="A65:N65">
    <cfRule type="expression" dxfId="4933" priority="65" stopIfTrue="1">
      <formula>OR($E65="国", $E65="道")</formula>
    </cfRule>
    <cfRule type="expression" dxfId="4932" priority="66" stopIfTrue="1">
      <formula>OR($E65="所", $E65="圏", $E65="局")</formula>
    </cfRule>
    <cfRule type="expression" dxfId="4931" priority="67" stopIfTrue="1">
      <formula>OR($D65="札幌市", $D65="小樽市", $D65="函館市", $D65="旭川市")</formula>
    </cfRule>
    <cfRule type="expression" dxfId="4930" priority="68" stopIfTrue="1">
      <formula>OR($E65="市", $E65="町", $E65="村")</formula>
    </cfRule>
  </conditionalFormatting>
  <conditionalFormatting sqref="A66:N66">
    <cfRule type="expression" dxfId="4929" priority="61" stopIfTrue="1">
      <formula>OR($E66="国", $E66="道")</formula>
    </cfRule>
    <cfRule type="expression" dxfId="4928" priority="62" stopIfTrue="1">
      <formula>OR($E66="所", $E66="圏", $E66="局")</formula>
    </cfRule>
    <cfRule type="expression" dxfId="4927" priority="63" stopIfTrue="1">
      <formula>OR($D66="札幌市", $D66="小樽市", $D66="函館市", $D66="旭川市")</formula>
    </cfRule>
    <cfRule type="expression" dxfId="4926" priority="64" stopIfTrue="1">
      <formula>OR($E66="市", $E66="町", $E66="村")</formula>
    </cfRule>
  </conditionalFormatting>
  <conditionalFormatting sqref="A67:N67">
    <cfRule type="expression" dxfId="4925" priority="57" stopIfTrue="1">
      <formula>OR($E67="国", $E67="道")</formula>
    </cfRule>
    <cfRule type="expression" dxfId="4924" priority="58" stopIfTrue="1">
      <formula>OR($E67="所", $E67="圏", $E67="局")</formula>
    </cfRule>
    <cfRule type="expression" dxfId="4923" priority="59" stopIfTrue="1">
      <formula>OR($D67="札幌市", $D67="小樽市", $D67="函館市", $D67="旭川市")</formula>
    </cfRule>
    <cfRule type="expression" dxfId="4922" priority="60" stopIfTrue="1">
      <formula>OR($E67="市", $E67="町", $E67="村")</formula>
    </cfRule>
  </conditionalFormatting>
  <conditionalFormatting sqref="A68:N68">
    <cfRule type="expression" dxfId="4921" priority="53" stopIfTrue="1">
      <formula>OR($E68="国", $E68="道")</formula>
    </cfRule>
    <cfRule type="expression" dxfId="4920" priority="54" stopIfTrue="1">
      <formula>OR($E68="所", $E68="圏", $E68="局")</formula>
    </cfRule>
    <cfRule type="expression" dxfId="4919" priority="55" stopIfTrue="1">
      <formula>OR($D68="札幌市", $D68="小樽市", $D68="函館市", $D68="旭川市")</formula>
    </cfRule>
    <cfRule type="expression" dxfId="4918" priority="56" stopIfTrue="1">
      <formula>OR($E68="市", $E68="町", $E68="村")</formula>
    </cfRule>
  </conditionalFormatting>
  <conditionalFormatting sqref="A69:N69">
    <cfRule type="expression" dxfId="4917" priority="49" stopIfTrue="1">
      <formula>OR($E69="国", $E69="道")</formula>
    </cfRule>
    <cfRule type="expression" dxfId="4916" priority="50" stopIfTrue="1">
      <formula>OR($E69="所", $E69="圏", $E69="局")</formula>
    </cfRule>
    <cfRule type="expression" dxfId="4915" priority="51" stopIfTrue="1">
      <formula>OR($D69="札幌市", $D69="小樽市", $D69="函館市", $D69="旭川市")</formula>
    </cfRule>
    <cfRule type="expression" dxfId="4914" priority="52" stopIfTrue="1">
      <formula>OR($E69="市", $E69="町", $E69="村")</formula>
    </cfRule>
  </conditionalFormatting>
  <conditionalFormatting sqref="A70:N70">
    <cfRule type="expression" dxfId="4913" priority="45" stopIfTrue="1">
      <formula>OR($E70="国", $E70="道")</formula>
    </cfRule>
    <cfRule type="expression" dxfId="4912" priority="46" stopIfTrue="1">
      <formula>OR($E70="所", $E70="圏", $E70="局")</formula>
    </cfRule>
    <cfRule type="expression" dxfId="4911" priority="47" stopIfTrue="1">
      <formula>OR($D70="札幌市", $D70="小樽市", $D70="函館市", $D70="旭川市")</formula>
    </cfRule>
    <cfRule type="expression" dxfId="4910" priority="48" stopIfTrue="1">
      <formula>OR($E70="市", $E70="町", $E70="村")</formula>
    </cfRule>
  </conditionalFormatting>
  <conditionalFormatting sqref="A71:N71">
    <cfRule type="expression" dxfId="4909" priority="41" stopIfTrue="1">
      <formula>OR($E71="国", $E71="道")</formula>
    </cfRule>
    <cfRule type="expression" dxfId="4908" priority="42" stopIfTrue="1">
      <formula>OR($E71="所", $E71="圏", $E71="局")</formula>
    </cfRule>
    <cfRule type="expression" dxfId="4907" priority="43" stopIfTrue="1">
      <formula>OR($D71="札幌市", $D71="小樽市", $D71="函館市", $D71="旭川市")</formula>
    </cfRule>
    <cfRule type="expression" dxfId="4906" priority="44" stopIfTrue="1">
      <formula>OR($E71="市", $E71="町", $E71="村")</formula>
    </cfRule>
  </conditionalFormatting>
  <conditionalFormatting sqref="A72:N72">
    <cfRule type="expression" dxfId="4905" priority="37" stopIfTrue="1">
      <formula>OR($E72="国", $E72="道")</formula>
    </cfRule>
    <cfRule type="expression" dxfId="4904" priority="38" stopIfTrue="1">
      <formula>OR($E72="所", $E72="圏", $E72="局")</formula>
    </cfRule>
    <cfRule type="expression" dxfId="4903" priority="39" stopIfTrue="1">
      <formula>OR($D72="札幌市", $D72="小樽市", $D72="函館市", $D72="旭川市")</formula>
    </cfRule>
    <cfRule type="expression" dxfId="4902" priority="40" stopIfTrue="1">
      <formula>OR($E72="市", $E72="町", $E72="村")</formula>
    </cfRule>
  </conditionalFormatting>
  <conditionalFormatting sqref="A73:N73">
    <cfRule type="expression" dxfId="4901" priority="33" stopIfTrue="1">
      <formula>OR($E73="国", $E73="道")</formula>
    </cfRule>
    <cfRule type="expression" dxfId="4900" priority="34" stopIfTrue="1">
      <formula>OR($E73="所", $E73="圏", $E73="局")</formula>
    </cfRule>
    <cfRule type="expression" dxfId="4899" priority="35" stopIfTrue="1">
      <formula>OR($D73="札幌市", $D73="小樽市", $D73="函館市", $D73="旭川市")</formula>
    </cfRule>
    <cfRule type="expression" dxfId="4898" priority="36" stopIfTrue="1">
      <formula>OR($E73="市", $E73="町", $E73="村")</formula>
    </cfRule>
  </conditionalFormatting>
  <conditionalFormatting sqref="A74:N74">
    <cfRule type="expression" dxfId="4897" priority="29" stopIfTrue="1">
      <formula>OR($E74="国", $E74="道")</formula>
    </cfRule>
    <cfRule type="expression" dxfId="4896" priority="30" stopIfTrue="1">
      <formula>OR($E74="所", $E74="圏", $E74="局")</formula>
    </cfRule>
    <cfRule type="expression" dxfId="4895" priority="31" stopIfTrue="1">
      <formula>OR($D74="札幌市", $D74="小樽市", $D74="函館市", $D74="旭川市")</formula>
    </cfRule>
    <cfRule type="expression" dxfId="4894" priority="32" stopIfTrue="1">
      <formula>OR($E74="市", $E74="町", $E74="村")</formula>
    </cfRule>
  </conditionalFormatting>
  <conditionalFormatting sqref="A75:N75">
    <cfRule type="expression" dxfId="4893" priority="25" stopIfTrue="1">
      <formula>OR($E75="国", $E75="道")</formula>
    </cfRule>
    <cfRule type="expression" dxfId="4892" priority="26" stopIfTrue="1">
      <formula>OR($E75="所", $E75="圏", $E75="局")</formula>
    </cfRule>
    <cfRule type="expression" dxfId="4891" priority="27" stopIfTrue="1">
      <formula>OR($D75="札幌市", $D75="小樽市", $D75="函館市", $D75="旭川市")</formula>
    </cfRule>
    <cfRule type="expression" dxfId="4890" priority="28" stopIfTrue="1">
      <formula>OR($E75="市", $E75="町", $E75="村")</formula>
    </cfRule>
  </conditionalFormatting>
  <conditionalFormatting sqref="A76:N76">
    <cfRule type="expression" dxfId="4889" priority="21" stopIfTrue="1">
      <formula>OR($E76="国", $E76="道")</formula>
    </cfRule>
    <cfRule type="expression" dxfId="4888" priority="22" stopIfTrue="1">
      <formula>OR($E76="所", $E76="圏", $E76="局")</formula>
    </cfRule>
    <cfRule type="expression" dxfId="4887" priority="23" stopIfTrue="1">
      <formula>OR($D76="札幌市", $D76="小樽市", $D76="函館市", $D76="旭川市")</formula>
    </cfRule>
    <cfRule type="expression" dxfId="4886" priority="24" stopIfTrue="1">
      <formula>OR($E76="市", $E76="町", $E76="村")</formula>
    </cfRule>
  </conditionalFormatting>
  <conditionalFormatting sqref="A77:N77">
    <cfRule type="expression" dxfId="4885" priority="17" stopIfTrue="1">
      <formula>OR($E77="国", $E77="道")</formula>
    </cfRule>
    <cfRule type="expression" dxfId="4884" priority="18" stopIfTrue="1">
      <formula>OR($E77="所", $E77="圏", $E77="局")</formula>
    </cfRule>
    <cfRule type="expression" dxfId="4883" priority="19" stopIfTrue="1">
      <formula>OR($D77="札幌市", $D77="小樽市", $D77="函館市", $D77="旭川市")</formula>
    </cfRule>
    <cfRule type="expression" dxfId="4882" priority="20" stopIfTrue="1">
      <formula>OR($E77="市", $E77="町", $E77="村")</formula>
    </cfRule>
  </conditionalFormatting>
  <conditionalFormatting sqref="A78:N78">
    <cfRule type="expression" dxfId="4881" priority="13" stopIfTrue="1">
      <formula>OR($E78="国", $E78="道")</formula>
    </cfRule>
    <cfRule type="expression" dxfId="4880" priority="14" stopIfTrue="1">
      <formula>OR($E78="所", $E78="圏", $E78="局")</formula>
    </cfRule>
    <cfRule type="expression" dxfId="4879" priority="15" stopIfTrue="1">
      <formula>OR($D78="札幌市", $D78="小樽市", $D78="函館市", $D78="旭川市")</formula>
    </cfRule>
    <cfRule type="expression" dxfId="4878" priority="16" stopIfTrue="1">
      <formula>OR($E78="市", $E78="町", $E78="村")</formula>
    </cfRule>
  </conditionalFormatting>
  <conditionalFormatting sqref="A79:N79">
    <cfRule type="expression" dxfId="4877" priority="9" stopIfTrue="1">
      <formula>OR($E79="国", $E79="道")</formula>
    </cfRule>
    <cfRule type="expression" dxfId="4876" priority="10" stopIfTrue="1">
      <formula>OR($E79="所", $E79="圏", $E79="局")</formula>
    </cfRule>
    <cfRule type="expression" dxfId="4875" priority="11" stopIfTrue="1">
      <formula>OR($D79="札幌市", $D79="小樽市", $D79="函館市", $D79="旭川市")</formula>
    </cfRule>
    <cfRule type="expression" dxfId="4874" priority="12" stopIfTrue="1">
      <formula>OR($E79="市", $E79="町", $E79="村")</formula>
    </cfRule>
  </conditionalFormatting>
  <conditionalFormatting sqref="A80:N80">
    <cfRule type="expression" dxfId="4873" priority="5" stopIfTrue="1">
      <formula>OR($E80="国", $E80="道")</formula>
    </cfRule>
    <cfRule type="expression" dxfId="4872" priority="6" stopIfTrue="1">
      <formula>OR($E80="所", $E80="圏", $E80="局")</formula>
    </cfRule>
    <cfRule type="expression" dxfId="4871" priority="7" stopIfTrue="1">
      <formula>OR($D80="札幌市", $D80="小樽市", $D80="函館市", $D80="旭川市")</formula>
    </cfRule>
    <cfRule type="expression" dxfId="4870" priority="8" stopIfTrue="1">
      <formula>OR($E80="市", $E80="町", $E80="村")</formula>
    </cfRule>
  </conditionalFormatting>
  <conditionalFormatting sqref="A81:N81">
    <cfRule type="expression" dxfId="4869" priority="1" stopIfTrue="1">
      <formula>OR($E81="国", $E81="道")</formula>
    </cfRule>
    <cfRule type="expression" dxfId="4868" priority="2" stopIfTrue="1">
      <formula>OR($E81="所", $E81="圏", $E81="局")</formula>
    </cfRule>
    <cfRule type="expression" dxfId="4867" priority="3" stopIfTrue="1">
      <formula>OR($D81="札幌市", $D81="小樽市", $D81="函館市", $D81="旭川市")</formula>
    </cfRule>
    <cfRule type="expression" dxfId="4866" priority="4" stopIfTrue="1">
      <formula>OR($E81="市", $E81="町", $E81="村")</formula>
    </cfRule>
  </conditionalFormatting>
  <pageMargins left="0.39370078740157483" right="0.39370078740157483" top="0.39370078740157483" bottom="0.39370078740157483"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zoomScaleNormal="100" zoomScaleSheetLayoutView="80" workbookViewId="0">
      <pane xSplit="3" ySplit="6" topLeftCell="D7" activePane="bottomRight" state="frozen"/>
      <selection pane="topRight" activeCell="D1" sqref="D1"/>
      <selection pane="bottomLeft" activeCell="A7" sqref="A7"/>
      <selection pane="bottomRight"/>
    </sheetView>
  </sheetViews>
  <sheetFormatPr defaultRowHeight="15"/>
  <cols>
    <col min="1" max="1" width="16.5" style="1" customWidth="1"/>
    <col min="2" max="3" width="8.625" style="1" hidden="1" customWidth="1"/>
    <col min="4" max="4" width="10.625" style="1" customWidth="1"/>
    <col min="5" max="13" width="8.625" style="1" customWidth="1"/>
    <col min="14" max="14" width="10.625" style="1" customWidth="1"/>
    <col min="15" max="20" width="8.625" style="1" customWidth="1"/>
    <col min="21" max="16384" width="9" style="1"/>
  </cols>
  <sheetData>
    <row r="1" spans="1:20" s="5" customFormat="1" ht="16.5" customHeight="1">
      <c r="A1" s="5" t="s">
        <v>189</v>
      </c>
      <c r="T1" s="6" t="s">
        <v>38</v>
      </c>
    </row>
    <row r="2" spans="1:20" ht="16.5" customHeight="1">
      <c r="E2" s="3"/>
      <c r="F2" s="3"/>
      <c r="G2" s="2"/>
      <c r="H2" s="3"/>
      <c r="I2" s="2"/>
      <c r="J2" s="3"/>
      <c r="K2" s="2"/>
      <c r="L2" s="3"/>
      <c r="M2" s="2"/>
      <c r="N2" s="3"/>
      <c r="O2" s="3"/>
      <c r="P2" s="2"/>
      <c r="Q2" s="3"/>
      <c r="R2" s="3"/>
      <c r="S2" s="3"/>
      <c r="T2" s="3"/>
    </row>
    <row r="3" spans="1:20" ht="16.5" customHeight="1">
      <c r="A3" s="146"/>
      <c r="B3" s="146"/>
      <c r="C3" s="146"/>
      <c r="D3" s="137" t="s">
        <v>190</v>
      </c>
      <c r="E3" s="144" t="s">
        <v>191</v>
      </c>
      <c r="F3" s="144"/>
      <c r="G3" s="144"/>
      <c r="H3" s="144"/>
      <c r="I3" s="144"/>
      <c r="J3" s="144"/>
      <c r="K3" s="144"/>
      <c r="L3" s="144"/>
      <c r="M3" s="144"/>
      <c r="N3" s="137" t="s">
        <v>192</v>
      </c>
      <c r="O3" s="144" t="s">
        <v>193</v>
      </c>
      <c r="P3" s="144"/>
      <c r="Q3" s="144"/>
      <c r="R3" s="144"/>
      <c r="S3" s="144"/>
      <c r="T3" s="144"/>
    </row>
    <row r="4" spans="1:20" s="3" customFormat="1" ht="33" customHeight="1">
      <c r="A4" s="146"/>
      <c r="B4" s="146"/>
      <c r="C4" s="146"/>
      <c r="D4" s="137"/>
      <c r="E4" s="8" t="s">
        <v>194</v>
      </c>
      <c r="F4" s="8" t="s">
        <v>195</v>
      </c>
      <c r="G4" s="8" t="s">
        <v>196</v>
      </c>
      <c r="H4" s="8" t="s">
        <v>197</v>
      </c>
      <c r="I4" s="8" t="s">
        <v>198</v>
      </c>
      <c r="J4" s="8" t="s">
        <v>199</v>
      </c>
      <c r="K4" s="8" t="s">
        <v>200</v>
      </c>
      <c r="L4" s="8" t="s">
        <v>201</v>
      </c>
      <c r="M4" s="8" t="s">
        <v>48</v>
      </c>
      <c r="N4" s="137"/>
      <c r="O4" s="9" t="s">
        <v>202</v>
      </c>
      <c r="P4" s="8" t="s">
        <v>203</v>
      </c>
      <c r="Q4" s="9" t="s">
        <v>204</v>
      </c>
      <c r="R4" s="8" t="s">
        <v>205</v>
      </c>
      <c r="S4" s="9" t="s">
        <v>206</v>
      </c>
      <c r="T4" s="8" t="s">
        <v>207</v>
      </c>
    </row>
    <row r="5" spans="1:20" ht="16.5" customHeight="1">
      <c r="A5" s="23" t="s">
        <v>14</v>
      </c>
      <c r="B5" s="23" t="s">
        <v>39</v>
      </c>
      <c r="C5" s="23" t="s">
        <v>92</v>
      </c>
      <c r="D5" s="10">
        <v>1037231</v>
      </c>
      <c r="E5" s="10">
        <v>59</v>
      </c>
      <c r="F5" s="10">
        <v>12711</v>
      </c>
      <c r="G5" s="10">
        <v>95805</v>
      </c>
      <c r="H5" s="10">
        <v>292464</v>
      </c>
      <c r="I5" s="10">
        <v>367715</v>
      </c>
      <c r="J5" s="10">
        <v>225480</v>
      </c>
      <c r="K5" s="10">
        <v>42031</v>
      </c>
      <c r="L5" s="10">
        <v>960</v>
      </c>
      <c r="M5" s="10">
        <v>6</v>
      </c>
      <c r="N5" s="11">
        <v>1.41</v>
      </c>
      <c r="O5" s="10">
        <v>483141</v>
      </c>
      <c r="P5" s="10">
        <v>381934</v>
      </c>
      <c r="Q5" s="10">
        <v>135244</v>
      </c>
      <c r="R5" s="10">
        <v>27987</v>
      </c>
      <c r="S5" s="10">
        <v>8925</v>
      </c>
      <c r="T5" s="10" t="s">
        <v>44</v>
      </c>
    </row>
    <row r="6" spans="1:20" ht="16.5" customHeight="1">
      <c r="A6" s="23" t="s">
        <v>15</v>
      </c>
      <c r="B6" s="23" t="s">
        <v>40</v>
      </c>
      <c r="C6" s="23" t="s">
        <v>95</v>
      </c>
      <c r="D6" s="10">
        <v>38686</v>
      </c>
      <c r="E6" s="10">
        <v>4</v>
      </c>
      <c r="F6" s="10">
        <v>527</v>
      </c>
      <c r="G6" s="10">
        <v>4248</v>
      </c>
      <c r="H6" s="10">
        <v>11270</v>
      </c>
      <c r="I6" s="10">
        <v>13198</v>
      </c>
      <c r="J6" s="10">
        <v>7999</v>
      </c>
      <c r="K6" s="10">
        <v>1414</v>
      </c>
      <c r="L6" s="10">
        <v>25</v>
      </c>
      <c r="M6" s="10">
        <v>1</v>
      </c>
      <c r="N6" s="11">
        <v>1.26</v>
      </c>
      <c r="O6" s="10">
        <v>18085</v>
      </c>
      <c r="P6" s="10">
        <v>13994</v>
      </c>
      <c r="Q6" s="10">
        <v>5060</v>
      </c>
      <c r="R6" s="10">
        <v>1144</v>
      </c>
      <c r="S6" s="10">
        <v>402</v>
      </c>
      <c r="T6" s="10">
        <v>1</v>
      </c>
    </row>
    <row r="7" spans="1:20" ht="34.5" customHeight="1">
      <c r="A7" s="7" t="s">
        <v>382</v>
      </c>
      <c r="B7" s="23" t="s">
        <v>41</v>
      </c>
      <c r="C7" s="23" t="s">
        <v>98</v>
      </c>
      <c r="D7" s="10">
        <v>2445</v>
      </c>
      <c r="E7" s="10">
        <v>1</v>
      </c>
      <c r="F7" s="10">
        <v>47</v>
      </c>
      <c r="G7" s="10">
        <v>343</v>
      </c>
      <c r="H7" s="10">
        <v>702</v>
      </c>
      <c r="I7" s="10">
        <v>766</v>
      </c>
      <c r="J7" s="10">
        <v>495</v>
      </c>
      <c r="K7" s="10">
        <v>89</v>
      </c>
      <c r="L7" s="10">
        <v>2</v>
      </c>
      <c r="M7" s="10" t="s">
        <v>44</v>
      </c>
      <c r="N7" s="11" t="s">
        <v>216</v>
      </c>
      <c r="O7" s="10">
        <v>1163</v>
      </c>
      <c r="P7" s="10">
        <v>877</v>
      </c>
      <c r="Q7" s="10">
        <v>317</v>
      </c>
      <c r="R7" s="10">
        <v>67</v>
      </c>
      <c r="S7" s="10">
        <v>21</v>
      </c>
      <c r="T7" s="10" t="s">
        <v>44</v>
      </c>
    </row>
    <row r="8" spans="1:20" ht="16.5" customHeight="1">
      <c r="A8" s="23" t="s">
        <v>16</v>
      </c>
      <c r="B8" s="23" t="s">
        <v>42</v>
      </c>
      <c r="C8" s="23" t="s">
        <v>102</v>
      </c>
      <c r="D8" s="10">
        <v>748</v>
      </c>
      <c r="E8" s="10" t="s">
        <v>44</v>
      </c>
      <c r="F8" s="10">
        <v>21</v>
      </c>
      <c r="G8" s="10">
        <v>130</v>
      </c>
      <c r="H8" s="10">
        <v>208</v>
      </c>
      <c r="I8" s="10">
        <v>233</v>
      </c>
      <c r="J8" s="10">
        <v>133</v>
      </c>
      <c r="K8" s="10">
        <v>23</v>
      </c>
      <c r="L8" s="10" t="s">
        <v>44</v>
      </c>
      <c r="M8" s="10" t="s">
        <v>44</v>
      </c>
      <c r="N8" s="11">
        <v>1.43</v>
      </c>
      <c r="O8" s="10">
        <v>308</v>
      </c>
      <c r="P8" s="10">
        <v>292</v>
      </c>
      <c r="Q8" s="10">
        <v>110</v>
      </c>
      <c r="R8" s="10">
        <v>32</v>
      </c>
      <c r="S8" s="10">
        <v>6</v>
      </c>
      <c r="T8" s="10" t="s">
        <v>44</v>
      </c>
    </row>
    <row r="9" spans="1:20" ht="16.5" customHeight="1">
      <c r="A9" s="24" t="s">
        <v>17</v>
      </c>
      <c r="B9" s="23" t="s">
        <v>43</v>
      </c>
      <c r="C9" s="23" t="s">
        <v>106</v>
      </c>
      <c r="D9" s="12">
        <v>335</v>
      </c>
      <c r="E9" s="12" t="s">
        <v>44</v>
      </c>
      <c r="F9" s="12">
        <v>11</v>
      </c>
      <c r="G9" s="12">
        <v>62</v>
      </c>
      <c r="H9" s="12">
        <v>83</v>
      </c>
      <c r="I9" s="12">
        <v>112</v>
      </c>
      <c r="J9" s="12">
        <v>57</v>
      </c>
      <c r="K9" s="12">
        <v>10</v>
      </c>
      <c r="L9" s="12" t="s">
        <v>44</v>
      </c>
      <c r="M9" s="12" t="s">
        <v>44</v>
      </c>
      <c r="N9" s="13">
        <v>1.45</v>
      </c>
      <c r="O9" s="12">
        <v>155</v>
      </c>
      <c r="P9" s="12">
        <v>112</v>
      </c>
      <c r="Q9" s="12">
        <v>54</v>
      </c>
      <c r="R9" s="12">
        <v>14</v>
      </c>
      <c r="S9" s="12" t="s">
        <v>44</v>
      </c>
      <c r="T9" s="12" t="s">
        <v>44</v>
      </c>
    </row>
    <row r="10" spans="1:20" ht="16.5" customHeight="1">
      <c r="A10" s="25" t="s">
        <v>18</v>
      </c>
      <c r="B10" s="23" t="s">
        <v>45</v>
      </c>
      <c r="C10" s="23" t="s">
        <v>110</v>
      </c>
      <c r="D10" s="14">
        <v>26</v>
      </c>
      <c r="E10" s="14" t="s">
        <v>44</v>
      </c>
      <c r="F10" s="14">
        <v>1</v>
      </c>
      <c r="G10" s="14">
        <v>4</v>
      </c>
      <c r="H10" s="14">
        <v>7</v>
      </c>
      <c r="I10" s="14">
        <v>8</v>
      </c>
      <c r="J10" s="14">
        <v>4</v>
      </c>
      <c r="K10" s="14">
        <v>2</v>
      </c>
      <c r="L10" s="14" t="s">
        <v>44</v>
      </c>
      <c r="M10" s="14" t="s">
        <v>44</v>
      </c>
      <c r="N10" s="15">
        <v>1.3</v>
      </c>
      <c r="O10" s="14">
        <v>9</v>
      </c>
      <c r="P10" s="14">
        <v>11</v>
      </c>
      <c r="Q10" s="14">
        <v>1</v>
      </c>
      <c r="R10" s="14">
        <v>4</v>
      </c>
      <c r="S10" s="14">
        <v>1</v>
      </c>
      <c r="T10" s="14" t="s">
        <v>44</v>
      </c>
    </row>
    <row r="11" spans="1:20" ht="16.5" customHeight="1">
      <c r="A11" s="25" t="s">
        <v>19</v>
      </c>
      <c r="B11" s="23" t="s">
        <v>45</v>
      </c>
      <c r="C11" s="23" t="s">
        <v>114</v>
      </c>
      <c r="D11" s="14">
        <v>19</v>
      </c>
      <c r="E11" s="14" t="s">
        <v>44</v>
      </c>
      <c r="F11" s="14" t="s">
        <v>44</v>
      </c>
      <c r="G11" s="14">
        <v>4</v>
      </c>
      <c r="H11" s="14">
        <v>4</v>
      </c>
      <c r="I11" s="14">
        <v>11</v>
      </c>
      <c r="J11" s="14" t="s">
        <v>44</v>
      </c>
      <c r="K11" s="14" t="s">
        <v>44</v>
      </c>
      <c r="L11" s="14" t="s">
        <v>44</v>
      </c>
      <c r="M11" s="14" t="s">
        <v>44</v>
      </c>
      <c r="N11" s="15">
        <v>1.19</v>
      </c>
      <c r="O11" s="14">
        <v>8</v>
      </c>
      <c r="P11" s="14">
        <v>8</v>
      </c>
      <c r="Q11" s="14">
        <v>3</v>
      </c>
      <c r="R11" s="14" t="s">
        <v>44</v>
      </c>
      <c r="S11" s="14" t="s">
        <v>44</v>
      </c>
      <c r="T11" s="14" t="s">
        <v>44</v>
      </c>
    </row>
    <row r="12" spans="1:20" ht="16.5" customHeight="1">
      <c r="A12" s="25" t="s">
        <v>20</v>
      </c>
      <c r="B12" s="23" t="s">
        <v>45</v>
      </c>
      <c r="C12" s="23" t="s">
        <v>118</v>
      </c>
      <c r="D12" s="14">
        <v>25</v>
      </c>
      <c r="E12" s="14" t="s">
        <v>44</v>
      </c>
      <c r="F12" s="14" t="s">
        <v>44</v>
      </c>
      <c r="G12" s="14">
        <v>3</v>
      </c>
      <c r="H12" s="14">
        <v>7</v>
      </c>
      <c r="I12" s="14">
        <v>9</v>
      </c>
      <c r="J12" s="14">
        <v>6</v>
      </c>
      <c r="K12" s="14" t="s">
        <v>44</v>
      </c>
      <c r="L12" s="14" t="s">
        <v>44</v>
      </c>
      <c r="M12" s="14" t="s">
        <v>44</v>
      </c>
      <c r="N12" s="15">
        <v>1.53</v>
      </c>
      <c r="O12" s="14">
        <v>9</v>
      </c>
      <c r="P12" s="14">
        <v>13</v>
      </c>
      <c r="Q12" s="14">
        <v>1</v>
      </c>
      <c r="R12" s="14">
        <v>2</v>
      </c>
      <c r="S12" s="14" t="s">
        <v>44</v>
      </c>
      <c r="T12" s="14" t="s">
        <v>44</v>
      </c>
    </row>
    <row r="13" spans="1:20" ht="16.5" customHeight="1">
      <c r="A13" s="25" t="s">
        <v>21</v>
      </c>
      <c r="B13" s="23" t="s">
        <v>45</v>
      </c>
      <c r="C13" s="23" t="s">
        <v>122</v>
      </c>
      <c r="D13" s="14">
        <v>21</v>
      </c>
      <c r="E13" s="14" t="s">
        <v>44</v>
      </c>
      <c r="F13" s="14">
        <v>1</v>
      </c>
      <c r="G13" s="14">
        <v>2</v>
      </c>
      <c r="H13" s="14">
        <v>5</v>
      </c>
      <c r="I13" s="14">
        <v>6</v>
      </c>
      <c r="J13" s="14">
        <v>6</v>
      </c>
      <c r="K13" s="14">
        <v>1</v>
      </c>
      <c r="L13" s="14" t="s">
        <v>44</v>
      </c>
      <c r="M13" s="14" t="s">
        <v>44</v>
      </c>
      <c r="N13" s="15">
        <v>1.25</v>
      </c>
      <c r="O13" s="14">
        <v>9</v>
      </c>
      <c r="P13" s="14">
        <v>6</v>
      </c>
      <c r="Q13" s="14">
        <v>5</v>
      </c>
      <c r="R13" s="14">
        <v>1</v>
      </c>
      <c r="S13" s="14" t="s">
        <v>44</v>
      </c>
      <c r="T13" s="14" t="s">
        <v>44</v>
      </c>
    </row>
    <row r="14" spans="1:20" ht="16.5" customHeight="1">
      <c r="A14" s="25" t="s">
        <v>22</v>
      </c>
      <c r="B14" s="23" t="s">
        <v>45</v>
      </c>
      <c r="C14" s="23" t="s">
        <v>126</v>
      </c>
      <c r="D14" s="14">
        <v>191</v>
      </c>
      <c r="E14" s="14" t="s">
        <v>44</v>
      </c>
      <c r="F14" s="14">
        <v>6</v>
      </c>
      <c r="G14" s="14">
        <v>25</v>
      </c>
      <c r="H14" s="14">
        <v>57</v>
      </c>
      <c r="I14" s="14">
        <v>58</v>
      </c>
      <c r="J14" s="14">
        <v>39</v>
      </c>
      <c r="K14" s="14">
        <v>6</v>
      </c>
      <c r="L14" s="14" t="s">
        <v>44</v>
      </c>
      <c r="M14" s="14" t="s">
        <v>44</v>
      </c>
      <c r="N14" s="15">
        <v>1.38</v>
      </c>
      <c r="O14" s="14">
        <v>71</v>
      </c>
      <c r="P14" s="14">
        <v>85</v>
      </c>
      <c r="Q14" s="14">
        <v>24</v>
      </c>
      <c r="R14" s="14">
        <v>9</v>
      </c>
      <c r="S14" s="14">
        <v>2</v>
      </c>
      <c r="T14" s="14" t="s">
        <v>44</v>
      </c>
    </row>
    <row r="15" spans="1:20" ht="16.5" customHeight="1">
      <c r="A15" s="25" t="s">
        <v>23</v>
      </c>
      <c r="B15" s="23" t="s">
        <v>45</v>
      </c>
      <c r="C15" s="23" t="s">
        <v>130</v>
      </c>
      <c r="D15" s="14">
        <v>30</v>
      </c>
      <c r="E15" s="14" t="s">
        <v>44</v>
      </c>
      <c r="F15" s="14">
        <v>1</v>
      </c>
      <c r="G15" s="14">
        <v>10</v>
      </c>
      <c r="H15" s="14">
        <v>11</v>
      </c>
      <c r="I15" s="14">
        <v>6</v>
      </c>
      <c r="J15" s="14">
        <v>2</v>
      </c>
      <c r="K15" s="14" t="s">
        <v>44</v>
      </c>
      <c r="L15" s="14" t="s">
        <v>44</v>
      </c>
      <c r="M15" s="14" t="s">
        <v>44</v>
      </c>
      <c r="N15" s="15">
        <v>1.61</v>
      </c>
      <c r="O15" s="14">
        <v>8</v>
      </c>
      <c r="P15" s="14">
        <v>17</v>
      </c>
      <c r="Q15" s="14">
        <v>4</v>
      </c>
      <c r="R15" s="14">
        <v>1</v>
      </c>
      <c r="S15" s="14" t="s">
        <v>44</v>
      </c>
      <c r="T15" s="14" t="s">
        <v>44</v>
      </c>
    </row>
    <row r="16" spans="1:20" ht="16.5" customHeight="1">
      <c r="A16" s="26" t="s">
        <v>24</v>
      </c>
      <c r="B16" s="23" t="s">
        <v>45</v>
      </c>
      <c r="C16" s="23" t="s">
        <v>134</v>
      </c>
      <c r="D16" s="16">
        <v>101</v>
      </c>
      <c r="E16" s="16" t="s">
        <v>44</v>
      </c>
      <c r="F16" s="16">
        <v>1</v>
      </c>
      <c r="G16" s="16">
        <v>20</v>
      </c>
      <c r="H16" s="16">
        <v>34</v>
      </c>
      <c r="I16" s="16">
        <v>23</v>
      </c>
      <c r="J16" s="16">
        <v>19</v>
      </c>
      <c r="K16" s="16">
        <v>4</v>
      </c>
      <c r="L16" s="16" t="s">
        <v>44</v>
      </c>
      <c r="M16" s="16" t="s">
        <v>44</v>
      </c>
      <c r="N16" s="17">
        <v>1.46</v>
      </c>
      <c r="O16" s="16">
        <v>39</v>
      </c>
      <c r="P16" s="16">
        <v>40</v>
      </c>
      <c r="Q16" s="16">
        <v>18</v>
      </c>
      <c r="R16" s="16">
        <v>1</v>
      </c>
      <c r="S16" s="16">
        <v>3</v>
      </c>
      <c r="T16" s="16" t="s">
        <v>44</v>
      </c>
    </row>
    <row r="17" spans="1:20" ht="16.5" customHeight="1">
      <c r="A17" s="23" t="s">
        <v>25</v>
      </c>
      <c r="B17" s="23" t="s">
        <v>43</v>
      </c>
      <c r="C17" s="23" t="s">
        <v>138</v>
      </c>
      <c r="D17" s="10">
        <v>1697</v>
      </c>
      <c r="E17" s="10">
        <v>1</v>
      </c>
      <c r="F17" s="10">
        <v>26</v>
      </c>
      <c r="G17" s="10">
        <v>213</v>
      </c>
      <c r="H17" s="10">
        <v>494</v>
      </c>
      <c r="I17" s="10">
        <v>533</v>
      </c>
      <c r="J17" s="10">
        <v>362</v>
      </c>
      <c r="K17" s="10">
        <v>66</v>
      </c>
      <c r="L17" s="10">
        <v>2</v>
      </c>
      <c r="M17" s="10" t="s">
        <v>44</v>
      </c>
      <c r="N17" s="11">
        <v>1.22</v>
      </c>
      <c r="O17" s="10">
        <v>855</v>
      </c>
      <c r="P17" s="10">
        <v>585</v>
      </c>
      <c r="Q17" s="10">
        <v>207</v>
      </c>
      <c r="R17" s="10">
        <v>35</v>
      </c>
      <c r="S17" s="10">
        <v>15</v>
      </c>
      <c r="T17" s="10" t="s">
        <v>44</v>
      </c>
    </row>
    <row r="18" spans="1:20" ht="34.5" customHeight="1">
      <c r="A18" s="7" t="s">
        <v>383</v>
      </c>
      <c r="B18" s="23" t="s">
        <v>41</v>
      </c>
      <c r="C18" s="23" t="s">
        <v>165</v>
      </c>
      <c r="D18" s="10">
        <v>256</v>
      </c>
      <c r="E18" s="10" t="s">
        <v>44</v>
      </c>
      <c r="F18" s="10">
        <v>5</v>
      </c>
      <c r="G18" s="10">
        <v>29</v>
      </c>
      <c r="H18" s="10">
        <v>84</v>
      </c>
      <c r="I18" s="10">
        <v>84</v>
      </c>
      <c r="J18" s="10">
        <v>46</v>
      </c>
      <c r="K18" s="10">
        <v>8</v>
      </c>
      <c r="L18" s="10" t="s">
        <v>44</v>
      </c>
      <c r="M18" s="10" t="s">
        <v>44</v>
      </c>
      <c r="N18" s="11" t="s">
        <v>216</v>
      </c>
      <c r="O18" s="10">
        <v>111</v>
      </c>
      <c r="P18" s="10">
        <v>96</v>
      </c>
      <c r="Q18" s="10">
        <v>35</v>
      </c>
      <c r="R18" s="10">
        <v>12</v>
      </c>
      <c r="S18" s="10">
        <v>2</v>
      </c>
      <c r="T18" s="10" t="s">
        <v>44</v>
      </c>
    </row>
    <row r="19" spans="1:20" ht="16.5" customHeight="1">
      <c r="A19" s="23" t="s">
        <v>32</v>
      </c>
      <c r="B19" s="23" t="s">
        <v>42</v>
      </c>
      <c r="C19" s="23" t="s">
        <v>169</v>
      </c>
      <c r="D19" s="10">
        <v>256</v>
      </c>
      <c r="E19" s="10" t="s">
        <v>44</v>
      </c>
      <c r="F19" s="10">
        <v>5</v>
      </c>
      <c r="G19" s="10">
        <v>29</v>
      </c>
      <c r="H19" s="10">
        <v>84</v>
      </c>
      <c r="I19" s="10">
        <v>84</v>
      </c>
      <c r="J19" s="10">
        <v>46</v>
      </c>
      <c r="K19" s="10">
        <v>8</v>
      </c>
      <c r="L19" s="10" t="s">
        <v>44</v>
      </c>
      <c r="M19" s="10" t="s">
        <v>44</v>
      </c>
      <c r="N19" s="11">
        <v>1.57</v>
      </c>
      <c r="O19" s="10">
        <v>111</v>
      </c>
      <c r="P19" s="10">
        <v>96</v>
      </c>
      <c r="Q19" s="10">
        <v>35</v>
      </c>
      <c r="R19" s="10">
        <v>12</v>
      </c>
      <c r="S19" s="10">
        <v>2</v>
      </c>
      <c r="T19" s="10" t="s">
        <v>44</v>
      </c>
    </row>
    <row r="20" spans="1:20" ht="16.5" customHeight="1">
      <c r="A20" s="24" t="s">
        <v>33</v>
      </c>
      <c r="B20" s="23" t="s">
        <v>45</v>
      </c>
      <c r="C20" s="23" t="s">
        <v>173</v>
      </c>
      <c r="D20" s="12">
        <v>149</v>
      </c>
      <c r="E20" s="12" t="s">
        <v>44</v>
      </c>
      <c r="F20" s="12">
        <v>4</v>
      </c>
      <c r="G20" s="12">
        <v>19</v>
      </c>
      <c r="H20" s="12">
        <v>48</v>
      </c>
      <c r="I20" s="12">
        <v>51</v>
      </c>
      <c r="J20" s="12">
        <v>24</v>
      </c>
      <c r="K20" s="12">
        <v>3</v>
      </c>
      <c r="L20" s="12" t="s">
        <v>44</v>
      </c>
      <c r="M20" s="12" t="s">
        <v>44</v>
      </c>
      <c r="N20" s="13">
        <v>1.59</v>
      </c>
      <c r="O20" s="12">
        <v>66</v>
      </c>
      <c r="P20" s="12">
        <v>55</v>
      </c>
      <c r="Q20" s="12">
        <v>23</v>
      </c>
      <c r="R20" s="12">
        <v>5</v>
      </c>
      <c r="S20" s="12" t="s">
        <v>44</v>
      </c>
      <c r="T20" s="12" t="s">
        <v>44</v>
      </c>
    </row>
    <row r="21" spans="1:20" ht="16.5" customHeight="1">
      <c r="A21" s="25" t="s">
        <v>34</v>
      </c>
      <c r="B21" s="23" t="s">
        <v>45</v>
      </c>
      <c r="C21" s="23" t="s">
        <v>177</v>
      </c>
      <c r="D21" s="14">
        <v>39</v>
      </c>
      <c r="E21" s="14" t="s">
        <v>44</v>
      </c>
      <c r="F21" s="14">
        <v>1</v>
      </c>
      <c r="G21" s="14">
        <v>5</v>
      </c>
      <c r="H21" s="14">
        <v>12</v>
      </c>
      <c r="I21" s="14">
        <v>13</v>
      </c>
      <c r="J21" s="14">
        <v>6</v>
      </c>
      <c r="K21" s="14">
        <v>2</v>
      </c>
      <c r="L21" s="14" t="s">
        <v>44</v>
      </c>
      <c r="M21" s="14" t="s">
        <v>44</v>
      </c>
      <c r="N21" s="15">
        <v>1.47</v>
      </c>
      <c r="O21" s="14">
        <v>19</v>
      </c>
      <c r="P21" s="14">
        <v>14</v>
      </c>
      <c r="Q21" s="14">
        <v>2</v>
      </c>
      <c r="R21" s="14">
        <v>3</v>
      </c>
      <c r="S21" s="14">
        <v>1</v>
      </c>
      <c r="T21" s="14" t="s">
        <v>44</v>
      </c>
    </row>
    <row r="22" spans="1:20" ht="16.5" customHeight="1">
      <c r="A22" s="25" t="s">
        <v>35</v>
      </c>
      <c r="B22" s="23" t="s">
        <v>45</v>
      </c>
      <c r="C22" s="23" t="s">
        <v>181</v>
      </c>
      <c r="D22" s="14">
        <v>37</v>
      </c>
      <c r="E22" s="14" t="s">
        <v>44</v>
      </c>
      <c r="F22" s="14" t="s">
        <v>44</v>
      </c>
      <c r="G22" s="14">
        <v>4</v>
      </c>
      <c r="H22" s="14">
        <v>13</v>
      </c>
      <c r="I22" s="14">
        <v>7</v>
      </c>
      <c r="J22" s="14">
        <v>12</v>
      </c>
      <c r="K22" s="14">
        <v>1</v>
      </c>
      <c r="L22" s="14" t="s">
        <v>44</v>
      </c>
      <c r="M22" s="14" t="s">
        <v>44</v>
      </c>
      <c r="N22" s="15">
        <v>1.39</v>
      </c>
      <c r="O22" s="14">
        <v>13</v>
      </c>
      <c r="P22" s="14">
        <v>15</v>
      </c>
      <c r="Q22" s="14">
        <v>6</v>
      </c>
      <c r="R22" s="14">
        <v>3</v>
      </c>
      <c r="S22" s="14" t="s">
        <v>44</v>
      </c>
      <c r="T22" s="14" t="s">
        <v>44</v>
      </c>
    </row>
    <row r="23" spans="1:20" ht="16.5" customHeight="1">
      <c r="A23" s="26" t="s">
        <v>36</v>
      </c>
      <c r="B23" s="23" t="s">
        <v>45</v>
      </c>
      <c r="C23" s="23" t="s">
        <v>185</v>
      </c>
      <c r="D23" s="16">
        <v>31</v>
      </c>
      <c r="E23" s="16" t="s">
        <v>44</v>
      </c>
      <c r="F23" s="16" t="s">
        <v>44</v>
      </c>
      <c r="G23" s="16">
        <v>1</v>
      </c>
      <c r="H23" s="16">
        <v>11</v>
      </c>
      <c r="I23" s="16">
        <v>13</v>
      </c>
      <c r="J23" s="16">
        <v>4</v>
      </c>
      <c r="K23" s="16">
        <v>2</v>
      </c>
      <c r="L23" s="16" t="s">
        <v>44</v>
      </c>
      <c r="M23" s="16" t="s">
        <v>44</v>
      </c>
      <c r="N23" s="17">
        <v>1.44</v>
      </c>
      <c r="O23" s="16">
        <v>13</v>
      </c>
      <c r="P23" s="16">
        <v>12</v>
      </c>
      <c r="Q23" s="16">
        <v>4</v>
      </c>
      <c r="R23" s="16">
        <v>1</v>
      </c>
      <c r="S23" s="16">
        <v>1</v>
      </c>
      <c r="T23" s="16" t="s">
        <v>44</v>
      </c>
    </row>
    <row r="24" spans="1:20" ht="34.5" customHeight="1">
      <c r="A24" s="7" t="s">
        <v>384</v>
      </c>
      <c r="B24" s="23" t="s">
        <v>41</v>
      </c>
      <c r="C24" s="23" t="s">
        <v>142</v>
      </c>
      <c r="D24" s="10">
        <v>135</v>
      </c>
      <c r="E24" s="10" t="s">
        <v>44</v>
      </c>
      <c r="F24" s="10">
        <v>1</v>
      </c>
      <c r="G24" s="10">
        <v>13</v>
      </c>
      <c r="H24" s="10">
        <v>42</v>
      </c>
      <c r="I24" s="10">
        <v>44</v>
      </c>
      <c r="J24" s="10">
        <v>33</v>
      </c>
      <c r="K24" s="10">
        <v>2</v>
      </c>
      <c r="L24" s="10" t="s">
        <v>44</v>
      </c>
      <c r="M24" s="10" t="s">
        <v>44</v>
      </c>
      <c r="N24" s="11" t="s">
        <v>216</v>
      </c>
      <c r="O24" s="10">
        <v>50</v>
      </c>
      <c r="P24" s="10">
        <v>64</v>
      </c>
      <c r="Q24" s="10">
        <v>17</v>
      </c>
      <c r="R24" s="10">
        <v>3</v>
      </c>
      <c r="S24" s="10">
        <v>1</v>
      </c>
      <c r="T24" s="10" t="s">
        <v>44</v>
      </c>
    </row>
    <row r="25" spans="1:20" ht="16.5" customHeight="1">
      <c r="A25" s="23" t="s">
        <v>26</v>
      </c>
      <c r="B25" s="23" t="s">
        <v>42</v>
      </c>
      <c r="C25" s="23" t="s">
        <v>146</v>
      </c>
      <c r="D25" s="10">
        <v>135</v>
      </c>
      <c r="E25" s="10" t="s">
        <v>44</v>
      </c>
      <c r="F25" s="10">
        <v>1</v>
      </c>
      <c r="G25" s="10">
        <v>13</v>
      </c>
      <c r="H25" s="10">
        <v>42</v>
      </c>
      <c r="I25" s="10">
        <v>44</v>
      </c>
      <c r="J25" s="10">
        <v>33</v>
      </c>
      <c r="K25" s="10">
        <v>2</v>
      </c>
      <c r="L25" s="10" t="s">
        <v>44</v>
      </c>
      <c r="M25" s="10" t="s">
        <v>44</v>
      </c>
      <c r="N25" s="11">
        <v>1.49</v>
      </c>
      <c r="O25" s="10">
        <v>50</v>
      </c>
      <c r="P25" s="10">
        <v>64</v>
      </c>
      <c r="Q25" s="10">
        <v>17</v>
      </c>
      <c r="R25" s="10">
        <v>3</v>
      </c>
      <c r="S25" s="10">
        <v>1</v>
      </c>
      <c r="T25" s="10" t="s">
        <v>44</v>
      </c>
    </row>
    <row r="26" spans="1:20" ht="16.5" customHeight="1">
      <c r="A26" s="24" t="s">
        <v>27</v>
      </c>
      <c r="B26" s="23" t="s">
        <v>45</v>
      </c>
      <c r="C26" s="23" t="s">
        <v>150</v>
      </c>
      <c r="D26" s="12">
        <v>53</v>
      </c>
      <c r="E26" s="12" t="s">
        <v>44</v>
      </c>
      <c r="F26" s="12">
        <v>1</v>
      </c>
      <c r="G26" s="12">
        <v>2</v>
      </c>
      <c r="H26" s="12">
        <v>15</v>
      </c>
      <c r="I26" s="12">
        <v>22</v>
      </c>
      <c r="J26" s="12">
        <v>13</v>
      </c>
      <c r="K26" s="12" t="s">
        <v>44</v>
      </c>
      <c r="L26" s="12" t="s">
        <v>44</v>
      </c>
      <c r="M26" s="12" t="s">
        <v>44</v>
      </c>
      <c r="N26" s="13">
        <v>1.31</v>
      </c>
      <c r="O26" s="12">
        <v>21</v>
      </c>
      <c r="P26" s="12">
        <v>23</v>
      </c>
      <c r="Q26" s="12">
        <v>7</v>
      </c>
      <c r="R26" s="12">
        <v>2</v>
      </c>
      <c r="S26" s="12" t="s">
        <v>44</v>
      </c>
      <c r="T26" s="12" t="s">
        <v>44</v>
      </c>
    </row>
    <row r="27" spans="1:20" ht="16.5" customHeight="1">
      <c r="A27" s="25" t="s">
        <v>28</v>
      </c>
      <c r="B27" s="23" t="s">
        <v>45</v>
      </c>
      <c r="C27" s="23" t="s">
        <v>153</v>
      </c>
      <c r="D27" s="14">
        <v>25</v>
      </c>
      <c r="E27" s="14" t="s">
        <v>44</v>
      </c>
      <c r="F27" s="14" t="s">
        <v>44</v>
      </c>
      <c r="G27" s="14">
        <v>5</v>
      </c>
      <c r="H27" s="14">
        <v>10</v>
      </c>
      <c r="I27" s="14">
        <v>6</v>
      </c>
      <c r="J27" s="14">
        <v>4</v>
      </c>
      <c r="K27" s="14" t="s">
        <v>44</v>
      </c>
      <c r="L27" s="14" t="s">
        <v>44</v>
      </c>
      <c r="M27" s="14" t="s">
        <v>44</v>
      </c>
      <c r="N27" s="15">
        <v>1.52</v>
      </c>
      <c r="O27" s="14">
        <v>11</v>
      </c>
      <c r="P27" s="14">
        <v>10</v>
      </c>
      <c r="Q27" s="14">
        <v>4</v>
      </c>
      <c r="R27" s="14" t="s">
        <v>44</v>
      </c>
      <c r="S27" s="14" t="s">
        <v>44</v>
      </c>
      <c r="T27" s="14" t="s">
        <v>44</v>
      </c>
    </row>
    <row r="28" spans="1:20" ht="16.5" customHeight="1">
      <c r="A28" s="25" t="s">
        <v>29</v>
      </c>
      <c r="B28" s="23" t="s">
        <v>45</v>
      </c>
      <c r="C28" s="23" t="s">
        <v>156</v>
      </c>
      <c r="D28" s="14">
        <v>23</v>
      </c>
      <c r="E28" s="14" t="s">
        <v>44</v>
      </c>
      <c r="F28" s="14" t="s">
        <v>44</v>
      </c>
      <c r="G28" s="14">
        <v>2</v>
      </c>
      <c r="H28" s="14">
        <v>6</v>
      </c>
      <c r="I28" s="14">
        <v>8</v>
      </c>
      <c r="J28" s="14">
        <v>6</v>
      </c>
      <c r="K28" s="14">
        <v>1</v>
      </c>
      <c r="L28" s="14" t="s">
        <v>44</v>
      </c>
      <c r="M28" s="14" t="s">
        <v>44</v>
      </c>
      <c r="N28" s="15">
        <v>1.63</v>
      </c>
      <c r="O28" s="14">
        <v>5</v>
      </c>
      <c r="P28" s="14">
        <v>12</v>
      </c>
      <c r="Q28" s="14">
        <v>4</v>
      </c>
      <c r="R28" s="14">
        <v>1</v>
      </c>
      <c r="S28" s="14">
        <v>1</v>
      </c>
      <c r="T28" s="14" t="s">
        <v>44</v>
      </c>
    </row>
    <row r="29" spans="1:20" ht="16.5" customHeight="1">
      <c r="A29" s="25" t="s">
        <v>30</v>
      </c>
      <c r="B29" s="23" t="s">
        <v>45</v>
      </c>
      <c r="C29" s="23" t="s">
        <v>159</v>
      </c>
      <c r="D29" s="14">
        <v>23</v>
      </c>
      <c r="E29" s="14" t="s">
        <v>44</v>
      </c>
      <c r="F29" s="14" t="s">
        <v>44</v>
      </c>
      <c r="G29" s="14">
        <v>3</v>
      </c>
      <c r="H29" s="14">
        <v>7</v>
      </c>
      <c r="I29" s="14">
        <v>4</v>
      </c>
      <c r="J29" s="14">
        <v>8</v>
      </c>
      <c r="K29" s="14">
        <v>1</v>
      </c>
      <c r="L29" s="14" t="s">
        <v>44</v>
      </c>
      <c r="M29" s="14" t="s">
        <v>44</v>
      </c>
      <c r="N29" s="15">
        <v>1.32</v>
      </c>
      <c r="O29" s="14">
        <v>8</v>
      </c>
      <c r="P29" s="14">
        <v>13</v>
      </c>
      <c r="Q29" s="14">
        <v>2</v>
      </c>
      <c r="R29" s="14" t="s">
        <v>44</v>
      </c>
      <c r="S29" s="14" t="s">
        <v>44</v>
      </c>
      <c r="T29" s="14" t="s">
        <v>44</v>
      </c>
    </row>
    <row r="30" spans="1:20" ht="16.5" customHeight="1">
      <c r="A30" s="26" t="s">
        <v>31</v>
      </c>
      <c r="B30" s="23" t="s">
        <v>45</v>
      </c>
      <c r="C30" s="23" t="s">
        <v>162</v>
      </c>
      <c r="D30" s="16">
        <v>11</v>
      </c>
      <c r="E30" s="16" t="s">
        <v>44</v>
      </c>
      <c r="F30" s="16" t="s">
        <v>44</v>
      </c>
      <c r="G30" s="16">
        <v>1</v>
      </c>
      <c r="H30" s="16">
        <v>4</v>
      </c>
      <c r="I30" s="16">
        <v>4</v>
      </c>
      <c r="J30" s="16">
        <v>2</v>
      </c>
      <c r="K30" s="16" t="s">
        <v>44</v>
      </c>
      <c r="L30" s="16" t="s">
        <v>44</v>
      </c>
      <c r="M30" s="16" t="s">
        <v>44</v>
      </c>
      <c r="N30" s="17">
        <v>1.58</v>
      </c>
      <c r="O30" s="16">
        <v>5</v>
      </c>
      <c r="P30" s="16">
        <v>6</v>
      </c>
      <c r="Q30" s="16" t="s">
        <v>44</v>
      </c>
      <c r="R30" s="16" t="s">
        <v>44</v>
      </c>
      <c r="S30" s="16" t="s">
        <v>44</v>
      </c>
      <c r="T30" s="16" t="s">
        <v>44</v>
      </c>
    </row>
    <row r="31" spans="1:20" ht="16.5" customHeight="1">
      <c r="A31" s="4" t="s">
        <v>385</v>
      </c>
      <c r="B31" s="4"/>
      <c r="C31" s="4"/>
      <c r="D31" s="1" t="s">
        <v>208</v>
      </c>
    </row>
    <row r="32" spans="1:20" ht="16.5" customHeight="1">
      <c r="A32" s="4"/>
      <c r="B32" s="4"/>
      <c r="C32" s="4"/>
      <c r="D32" s="1" t="s">
        <v>209</v>
      </c>
    </row>
    <row r="33" spans="1:20" ht="16.5" customHeight="1"/>
    <row r="34" spans="1:20" ht="16.5" customHeight="1">
      <c r="A34" s="4" t="s">
        <v>210</v>
      </c>
      <c r="B34" s="4"/>
      <c r="C34" s="4"/>
      <c r="D34" s="18" t="s">
        <v>211</v>
      </c>
      <c r="E34" s="18"/>
      <c r="F34" s="18"/>
      <c r="G34" s="18"/>
      <c r="H34" s="18"/>
      <c r="I34" s="18"/>
      <c r="J34" s="18"/>
      <c r="K34" s="18"/>
      <c r="L34" s="18"/>
      <c r="M34" s="18"/>
      <c r="N34" s="18"/>
      <c r="O34" s="18"/>
      <c r="P34" s="19"/>
      <c r="Q34" s="19"/>
      <c r="R34" s="19"/>
      <c r="S34" s="19"/>
      <c r="T34" s="19"/>
    </row>
    <row r="35" spans="1:20" ht="16.5" customHeight="1">
      <c r="A35" s="20">
        <v>2</v>
      </c>
      <c r="B35" s="20"/>
      <c r="C35" s="20"/>
      <c r="D35" s="18" t="s">
        <v>212</v>
      </c>
      <c r="E35" s="18"/>
      <c r="F35" s="18"/>
      <c r="G35" s="18"/>
      <c r="H35" s="18"/>
      <c r="I35" s="18"/>
      <c r="J35" s="18"/>
      <c r="K35" s="18"/>
      <c r="L35" s="18"/>
      <c r="M35" s="18"/>
      <c r="N35" s="18"/>
      <c r="O35" s="18"/>
      <c r="P35" s="19"/>
      <c r="Q35" s="19"/>
      <c r="R35" s="19"/>
      <c r="S35" s="19"/>
      <c r="T35" s="19"/>
    </row>
    <row r="36" spans="1:20" ht="16.5" customHeight="1">
      <c r="A36" s="20">
        <v>3</v>
      </c>
      <c r="B36" s="20"/>
      <c r="C36" s="20"/>
      <c r="D36" s="18" t="s">
        <v>213</v>
      </c>
      <c r="E36" s="18"/>
      <c r="F36" s="18"/>
      <c r="G36" s="18"/>
      <c r="H36" s="18"/>
      <c r="I36" s="18"/>
      <c r="J36" s="18"/>
      <c r="K36" s="18"/>
      <c r="L36" s="18"/>
      <c r="M36" s="18"/>
      <c r="N36" s="18"/>
      <c r="O36" s="18"/>
      <c r="P36" s="19"/>
      <c r="Q36" s="19"/>
      <c r="R36" s="19"/>
      <c r="S36" s="19"/>
      <c r="T36" s="19"/>
    </row>
    <row r="37" spans="1:20" ht="16.5" customHeight="1">
      <c r="A37" s="20">
        <v>4</v>
      </c>
      <c r="B37" s="20"/>
      <c r="C37" s="20"/>
      <c r="D37" s="21" t="s">
        <v>214</v>
      </c>
      <c r="E37" s="21"/>
      <c r="F37" s="21"/>
      <c r="G37" s="21"/>
      <c r="H37" s="21"/>
      <c r="I37" s="21"/>
      <c r="J37" s="21"/>
      <c r="K37" s="21"/>
      <c r="L37" s="21"/>
      <c r="M37" s="21"/>
      <c r="N37" s="21"/>
      <c r="O37" s="21"/>
      <c r="P37" s="22"/>
      <c r="Q37" s="22"/>
      <c r="R37" s="22"/>
      <c r="S37" s="22"/>
      <c r="T37" s="22"/>
    </row>
    <row r="38" spans="1:20" ht="16.5" customHeight="1">
      <c r="A38" s="20"/>
      <c r="B38" s="20"/>
      <c r="C38" s="20"/>
      <c r="D38" s="21" t="s">
        <v>215</v>
      </c>
      <c r="E38" s="21"/>
      <c r="F38" s="21"/>
      <c r="G38" s="21"/>
      <c r="H38" s="21"/>
      <c r="I38" s="21"/>
      <c r="J38" s="21"/>
      <c r="K38" s="21"/>
      <c r="L38" s="21"/>
      <c r="M38" s="21"/>
      <c r="N38" s="21"/>
      <c r="O38" s="21"/>
      <c r="P38" s="22"/>
      <c r="Q38" s="22"/>
      <c r="R38" s="22"/>
      <c r="S38" s="22"/>
      <c r="T38" s="22"/>
    </row>
    <row r="39" spans="1:20" ht="16.5" customHeight="1">
      <c r="E39" s="145" t="s">
        <v>386</v>
      </c>
      <c r="F39" s="145"/>
      <c r="G39" s="145"/>
      <c r="H39" s="145"/>
      <c r="I39" s="145"/>
      <c r="J39" s="145"/>
      <c r="K39" s="145"/>
      <c r="L39" s="145"/>
    </row>
    <row r="40" spans="1:20" ht="16.5" customHeight="1"/>
    <row r="41" spans="1:20" ht="16.5" customHeight="1"/>
    <row r="42" spans="1:20" ht="16.5" customHeight="1"/>
    <row r="43" spans="1:20" ht="16.5" customHeight="1"/>
    <row r="44" spans="1:20" ht="16.5" customHeight="1"/>
  </sheetData>
  <mergeCells count="8">
    <mergeCell ref="O3:T3"/>
    <mergeCell ref="E39:L39"/>
    <mergeCell ref="A3:A4"/>
    <mergeCell ref="B3:B4"/>
    <mergeCell ref="C3:C4"/>
    <mergeCell ref="D3:D4"/>
    <mergeCell ref="E3:M3"/>
    <mergeCell ref="N3:N4"/>
  </mergeCells>
  <phoneticPr fontId="3"/>
  <conditionalFormatting sqref="E6:M30 O5:T30">
    <cfRule type="expression" dxfId="4865" priority="49" stopIfTrue="1">
      <formula>OR($B5="国", $B5="道")</formula>
    </cfRule>
    <cfRule type="expression" dxfId="4864" priority="50" stopIfTrue="1">
      <formula>OR($A5="札幌市", $A5="小樽市", $A5="函館市", $A5="旭川市")</formula>
    </cfRule>
    <cfRule type="expression" dxfId="4863" priority="51" stopIfTrue="1">
      <formula>OR($B5="所", $B5="圏", $B5="局")</formula>
    </cfRule>
    <cfRule type="expression" dxfId="4862" priority="52" stopIfTrue="1">
      <formula>OR($B5="市", $B5="町", $B5="村")</formula>
    </cfRule>
  </conditionalFormatting>
  <conditionalFormatting sqref="N5:N30">
    <cfRule type="expression" dxfId="4861" priority="45" stopIfTrue="1">
      <formula>OR($B5="国", $B5="道")</formula>
    </cfRule>
    <cfRule type="expression" dxfId="4860" priority="46" stopIfTrue="1">
      <formula>OR($A5="札幌市", $A5="小樽市", $A5="函館市", $A5="旭川市")</formula>
    </cfRule>
    <cfRule type="expression" dxfId="4859" priority="47" stopIfTrue="1">
      <formula>OR($B5="所", $B5="圏", $B5="局")</formula>
    </cfRule>
    <cfRule type="expression" dxfId="4858" priority="48" stopIfTrue="1">
      <formula>OR($B5="市", $B5="町", $B5="村")</formula>
    </cfRule>
  </conditionalFormatting>
  <conditionalFormatting sqref="E5:M5">
    <cfRule type="expression" dxfId="4857" priority="41" stopIfTrue="1">
      <formula>OR($B5="国", $B5="道")</formula>
    </cfRule>
    <cfRule type="expression" dxfId="4856" priority="42" stopIfTrue="1">
      <formula>OR($A5="札幌市", $A5="小樽市", $A5="函館市", $A5="旭川市")</formula>
    </cfRule>
    <cfRule type="expression" dxfId="4855" priority="43" stopIfTrue="1">
      <formula>OR($B5="所", $B5="圏", $B5="局")</formula>
    </cfRule>
    <cfRule type="expression" dxfId="4854" priority="44" stopIfTrue="1">
      <formula>OR($B5="市", $B5="町", $B5="村")</formula>
    </cfRule>
  </conditionalFormatting>
  <conditionalFormatting sqref="N6:N30 D5:D30">
    <cfRule type="expression" dxfId="4853" priority="37" stopIfTrue="1">
      <formula>OR($B5="国", $B5="道")</formula>
    </cfRule>
    <cfRule type="expression" dxfId="4852" priority="38" stopIfTrue="1">
      <formula>OR($B5="所", $A5="札幌市", $A5="小樽市", $A5="函館市", $A5="旭川市")</formula>
    </cfRule>
    <cfRule type="expression" dxfId="4851" priority="39" stopIfTrue="1">
      <formula>OR($B5="圏", $B5="局")</formula>
    </cfRule>
    <cfRule type="expression" dxfId="4850" priority="40" stopIfTrue="1">
      <formula>OR($B5="市", $B5="町", $B5="村")</formula>
    </cfRule>
  </conditionalFormatting>
  <conditionalFormatting sqref="O6:T30 E6:M30 A5:C30">
    <cfRule type="expression" dxfId="4849" priority="33" stopIfTrue="1">
      <formula>OR($B5="国", $B5="道")</formula>
    </cfRule>
    <cfRule type="expression" dxfId="4848" priority="34" stopIfTrue="1">
      <formula>OR($B5="所", $A5="札幌市", $A5="小樽市", $A5="函館市", $A5="旭川市")</formula>
    </cfRule>
    <cfRule type="expression" dxfId="4847" priority="35" stopIfTrue="1">
      <formula>OR($B5="圏", $B5="局")</formula>
    </cfRule>
    <cfRule type="expression" dxfId="4846" priority="36" stopIfTrue="1">
      <formula>OR($B5="市", $B5="町", $B5="村")</formula>
    </cfRule>
  </conditionalFormatting>
  <conditionalFormatting sqref="E5:M5">
    <cfRule type="expression" dxfId="4845" priority="29" stopIfTrue="1">
      <formula>OR($B5="国", $B5="道")</formula>
    </cfRule>
    <cfRule type="expression" dxfId="4844" priority="30" stopIfTrue="1">
      <formula>OR($B5="所", $A5="札幌市", $A5="小樽市", $A5="函館市", $A5="旭川市")</formula>
    </cfRule>
    <cfRule type="expression" dxfId="4843" priority="31" stopIfTrue="1">
      <formula>OR($B5="圏", $B5="局")</formula>
    </cfRule>
    <cfRule type="expression" dxfId="4842" priority="32" stopIfTrue="1">
      <formula>OR($B5="市", $B5="町", $B5="村")</formula>
    </cfRule>
  </conditionalFormatting>
  <conditionalFormatting sqref="O5:T5">
    <cfRule type="expression" dxfId="4841" priority="25" stopIfTrue="1">
      <formula>OR($B5="国", $B5="道")</formula>
    </cfRule>
    <cfRule type="expression" dxfId="4840" priority="26" stopIfTrue="1">
      <formula>OR($A5="札幌市", $A5="小樽市", $A5="函館市", $A5="旭川市")</formula>
    </cfRule>
    <cfRule type="expression" dxfId="4839" priority="27" stopIfTrue="1">
      <formula>OR($B5="所", $B5="圏", $B5="局")</formula>
    </cfRule>
    <cfRule type="expression" dxfId="4838" priority="28" stopIfTrue="1">
      <formula>OR($B5="市", $B5="町", $B5="村")</formula>
    </cfRule>
  </conditionalFormatting>
  <conditionalFormatting sqref="O5:T5">
    <cfRule type="expression" dxfId="4837" priority="21" stopIfTrue="1">
      <formula>OR($B5="国", $B5="道")</formula>
    </cfRule>
    <cfRule type="expression" dxfId="4836" priority="22" stopIfTrue="1">
      <formula>OR($B5="所", $A5="札幌市", $A5="小樽市", $A5="函館市", $A5="旭川市")</formula>
    </cfRule>
    <cfRule type="expression" dxfId="4835" priority="23" stopIfTrue="1">
      <formula>OR($B5="圏", $B5="局")</formula>
    </cfRule>
    <cfRule type="expression" dxfId="4834" priority="24" stopIfTrue="1">
      <formula>OR($B5="市", $B5="町", $B5="村")</formula>
    </cfRule>
  </conditionalFormatting>
  <conditionalFormatting sqref="N5">
    <cfRule type="expression" dxfId="4833" priority="17" stopIfTrue="1">
      <formula>OR($B5="国", $B5="道")</formula>
    </cfRule>
    <cfRule type="expression" dxfId="4832" priority="18" stopIfTrue="1">
      <formula>OR($B5="所", $A5="札幌市", $A5="小樽市", $A5="函館市", $A5="旭川市")</formula>
    </cfRule>
    <cfRule type="expression" dxfId="4831" priority="19" stopIfTrue="1">
      <formula>OR($B5="圏", $B5="局")</formula>
    </cfRule>
    <cfRule type="expression" dxfId="4830" priority="20" stopIfTrue="1">
      <formula>OR($B5="市", $B5="町", $B5="村")</formula>
    </cfRule>
  </conditionalFormatting>
  <conditionalFormatting sqref="A7 A24">
    <cfRule type="expression" dxfId="4829" priority="13" stopIfTrue="1">
      <formula>OR($B7="国", $B7="道")</formula>
    </cfRule>
    <cfRule type="expression" dxfId="4828" priority="14" stopIfTrue="1">
      <formula>OR($B7="圏", $B7="局")</formula>
    </cfRule>
    <cfRule type="expression" dxfId="4827" priority="15" stopIfTrue="1">
      <formula>OR($B7="所", $A7="札幌市", $A7="小樽市", $A7="函館市", $A7="旭川市")</formula>
    </cfRule>
    <cfRule type="expression" dxfId="4826" priority="16" stopIfTrue="1">
      <formula>OR($B7="市", $B7="町", $B7="村")</formula>
    </cfRule>
  </conditionalFormatting>
  <conditionalFormatting sqref="A18">
    <cfRule type="expression" dxfId="4825" priority="5" stopIfTrue="1">
      <formula>OR($B18="国", $B18="道")</formula>
    </cfRule>
    <cfRule type="expression" dxfId="4824" priority="6" stopIfTrue="1">
      <formula>OR($B18="圏", $B18="局")</formula>
    </cfRule>
    <cfRule type="expression" dxfId="4823" priority="7" stopIfTrue="1">
      <formula>OR($B18="所", $A18="札幌市", $A18="小樽市", $A18="函館市", $A18="旭川市")</formula>
    </cfRule>
    <cfRule type="expression" dxfId="4822" priority="8" stopIfTrue="1">
      <formula>OR($B18="市", $B18="町", $B18="村")</formula>
    </cfRule>
  </conditionalFormatting>
  <hyperlinks>
    <hyperlink ref="E39" r:id="rId1"/>
  </hyperlinks>
  <printOptions horizontalCentered="1"/>
  <pageMargins left="0.31496062992125984" right="0.31496062992125984" top="0.78740157480314965" bottom="0.19685039370078741" header="0.31496062992125984" footer="0.3149606299212598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5"/>
  <cols>
    <col min="1" max="1" width="25" style="27" customWidth="1"/>
    <col min="2" max="3" width="9" style="27" hidden="1" customWidth="1"/>
    <col min="4" max="4" width="4.625" style="28" customWidth="1"/>
    <col min="5" max="5" width="10.625" style="27" customWidth="1"/>
    <col min="6" max="27" width="8.625" style="27" customWidth="1"/>
    <col min="28" max="16384" width="9" style="27"/>
  </cols>
  <sheetData>
    <row r="1" spans="1:27" s="31" customFormat="1" ht="18.75">
      <c r="A1" s="31" t="s">
        <v>217</v>
      </c>
      <c r="D1" s="32"/>
      <c r="AA1" s="33" t="s">
        <v>38</v>
      </c>
    </row>
    <row r="2" spans="1:27">
      <c r="A2" s="147"/>
      <c r="B2" s="147"/>
      <c r="C2" s="147"/>
      <c r="D2" s="147"/>
    </row>
    <row r="3" spans="1:27" ht="49.5" customHeight="1">
      <c r="A3" s="148"/>
      <c r="B3" s="149"/>
      <c r="C3" s="149"/>
      <c r="D3" s="149"/>
      <c r="E3" s="36" t="s">
        <v>52</v>
      </c>
      <c r="F3" s="34" t="s">
        <v>218</v>
      </c>
      <c r="G3" s="34" t="s">
        <v>219</v>
      </c>
      <c r="H3" s="34" t="s">
        <v>220</v>
      </c>
      <c r="I3" s="34" t="s">
        <v>221</v>
      </c>
      <c r="J3" s="34" t="s">
        <v>222</v>
      </c>
      <c r="K3" s="34" t="s">
        <v>223</v>
      </c>
      <c r="L3" s="34" t="s">
        <v>224</v>
      </c>
      <c r="M3" s="34" t="s">
        <v>225</v>
      </c>
      <c r="N3" s="34" t="s">
        <v>226</v>
      </c>
      <c r="O3" s="34" t="s">
        <v>227</v>
      </c>
      <c r="P3" s="34" t="s">
        <v>228</v>
      </c>
      <c r="Q3" s="34" t="s">
        <v>229</v>
      </c>
      <c r="R3" s="34" t="s">
        <v>230</v>
      </c>
      <c r="S3" s="34" t="s">
        <v>231</v>
      </c>
      <c r="T3" s="34" t="s">
        <v>232</v>
      </c>
      <c r="U3" s="34" t="s">
        <v>233</v>
      </c>
      <c r="V3" s="34" t="s">
        <v>234</v>
      </c>
      <c r="W3" s="34" t="s">
        <v>235</v>
      </c>
      <c r="X3" s="34" t="s">
        <v>236</v>
      </c>
      <c r="Y3" s="34" t="s">
        <v>237</v>
      </c>
      <c r="Z3" s="34" t="s">
        <v>238</v>
      </c>
      <c r="AA3" s="35" t="s">
        <v>48</v>
      </c>
    </row>
    <row r="4" spans="1:27">
      <c r="A4" s="39" t="s">
        <v>50</v>
      </c>
      <c r="B4" s="40" t="s">
        <v>14</v>
      </c>
      <c r="C4" s="40" t="s">
        <v>39</v>
      </c>
      <c r="D4" s="55" t="s">
        <v>52</v>
      </c>
      <c r="E4" s="42">
        <v>1256359</v>
      </c>
      <c r="F4" s="43">
        <v>3176</v>
      </c>
      <c r="G4" s="43">
        <v>497</v>
      </c>
      <c r="H4" s="43">
        <v>509</v>
      </c>
      <c r="I4" s="43">
        <v>1369</v>
      </c>
      <c r="J4" s="43">
        <v>2476</v>
      </c>
      <c r="K4" s="43">
        <v>3203</v>
      </c>
      <c r="L4" s="43">
        <v>4065</v>
      </c>
      <c r="M4" s="43">
        <v>6805</v>
      </c>
      <c r="N4" s="43">
        <v>10346</v>
      </c>
      <c r="O4" s="43">
        <v>13840</v>
      </c>
      <c r="P4" s="43">
        <v>20770</v>
      </c>
      <c r="Q4" s="43">
        <v>33216</v>
      </c>
      <c r="R4" s="43">
        <v>67491</v>
      </c>
      <c r="S4" s="43">
        <v>80161</v>
      </c>
      <c r="T4" s="43">
        <v>111507</v>
      </c>
      <c r="U4" s="43">
        <v>164344</v>
      </c>
      <c r="V4" s="43">
        <v>221545</v>
      </c>
      <c r="W4" s="43">
        <v>234928</v>
      </c>
      <c r="X4" s="43">
        <v>170900</v>
      </c>
      <c r="Y4" s="43">
        <v>83679</v>
      </c>
      <c r="Z4" s="43">
        <v>20985</v>
      </c>
      <c r="AA4" s="44">
        <v>547</v>
      </c>
    </row>
    <row r="5" spans="1:27">
      <c r="A5" s="45"/>
      <c r="B5" s="46" t="s">
        <v>14</v>
      </c>
      <c r="C5" s="46" t="s">
        <v>39</v>
      </c>
      <c r="D5" s="56" t="s">
        <v>53</v>
      </c>
      <c r="E5" s="37">
        <v>655526</v>
      </c>
      <c r="F5" s="48">
        <v>1680</v>
      </c>
      <c r="G5" s="48">
        <v>292</v>
      </c>
      <c r="H5" s="48">
        <v>303</v>
      </c>
      <c r="I5" s="48">
        <v>920</v>
      </c>
      <c r="J5" s="48">
        <v>1779</v>
      </c>
      <c r="K5" s="48">
        <v>2180</v>
      </c>
      <c r="L5" s="48">
        <v>2647</v>
      </c>
      <c r="M5" s="48">
        <v>4408</v>
      </c>
      <c r="N5" s="48">
        <v>6666</v>
      </c>
      <c r="O5" s="48">
        <v>9019</v>
      </c>
      <c r="P5" s="48">
        <v>13629</v>
      </c>
      <c r="Q5" s="48">
        <v>22618</v>
      </c>
      <c r="R5" s="48">
        <v>47266</v>
      </c>
      <c r="S5" s="48">
        <v>55541</v>
      </c>
      <c r="T5" s="48">
        <v>74490</v>
      </c>
      <c r="U5" s="48">
        <v>103528</v>
      </c>
      <c r="V5" s="48">
        <v>125465</v>
      </c>
      <c r="W5" s="48">
        <v>106537</v>
      </c>
      <c r="X5" s="48">
        <v>53525</v>
      </c>
      <c r="Y5" s="48">
        <v>19407</v>
      </c>
      <c r="Z5" s="48">
        <v>3194</v>
      </c>
      <c r="AA5" s="49">
        <v>432</v>
      </c>
    </row>
    <row r="6" spans="1:27">
      <c r="A6" s="45"/>
      <c r="B6" s="46" t="s">
        <v>14</v>
      </c>
      <c r="C6" s="46" t="s">
        <v>39</v>
      </c>
      <c r="D6" s="56" t="s">
        <v>54</v>
      </c>
      <c r="E6" s="37">
        <v>600833</v>
      </c>
      <c r="F6" s="48">
        <v>1496</v>
      </c>
      <c r="G6" s="48">
        <v>205</v>
      </c>
      <c r="H6" s="48">
        <v>206</v>
      </c>
      <c r="I6" s="48">
        <v>449</v>
      </c>
      <c r="J6" s="48">
        <v>697</v>
      </c>
      <c r="K6" s="48">
        <v>1023</v>
      </c>
      <c r="L6" s="48">
        <v>1418</v>
      </c>
      <c r="M6" s="48">
        <v>2397</v>
      </c>
      <c r="N6" s="48">
        <v>3680</v>
      </c>
      <c r="O6" s="48">
        <v>4821</v>
      </c>
      <c r="P6" s="48">
        <v>7141</v>
      </c>
      <c r="Q6" s="48">
        <v>10598</v>
      </c>
      <c r="R6" s="48">
        <v>20225</v>
      </c>
      <c r="S6" s="48">
        <v>24620</v>
      </c>
      <c r="T6" s="48">
        <v>37017</v>
      </c>
      <c r="U6" s="48">
        <v>60816</v>
      </c>
      <c r="V6" s="48">
        <v>96080</v>
      </c>
      <c r="W6" s="48">
        <v>128391</v>
      </c>
      <c r="X6" s="48">
        <v>117375</v>
      </c>
      <c r="Y6" s="48">
        <v>64272</v>
      </c>
      <c r="Z6" s="48">
        <v>17791</v>
      </c>
      <c r="AA6" s="49">
        <v>115</v>
      </c>
    </row>
    <row r="7" spans="1:27">
      <c r="A7" s="39" t="s">
        <v>55</v>
      </c>
      <c r="B7" s="40" t="s">
        <v>15</v>
      </c>
      <c r="C7" s="40" t="s">
        <v>40</v>
      </c>
      <c r="D7" s="55" t="s">
        <v>52</v>
      </c>
      <c r="E7" s="42">
        <v>58066</v>
      </c>
      <c r="F7" s="43">
        <v>111</v>
      </c>
      <c r="G7" s="43">
        <v>27</v>
      </c>
      <c r="H7" s="43">
        <v>28</v>
      </c>
      <c r="I7" s="43">
        <v>61</v>
      </c>
      <c r="J7" s="43">
        <v>144</v>
      </c>
      <c r="K7" s="43">
        <v>146</v>
      </c>
      <c r="L7" s="43">
        <v>181</v>
      </c>
      <c r="M7" s="43">
        <v>314</v>
      </c>
      <c r="N7" s="43">
        <v>482</v>
      </c>
      <c r="O7" s="43">
        <v>653</v>
      </c>
      <c r="P7" s="43">
        <v>959</v>
      </c>
      <c r="Q7" s="43">
        <v>1756</v>
      </c>
      <c r="R7" s="43">
        <v>3311</v>
      </c>
      <c r="S7" s="43">
        <v>3782</v>
      </c>
      <c r="T7" s="43">
        <v>5279</v>
      </c>
      <c r="U7" s="43">
        <v>7589</v>
      </c>
      <c r="V7" s="43">
        <v>10416</v>
      </c>
      <c r="W7" s="43">
        <v>10618</v>
      </c>
      <c r="X7" s="43">
        <v>7703</v>
      </c>
      <c r="Y7" s="43">
        <v>3550</v>
      </c>
      <c r="Z7" s="43">
        <v>950</v>
      </c>
      <c r="AA7" s="44" t="s">
        <v>44</v>
      </c>
    </row>
    <row r="8" spans="1:27">
      <c r="A8" s="45"/>
      <c r="B8" s="46" t="s">
        <v>15</v>
      </c>
      <c r="C8" s="46" t="s">
        <v>40</v>
      </c>
      <c r="D8" s="56" t="s">
        <v>53</v>
      </c>
      <c r="E8" s="37">
        <v>30830</v>
      </c>
      <c r="F8" s="48">
        <v>52</v>
      </c>
      <c r="G8" s="48">
        <v>18</v>
      </c>
      <c r="H8" s="48">
        <v>13</v>
      </c>
      <c r="I8" s="48">
        <v>40</v>
      </c>
      <c r="J8" s="48">
        <v>106</v>
      </c>
      <c r="K8" s="48">
        <v>97</v>
      </c>
      <c r="L8" s="48">
        <v>124</v>
      </c>
      <c r="M8" s="48">
        <v>211</v>
      </c>
      <c r="N8" s="48">
        <v>304</v>
      </c>
      <c r="O8" s="48">
        <v>429</v>
      </c>
      <c r="P8" s="48">
        <v>621</v>
      </c>
      <c r="Q8" s="48">
        <v>1131</v>
      </c>
      <c r="R8" s="48">
        <v>2283</v>
      </c>
      <c r="S8" s="48">
        <v>2501</v>
      </c>
      <c r="T8" s="48">
        <v>3444</v>
      </c>
      <c r="U8" s="48">
        <v>4799</v>
      </c>
      <c r="V8" s="48">
        <v>6039</v>
      </c>
      <c r="W8" s="48">
        <v>4974</v>
      </c>
      <c r="X8" s="48">
        <v>2497</v>
      </c>
      <c r="Y8" s="48">
        <v>950</v>
      </c>
      <c r="Z8" s="48">
        <v>181</v>
      </c>
      <c r="AA8" s="49" t="s">
        <v>44</v>
      </c>
    </row>
    <row r="9" spans="1:27">
      <c r="A9" s="50"/>
      <c r="B9" s="51" t="s">
        <v>15</v>
      </c>
      <c r="C9" s="51" t="s">
        <v>40</v>
      </c>
      <c r="D9" s="57" t="s">
        <v>54</v>
      </c>
      <c r="E9" s="38">
        <v>27236</v>
      </c>
      <c r="F9" s="52">
        <v>59</v>
      </c>
      <c r="G9" s="52">
        <v>9</v>
      </c>
      <c r="H9" s="52">
        <v>15</v>
      </c>
      <c r="I9" s="52">
        <v>21</v>
      </c>
      <c r="J9" s="52">
        <v>38</v>
      </c>
      <c r="K9" s="52">
        <v>49</v>
      </c>
      <c r="L9" s="52">
        <v>57</v>
      </c>
      <c r="M9" s="52">
        <v>103</v>
      </c>
      <c r="N9" s="52">
        <v>178</v>
      </c>
      <c r="O9" s="52">
        <v>224</v>
      </c>
      <c r="P9" s="52">
        <v>338</v>
      </c>
      <c r="Q9" s="52">
        <v>625</v>
      </c>
      <c r="R9" s="52">
        <v>1028</v>
      </c>
      <c r="S9" s="52">
        <v>1281</v>
      </c>
      <c r="T9" s="52">
        <v>1835</v>
      </c>
      <c r="U9" s="52">
        <v>2790</v>
      </c>
      <c r="V9" s="52">
        <v>4377</v>
      </c>
      <c r="W9" s="52">
        <v>5644</v>
      </c>
      <c r="X9" s="52">
        <v>5206</v>
      </c>
      <c r="Y9" s="52">
        <v>2600</v>
      </c>
      <c r="Z9" s="52">
        <v>769</v>
      </c>
      <c r="AA9" s="53" t="s">
        <v>44</v>
      </c>
    </row>
    <row r="10" spans="1:27">
      <c r="A10" s="39" t="s">
        <v>387</v>
      </c>
      <c r="B10" s="40" t="s">
        <v>99</v>
      </c>
      <c r="C10" s="40" t="s">
        <v>41</v>
      </c>
      <c r="D10" s="55" t="s">
        <v>52</v>
      </c>
      <c r="E10" s="42">
        <v>5044</v>
      </c>
      <c r="F10" s="43">
        <v>6</v>
      </c>
      <c r="G10" s="43">
        <v>1</v>
      </c>
      <c r="H10" s="43" t="s">
        <v>44</v>
      </c>
      <c r="I10" s="43">
        <v>3</v>
      </c>
      <c r="J10" s="43">
        <v>7</v>
      </c>
      <c r="K10" s="43">
        <v>8</v>
      </c>
      <c r="L10" s="43">
        <v>17</v>
      </c>
      <c r="M10" s="43">
        <v>29</v>
      </c>
      <c r="N10" s="43">
        <v>38</v>
      </c>
      <c r="O10" s="43">
        <v>48</v>
      </c>
      <c r="P10" s="43">
        <v>99</v>
      </c>
      <c r="Q10" s="43">
        <v>160</v>
      </c>
      <c r="R10" s="43">
        <v>271</v>
      </c>
      <c r="S10" s="43">
        <v>305</v>
      </c>
      <c r="T10" s="43">
        <v>479</v>
      </c>
      <c r="U10" s="43">
        <v>653</v>
      </c>
      <c r="V10" s="43">
        <v>977</v>
      </c>
      <c r="W10" s="43">
        <v>965</v>
      </c>
      <c r="X10" s="43">
        <v>646</v>
      </c>
      <c r="Y10" s="43">
        <v>267</v>
      </c>
      <c r="Z10" s="43">
        <v>65</v>
      </c>
      <c r="AA10" s="44" t="s">
        <v>44</v>
      </c>
    </row>
    <row r="11" spans="1:27">
      <c r="A11" s="45"/>
      <c r="B11" s="46" t="s">
        <v>99</v>
      </c>
      <c r="C11" s="46" t="s">
        <v>41</v>
      </c>
      <c r="D11" s="56" t="s">
        <v>53</v>
      </c>
      <c r="E11" s="37">
        <v>2610</v>
      </c>
      <c r="F11" s="48">
        <v>3</v>
      </c>
      <c r="G11" s="48">
        <v>1</v>
      </c>
      <c r="H11" s="48" t="s">
        <v>44</v>
      </c>
      <c r="I11" s="48">
        <v>3</v>
      </c>
      <c r="J11" s="48">
        <v>6</v>
      </c>
      <c r="K11" s="48">
        <v>5</v>
      </c>
      <c r="L11" s="48">
        <v>10</v>
      </c>
      <c r="M11" s="48">
        <v>22</v>
      </c>
      <c r="N11" s="48">
        <v>25</v>
      </c>
      <c r="O11" s="48">
        <v>32</v>
      </c>
      <c r="P11" s="48">
        <v>63</v>
      </c>
      <c r="Q11" s="48">
        <v>104</v>
      </c>
      <c r="R11" s="48">
        <v>204</v>
      </c>
      <c r="S11" s="48">
        <v>200</v>
      </c>
      <c r="T11" s="48">
        <v>314</v>
      </c>
      <c r="U11" s="48">
        <v>386</v>
      </c>
      <c r="V11" s="48">
        <v>535</v>
      </c>
      <c r="W11" s="48">
        <v>427</v>
      </c>
      <c r="X11" s="48">
        <v>194</v>
      </c>
      <c r="Y11" s="48">
        <v>61</v>
      </c>
      <c r="Z11" s="48">
        <v>15</v>
      </c>
      <c r="AA11" s="49" t="s">
        <v>44</v>
      </c>
    </row>
    <row r="12" spans="1:27">
      <c r="A12" s="50"/>
      <c r="B12" s="51" t="s">
        <v>99</v>
      </c>
      <c r="C12" s="51" t="s">
        <v>41</v>
      </c>
      <c r="D12" s="57" t="s">
        <v>54</v>
      </c>
      <c r="E12" s="38">
        <v>2434</v>
      </c>
      <c r="F12" s="52">
        <v>3</v>
      </c>
      <c r="G12" s="52" t="s">
        <v>44</v>
      </c>
      <c r="H12" s="52" t="s">
        <v>44</v>
      </c>
      <c r="I12" s="52" t="s">
        <v>44</v>
      </c>
      <c r="J12" s="52">
        <v>1</v>
      </c>
      <c r="K12" s="52">
        <v>3</v>
      </c>
      <c r="L12" s="52">
        <v>7</v>
      </c>
      <c r="M12" s="52">
        <v>7</v>
      </c>
      <c r="N12" s="52">
        <v>13</v>
      </c>
      <c r="O12" s="52">
        <v>16</v>
      </c>
      <c r="P12" s="52">
        <v>36</v>
      </c>
      <c r="Q12" s="52">
        <v>56</v>
      </c>
      <c r="R12" s="52">
        <v>67</v>
      </c>
      <c r="S12" s="52">
        <v>105</v>
      </c>
      <c r="T12" s="52">
        <v>165</v>
      </c>
      <c r="U12" s="52">
        <v>267</v>
      </c>
      <c r="V12" s="52">
        <v>442</v>
      </c>
      <c r="W12" s="52">
        <v>538</v>
      </c>
      <c r="X12" s="52">
        <v>452</v>
      </c>
      <c r="Y12" s="52">
        <v>206</v>
      </c>
      <c r="Z12" s="52">
        <v>50</v>
      </c>
      <c r="AA12" s="53" t="s">
        <v>44</v>
      </c>
    </row>
    <row r="13" spans="1:27">
      <c r="A13" s="39" t="s">
        <v>57</v>
      </c>
      <c r="B13" s="40" t="s">
        <v>103</v>
      </c>
      <c r="C13" s="40" t="s">
        <v>42</v>
      </c>
      <c r="D13" s="55" t="s">
        <v>52</v>
      </c>
      <c r="E13" s="42">
        <v>1516</v>
      </c>
      <c r="F13" s="43">
        <v>3</v>
      </c>
      <c r="G13" s="43" t="s">
        <v>44</v>
      </c>
      <c r="H13" s="43" t="s">
        <v>44</v>
      </c>
      <c r="I13" s="43">
        <v>1</v>
      </c>
      <c r="J13" s="43">
        <v>2</v>
      </c>
      <c r="K13" s="43">
        <v>2</v>
      </c>
      <c r="L13" s="43">
        <v>4</v>
      </c>
      <c r="M13" s="43">
        <v>7</v>
      </c>
      <c r="N13" s="43">
        <v>7</v>
      </c>
      <c r="O13" s="43">
        <v>13</v>
      </c>
      <c r="P13" s="43">
        <v>29</v>
      </c>
      <c r="Q13" s="43">
        <v>49</v>
      </c>
      <c r="R13" s="43">
        <v>86</v>
      </c>
      <c r="S13" s="43">
        <v>79</v>
      </c>
      <c r="T13" s="43">
        <v>145</v>
      </c>
      <c r="U13" s="43">
        <v>196</v>
      </c>
      <c r="V13" s="43">
        <v>307</v>
      </c>
      <c r="W13" s="43">
        <v>291</v>
      </c>
      <c r="X13" s="43">
        <v>196</v>
      </c>
      <c r="Y13" s="43">
        <v>79</v>
      </c>
      <c r="Z13" s="43">
        <v>20</v>
      </c>
      <c r="AA13" s="44" t="s">
        <v>44</v>
      </c>
    </row>
    <row r="14" spans="1:27">
      <c r="A14" s="45"/>
      <c r="B14" s="46" t="s">
        <v>103</v>
      </c>
      <c r="C14" s="46" t="s">
        <v>42</v>
      </c>
      <c r="D14" s="56" t="s">
        <v>53</v>
      </c>
      <c r="E14" s="37">
        <v>793</v>
      </c>
      <c r="F14" s="48">
        <v>2</v>
      </c>
      <c r="G14" s="48" t="s">
        <v>44</v>
      </c>
      <c r="H14" s="48" t="s">
        <v>44</v>
      </c>
      <c r="I14" s="48">
        <v>1</v>
      </c>
      <c r="J14" s="48">
        <v>2</v>
      </c>
      <c r="K14" s="48" t="s">
        <v>44</v>
      </c>
      <c r="L14" s="48">
        <v>3</v>
      </c>
      <c r="M14" s="48">
        <v>6</v>
      </c>
      <c r="N14" s="48">
        <v>5</v>
      </c>
      <c r="O14" s="48">
        <v>8</v>
      </c>
      <c r="P14" s="48">
        <v>18</v>
      </c>
      <c r="Q14" s="48">
        <v>30</v>
      </c>
      <c r="R14" s="48">
        <v>61</v>
      </c>
      <c r="S14" s="48">
        <v>48</v>
      </c>
      <c r="T14" s="48">
        <v>100</v>
      </c>
      <c r="U14" s="48">
        <v>122</v>
      </c>
      <c r="V14" s="48">
        <v>170</v>
      </c>
      <c r="W14" s="48">
        <v>128</v>
      </c>
      <c r="X14" s="48">
        <v>59</v>
      </c>
      <c r="Y14" s="48">
        <v>25</v>
      </c>
      <c r="Z14" s="48">
        <v>5</v>
      </c>
      <c r="AA14" s="49" t="s">
        <v>44</v>
      </c>
    </row>
    <row r="15" spans="1:27">
      <c r="A15" s="50"/>
      <c r="B15" s="51" t="s">
        <v>103</v>
      </c>
      <c r="C15" s="51" t="s">
        <v>42</v>
      </c>
      <c r="D15" s="57" t="s">
        <v>54</v>
      </c>
      <c r="E15" s="38">
        <v>723</v>
      </c>
      <c r="F15" s="52">
        <v>1</v>
      </c>
      <c r="G15" s="52" t="s">
        <v>44</v>
      </c>
      <c r="H15" s="52" t="s">
        <v>44</v>
      </c>
      <c r="I15" s="52" t="s">
        <v>44</v>
      </c>
      <c r="J15" s="52" t="s">
        <v>44</v>
      </c>
      <c r="K15" s="52">
        <v>2</v>
      </c>
      <c r="L15" s="52">
        <v>1</v>
      </c>
      <c r="M15" s="52">
        <v>1</v>
      </c>
      <c r="N15" s="52">
        <v>2</v>
      </c>
      <c r="O15" s="52">
        <v>5</v>
      </c>
      <c r="P15" s="52">
        <v>11</v>
      </c>
      <c r="Q15" s="52">
        <v>19</v>
      </c>
      <c r="R15" s="52">
        <v>25</v>
      </c>
      <c r="S15" s="52">
        <v>31</v>
      </c>
      <c r="T15" s="52">
        <v>45</v>
      </c>
      <c r="U15" s="52">
        <v>74</v>
      </c>
      <c r="V15" s="52">
        <v>137</v>
      </c>
      <c r="W15" s="52">
        <v>163</v>
      </c>
      <c r="X15" s="52">
        <v>137</v>
      </c>
      <c r="Y15" s="52">
        <v>54</v>
      </c>
      <c r="Z15" s="52">
        <v>15</v>
      </c>
      <c r="AA15" s="53" t="s">
        <v>44</v>
      </c>
    </row>
    <row r="16" spans="1:27">
      <c r="A16" s="39" t="s">
        <v>59</v>
      </c>
      <c r="B16" s="40" t="s">
        <v>107</v>
      </c>
      <c r="C16" s="40" t="s">
        <v>43</v>
      </c>
      <c r="D16" s="55" t="s">
        <v>52</v>
      </c>
      <c r="E16" s="42">
        <v>486</v>
      </c>
      <c r="F16" s="43">
        <v>2</v>
      </c>
      <c r="G16" s="43" t="s">
        <v>44</v>
      </c>
      <c r="H16" s="43" t="s">
        <v>44</v>
      </c>
      <c r="I16" s="43">
        <v>1</v>
      </c>
      <c r="J16" s="43">
        <v>1</v>
      </c>
      <c r="K16" s="43">
        <v>2</v>
      </c>
      <c r="L16" s="43">
        <v>3</v>
      </c>
      <c r="M16" s="43">
        <v>2</v>
      </c>
      <c r="N16" s="43">
        <v>3</v>
      </c>
      <c r="O16" s="43">
        <v>6</v>
      </c>
      <c r="P16" s="43">
        <v>12</v>
      </c>
      <c r="Q16" s="43">
        <v>22</v>
      </c>
      <c r="R16" s="43">
        <v>26</v>
      </c>
      <c r="S16" s="43">
        <v>20</v>
      </c>
      <c r="T16" s="43">
        <v>57</v>
      </c>
      <c r="U16" s="43">
        <v>65</v>
      </c>
      <c r="V16" s="43">
        <v>94</v>
      </c>
      <c r="W16" s="43">
        <v>78</v>
      </c>
      <c r="X16" s="43">
        <v>67</v>
      </c>
      <c r="Y16" s="43">
        <v>18</v>
      </c>
      <c r="Z16" s="43">
        <v>7</v>
      </c>
      <c r="AA16" s="44" t="s">
        <v>44</v>
      </c>
    </row>
    <row r="17" spans="1:27">
      <c r="A17" s="45"/>
      <c r="B17" s="46" t="s">
        <v>107</v>
      </c>
      <c r="C17" s="46" t="s">
        <v>43</v>
      </c>
      <c r="D17" s="56" t="s">
        <v>53</v>
      </c>
      <c r="E17" s="37">
        <v>254</v>
      </c>
      <c r="F17" s="48">
        <v>1</v>
      </c>
      <c r="G17" s="48" t="s">
        <v>44</v>
      </c>
      <c r="H17" s="48" t="s">
        <v>44</v>
      </c>
      <c r="I17" s="48">
        <v>1</v>
      </c>
      <c r="J17" s="48">
        <v>1</v>
      </c>
      <c r="K17" s="48" t="s">
        <v>44</v>
      </c>
      <c r="L17" s="48">
        <v>2</v>
      </c>
      <c r="M17" s="48">
        <v>2</v>
      </c>
      <c r="N17" s="48">
        <v>2</v>
      </c>
      <c r="O17" s="48">
        <v>5</v>
      </c>
      <c r="P17" s="48">
        <v>8</v>
      </c>
      <c r="Q17" s="48">
        <v>13</v>
      </c>
      <c r="R17" s="48">
        <v>17</v>
      </c>
      <c r="S17" s="48">
        <v>13</v>
      </c>
      <c r="T17" s="48">
        <v>40</v>
      </c>
      <c r="U17" s="48">
        <v>41</v>
      </c>
      <c r="V17" s="48">
        <v>42</v>
      </c>
      <c r="W17" s="48">
        <v>39</v>
      </c>
      <c r="X17" s="48">
        <v>21</v>
      </c>
      <c r="Y17" s="48">
        <v>6</v>
      </c>
      <c r="Z17" s="48" t="s">
        <v>44</v>
      </c>
      <c r="AA17" s="49" t="s">
        <v>44</v>
      </c>
    </row>
    <row r="18" spans="1:27">
      <c r="A18" s="50"/>
      <c r="B18" s="51" t="s">
        <v>107</v>
      </c>
      <c r="C18" s="51" t="s">
        <v>43</v>
      </c>
      <c r="D18" s="57" t="s">
        <v>54</v>
      </c>
      <c r="E18" s="38">
        <v>232</v>
      </c>
      <c r="F18" s="52">
        <v>1</v>
      </c>
      <c r="G18" s="52" t="s">
        <v>44</v>
      </c>
      <c r="H18" s="52" t="s">
        <v>44</v>
      </c>
      <c r="I18" s="52" t="s">
        <v>44</v>
      </c>
      <c r="J18" s="52" t="s">
        <v>44</v>
      </c>
      <c r="K18" s="52">
        <v>2</v>
      </c>
      <c r="L18" s="52">
        <v>1</v>
      </c>
      <c r="M18" s="52" t="s">
        <v>44</v>
      </c>
      <c r="N18" s="52">
        <v>1</v>
      </c>
      <c r="O18" s="52">
        <v>1</v>
      </c>
      <c r="P18" s="52">
        <v>4</v>
      </c>
      <c r="Q18" s="52">
        <v>9</v>
      </c>
      <c r="R18" s="52">
        <v>9</v>
      </c>
      <c r="S18" s="52">
        <v>7</v>
      </c>
      <c r="T18" s="52">
        <v>17</v>
      </c>
      <c r="U18" s="52">
        <v>24</v>
      </c>
      <c r="V18" s="52">
        <v>52</v>
      </c>
      <c r="W18" s="52">
        <v>39</v>
      </c>
      <c r="X18" s="52">
        <v>46</v>
      </c>
      <c r="Y18" s="52">
        <v>12</v>
      </c>
      <c r="Z18" s="52">
        <v>7</v>
      </c>
      <c r="AA18" s="53" t="s">
        <v>44</v>
      </c>
    </row>
    <row r="19" spans="1:27">
      <c r="A19" s="39" t="s">
        <v>60</v>
      </c>
      <c r="B19" s="40" t="s">
        <v>111</v>
      </c>
      <c r="C19" s="40" t="s">
        <v>45</v>
      </c>
      <c r="D19" s="55" t="s">
        <v>52</v>
      </c>
      <c r="E19" s="42">
        <v>133</v>
      </c>
      <c r="F19" s="43" t="s">
        <v>44</v>
      </c>
      <c r="G19" s="43" t="s">
        <v>44</v>
      </c>
      <c r="H19" s="43" t="s">
        <v>44</v>
      </c>
      <c r="I19" s="43" t="s">
        <v>44</v>
      </c>
      <c r="J19" s="43" t="s">
        <v>44</v>
      </c>
      <c r="K19" s="43" t="s">
        <v>44</v>
      </c>
      <c r="L19" s="43" t="s">
        <v>44</v>
      </c>
      <c r="M19" s="43" t="s">
        <v>44</v>
      </c>
      <c r="N19" s="43" t="s">
        <v>44</v>
      </c>
      <c r="O19" s="43" t="s">
        <v>44</v>
      </c>
      <c r="P19" s="43">
        <v>2</v>
      </c>
      <c r="Q19" s="43">
        <v>3</v>
      </c>
      <c r="R19" s="43">
        <v>9</v>
      </c>
      <c r="S19" s="43">
        <v>7</v>
      </c>
      <c r="T19" s="43">
        <v>16</v>
      </c>
      <c r="U19" s="43">
        <v>12</v>
      </c>
      <c r="V19" s="43">
        <v>33</v>
      </c>
      <c r="W19" s="43">
        <v>28</v>
      </c>
      <c r="X19" s="43">
        <v>14</v>
      </c>
      <c r="Y19" s="43">
        <v>8</v>
      </c>
      <c r="Z19" s="43">
        <v>1</v>
      </c>
      <c r="AA19" s="44" t="s">
        <v>44</v>
      </c>
    </row>
    <row r="20" spans="1:27">
      <c r="A20" s="45"/>
      <c r="B20" s="46" t="s">
        <v>111</v>
      </c>
      <c r="C20" s="46" t="s">
        <v>45</v>
      </c>
      <c r="D20" s="56" t="s">
        <v>53</v>
      </c>
      <c r="E20" s="37">
        <v>71</v>
      </c>
      <c r="F20" s="48" t="s">
        <v>44</v>
      </c>
      <c r="G20" s="48" t="s">
        <v>44</v>
      </c>
      <c r="H20" s="48" t="s">
        <v>44</v>
      </c>
      <c r="I20" s="48" t="s">
        <v>44</v>
      </c>
      <c r="J20" s="48" t="s">
        <v>44</v>
      </c>
      <c r="K20" s="48" t="s">
        <v>44</v>
      </c>
      <c r="L20" s="48" t="s">
        <v>44</v>
      </c>
      <c r="M20" s="48" t="s">
        <v>44</v>
      </c>
      <c r="N20" s="48" t="s">
        <v>44</v>
      </c>
      <c r="O20" s="48" t="s">
        <v>44</v>
      </c>
      <c r="P20" s="48">
        <v>2</v>
      </c>
      <c r="Q20" s="48">
        <v>1</v>
      </c>
      <c r="R20" s="48">
        <v>7</v>
      </c>
      <c r="S20" s="48">
        <v>6</v>
      </c>
      <c r="T20" s="48">
        <v>10</v>
      </c>
      <c r="U20" s="48">
        <v>6</v>
      </c>
      <c r="V20" s="48">
        <v>21</v>
      </c>
      <c r="W20" s="48">
        <v>11</v>
      </c>
      <c r="X20" s="48">
        <v>6</v>
      </c>
      <c r="Y20" s="48">
        <v>1</v>
      </c>
      <c r="Z20" s="48" t="s">
        <v>44</v>
      </c>
      <c r="AA20" s="49" t="s">
        <v>44</v>
      </c>
    </row>
    <row r="21" spans="1:27">
      <c r="A21" s="50"/>
      <c r="B21" s="51" t="s">
        <v>111</v>
      </c>
      <c r="C21" s="51" t="s">
        <v>45</v>
      </c>
      <c r="D21" s="57" t="s">
        <v>54</v>
      </c>
      <c r="E21" s="38">
        <v>62</v>
      </c>
      <c r="F21" s="52" t="s">
        <v>44</v>
      </c>
      <c r="G21" s="52" t="s">
        <v>44</v>
      </c>
      <c r="H21" s="52" t="s">
        <v>44</v>
      </c>
      <c r="I21" s="52" t="s">
        <v>44</v>
      </c>
      <c r="J21" s="52" t="s">
        <v>44</v>
      </c>
      <c r="K21" s="52" t="s">
        <v>44</v>
      </c>
      <c r="L21" s="52" t="s">
        <v>44</v>
      </c>
      <c r="M21" s="52" t="s">
        <v>44</v>
      </c>
      <c r="N21" s="52" t="s">
        <v>44</v>
      </c>
      <c r="O21" s="52" t="s">
        <v>44</v>
      </c>
      <c r="P21" s="52" t="s">
        <v>44</v>
      </c>
      <c r="Q21" s="52">
        <v>2</v>
      </c>
      <c r="R21" s="52">
        <v>2</v>
      </c>
      <c r="S21" s="52">
        <v>1</v>
      </c>
      <c r="T21" s="52">
        <v>6</v>
      </c>
      <c r="U21" s="52">
        <v>6</v>
      </c>
      <c r="V21" s="52">
        <v>12</v>
      </c>
      <c r="W21" s="52">
        <v>17</v>
      </c>
      <c r="X21" s="52">
        <v>8</v>
      </c>
      <c r="Y21" s="52">
        <v>7</v>
      </c>
      <c r="Z21" s="52">
        <v>1</v>
      </c>
      <c r="AA21" s="53" t="s">
        <v>44</v>
      </c>
    </row>
    <row r="22" spans="1:27">
      <c r="A22" s="39" t="s">
        <v>61</v>
      </c>
      <c r="B22" s="40" t="s">
        <v>115</v>
      </c>
      <c r="C22" s="40" t="s">
        <v>45</v>
      </c>
      <c r="D22" s="55" t="s">
        <v>52</v>
      </c>
      <c r="E22" s="42">
        <v>78</v>
      </c>
      <c r="F22" s="43" t="s">
        <v>44</v>
      </c>
      <c r="G22" s="43" t="s">
        <v>44</v>
      </c>
      <c r="H22" s="43" t="s">
        <v>44</v>
      </c>
      <c r="I22" s="43" t="s">
        <v>44</v>
      </c>
      <c r="J22" s="43" t="s">
        <v>44</v>
      </c>
      <c r="K22" s="43" t="s">
        <v>44</v>
      </c>
      <c r="L22" s="43">
        <v>1</v>
      </c>
      <c r="M22" s="43" t="s">
        <v>44</v>
      </c>
      <c r="N22" s="43" t="s">
        <v>44</v>
      </c>
      <c r="O22" s="43">
        <v>2</v>
      </c>
      <c r="P22" s="43" t="s">
        <v>44</v>
      </c>
      <c r="Q22" s="43">
        <v>3</v>
      </c>
      <c r="R22" s="43">
        <v>3</v>
      </c>
      <c r="S22" s="43">
        <v>5</v>
      </c>
      <c r="T22" s="43">
        <v>8</v>
      </c>
      <c r="U22" s="43">
        <v>9</v>
      </c>
      <c r="V22" s="43">
        <v>14</v>
      </c>
      <c r="W22" s="43">
        <v>20</v>
      </c>
      <c r="X22" s="43">
        <v>9</v>
      </c>
      <c r="Y22" s="43">
        <v>2</v>
      </c>
      <c r="Z22" s="43">
        <v>2</v>
      </c>
      <c r="AA22" s="44" t="s">
        <v>44</v>
      </c>
    </row>
    <row r="23" spans="1:27">
      <c r="A23" s="45"/>
      <c r="B23" s="46" t="s">
        <v>115</v>
      </c>
      <c r="C23" s="46" t="s">
        <v>45</v>
      </c>
      <c r="D23" s="56" t="s">
        <v>53</v>
      </c>
      <c r="E23" s="37">
        <v>44</v>
      </c>
      <c r="F23" s="48" t="s">
        <v>44</v>
      </c>
      <c r="G23" s="48" t="s">
        <v>44</v>
      </c>
      <c r="H23" s="48" t="s">
        <v>44</v>
      </c>
      <c r="I23" s="48" t="s">
        <v>44</v>
      </c>
      <c r="J23" s="48" t="s">
        <v>44</v>
      </c>
      <c r="K23" s="48" t="s">
        <v>44</v>
      </c>
      <c r="L23" s="48">
        <v>1</v>
      </c>
      <c r="M23" s="48" t="s">
        <v>44</v>
      </c>
      <c r="N23" s="48" t="s">
        <v>44</v>
      </c>
      <c r="O23" s="48">
        <v>1</v>
      </c>
      <c r="P23" s="48" t="s">
        <v>44</v>
      </c>
      <c r="Q23" s="48">
        <v>3</v>
      </c>
      <c r="R23" s="48">
        <v>2</v>
      </c>
      <c r="S23" s="48">
        <v>4</v>
      </c>
      <c r="T23" s="48">
        <v>6</v>
      </c>
      <c r="U23" s="48">
        <v>5</v>
      </c>
      <c r="V23" s="48">
        <v>9</v>
      </c>
      <c r="W23" s="48">
        <v>11</v>
      </c>
      <c r="X23" s="48">
        <v>2</v>
      </c>
      <c r="Y23" s="48" t="s">
        <v>44</v>
      </c>
      <c r="Z23" s="48" t="s">
        <v>44</v>
      </c>
      <c r="AA23" s="49" t="s">
        <v>44</v>
      </c>
    </row>
    <row r="24" spans="1:27">
      <c r="A24" s="50"/>
      <c r="B24" s="51" t="s">
        <v>115</v>
      </c>
      <c r="C24" s="51" t="s">
        <v>45</v>
      </c>
      <c r="D24" s="57" t="s">
        <v>54</v>
      </c>
      <c r="E24" s="38">
        <v>34</v>
      </c>
      <c r="F24" s="52" t="s">
        <v>44</v>
      </c>
      <c r="G24" s="52" t="s">
        <v>44</v>
      </c>
      <c r="H24" s="52" t="s">
        <v>44</v>
      </c>
      <c r="I24" s="52" t="s">
        <v>44</v>
      </c>
      <c r="J24" s="52" t="s">
        <v>44</v>
      </c>
      <c r="K24" s="52" t="s">
        <v>44</v>
      </c>
      <c r="L24" s="52" t="s">
        <v>44</v>
      </c>
      <c r="M24" s="52" t="s">
        <v>44</v>
      </c>
      <c r="N24" s="52" t="s">
        <v>44</v>
      </c>
      <c r="O24" s="52">
        <v>1</v>
      </c>
      <c r="P24" s="52" t="s">
        <v>44</v>
      </c>
      <c r="Q24" s="52" t="s">
        <v>44</v>
      </c>
      <c r="R24" s="52">
        <v>1</v>
      </c>
      <c r="S24" s="52">
        <v>1</v>
      </c>
      <c r="T24" s="52">
        <v>2</v>
      </c>
      <c r="U24" s="52">
        <v>4</v>
      </c>
      <c r="V24" s="52">
        <v>5</v>
      </c>
      <c r="W24" s="52">
        <v>9</v>
      </c>
      <c r="X24" s="52">
        <v>7</v>
      </c>
      <c r="Y24" s="52">
        <v>2</v>
      </c>
      <c r="Z24" s="52">
        <v>2</v>
      </c>
      <c r="AA24" s="53" t="s">
        <v>44</v>
      </c>
    </row>
    <row r="25" spans="1:27">
      <c r="A25" s="39" t="s">
        <v>62</v>
      </c>
      <c r="B25" s="40" t="s">
        <v>119</v>
      </c>
      <c r="C25" s="40" t="s">
        <v>45</v>
      </c>
      <c r="D25" s="55" t="s">
        <v>52</v>
      </c>
      <c r="E25" s="42">
        <v>86</v>
      </c>
      <c r="F25" s="43" t="s">
        <v>44</v>
      </c>
      <c r="G25" s="43" t="s">
        <v>44</v>
      </c>
      <c r="H25" s="43" t="s">
        <v>44</v>
      </c>
      <c r="I25" s="43" t="s">
        <v>44</v>
      </c>
      <c r="J25" s="43" t="s">
        <v>44</v>
      </c>
      <c r="K25" s="43" t="s">
        <v>44</v>
      </c>
      <c r="L25" s="43" t="s">
        <v>44</v>
      </c>
      <c r="M25" s="43" t="s">
        <v>44</v>
      </c>
      <c r="N25" s="43">
        <v>1</v>
      </c>
      <c r="O25" s="43">
        <v>1</v>
      </c>
      <c r="P25" s="43">
        <v>4</v>
      </c>
      <c r="Q25" s="43">
        <v>1</v>
      </c>
      <c r="R25" s="43">
        <v>5</v>
      </c>
      <c r="S25" s="43">
        <v>4</v>
      </c>
      <c r="T25" s="43">
        <v>8</v>
      </c>
      <c r="U25" s="43">
        <v>18</v>
      </c>
      <c r="V25" s="43">
        <v>13</v>
      </c>
      <c r="W25" s="43">
        <v>14</v>
      </c>
      <c r="X25" s="43">
        <v>7</v>
      </c>
      <c r="Y25" s="43">
        <v>10</v>
      </c>
      <c r="Z25" s="43" t="s">
        <v>44</v>
      </c>
      <c r="AA25" s="44" t="s">
        <v>44</v>
      </c>
    </row>
    <row r="26" spans="1:27">
      <c r="A26" s="45"/>
      <c r="B26" s="46" t="s">
        <v>119</v>
      </c>
      <c r="C26" s="46" t="s">
        <v>45</v>
      </c>
      <c r="D26" s="56" t="s">
        <v>53</v>
      </c>
      <c r="E26" s="37">
        <v>41</v>
      </c>
      <c r="F26" s="48" t="s">
        <v>44</v>
      </c>
      <c r="G26" s="48" t="s">
        <v>44</v>
      </c>
      <c r="H26" s="48" t="s">
        <v>44</v>
      </c>
      <c r="I26" s="48" t="s">
        <v>44</v>
      </c>
      <c r="J26" s="48" t="s">
        <v>44</v>
      </c>
      <c r="K26" s="48" t="s">
        <v>44</v>
      </c>
      <c r="L26" s="48" t="s">
        <v>44</v>
      </c>
      <c r="M26" s="48" t="s">
        <v>44</v>
      </c>
      <c r="N26" s="48">
        <v>1</v>
      </c>
      <c r="O26" s="48" t="s">
        <v>44</v>
      </c>
      <c r="P26" s="48">
        <v>3</v>
      </c>
      <c r="Q26" s="48">
        <v>1</v>
      </c>
      <c r="R26" s="48">
        <v>2</v>
      </c>
      <c r="S26" s="48">
        <v>4</v>
      </c>
      <c r="T26" s="48">
        <v>5</v>
      </c>
      <c r="U26" s="48">
        <v>11</v>
      </c>
      <c r="V26" s="48">
        <v>8</v>
      </c>
      <c r="W26" s="48">
        <v>2</v>
      </c>
      <c r="X26" s="48">
        <v>1</v>
      </c>
      <c r="Y26" s="48">
        <v>3</v>
      </c>
      <c r="Z26" s="48" t="s">
        <v>44</v>
      </c>
      <c r="AA26" s="49" t="s">
        <v>44</v>
      </c>
    </row>
    <row r="27" spans="1:27">
      <c r="A27" s="45"/>
      <c r="B27" s="46" t="s">
        <v>119</v>
      </c>
      <c r="C27" s="46" t="s">
        <v>45</v>
      </c>
      <c r="D27" s="56" t="s">
        <v>54</v>
      </c>
      <c r="E27" s="37">
        <v>45</v>
      </c>
      <c r="F27" s="48" t="s">
        <v>44</v>
      </c>
      <c r="G27" s="48" t="s">
        <v>44</v>
      </c>
      <c r="H27" s="48" t="s">
        <v>44</v>
      </c>
      <c r="I27" s="48" t="s">
        <v>44</v>
      </c>
      <c r="J27" s="48" t="s">
        <v>44</v>
      </c>
      <c r="K27" s="48" t="s">
        <v>44</v>
      </c>
      <c r="L27" s="48" t="s">
        <v>44</v>
      </c>
      <c r="M27" s="48" t="s">
        <v>44</v>
      </c>
      <c r="N27" s="48" t="s">
        <v>44</v>
      </c>
      <c r="O27" s="48">
        <v>1</v>
      </c>
      <c r="P27" s="48">
        <v>1</v>
      </c>
      <c r="Q27" s="48" t="s">
        <v>44</v>
      </c>
      <c r="R27" s="48">
        <v>3</v>
      </c>
      <c r="S27" s="48" t="s">
        <v>44</v>
      </c>
      <c r="T27" s="48">
        <v>3</v>
      </c>
      <c r="U27" s="48">
        <v>7</v>
      </c>
      <c r="V27" s="48">
        <v>5</v>
      </c>
      <c r="W27" s="48">
        <v>12</v>
      </c>
      <c r="X27" s="48">
        <v>6</v>
      </c>
      <c r="Y27" s="48">
        <v>7</v>
      </c>
      <c r="Z27" s="48" t="s">
        <v>44</v>
      </c>
      <c r="AA27" s="49" t="s">
        <v>44</v>
      </c>
    </row>
    <row r="28" spans="1:27">
      <c r="A28" s="39" t="s">
        <v>64</v>
      </c>
      <c r="B28" s="40" t="s">
        <v>123</v>
      </c>
      <c r="C28" s="40" t="s">
        <v>45</v>
      </c>
      <c r="D28" s="55" t="s">
        <v>52</v>
      </c>
      <c r="E28" s="42">
        <v>94</v>
      </c>
      <c r="F28" s="43" t="s">
        <v>44</v>
      </c>
      <c r="G28" s="43" t="s">
        <v>44</v>
      </c>
      <c r="H28" s="43" t="s">
        <v>44</v>
      </c>
      <c r="I28" s="43" t="s">
        <v>44</v>
      </c>
      <c r="J28" s="43" t="s">
        <v>44</v>
      </c>
      <c r="K28" s="43" t="s">
        <v>44</v>
      </c>
      <c r="L28" s="43" t="s">
        <v>44</v>
      </c>
      <c r="M28" s="43" t="s">
        <v>44</v>
      </c>
      <c r="N28" s="43">
        <v>1</v>
      </c>
      <c r="O28" s="43">
        <v>1</v>
      </c>
      <c r="P28" s="43" t="s">
        <v>44</v>
      </c>
      <c r="Q28" s="43" t="s">
        <v>44</v>
      </c>
      <c r="R28" s="43">
        <v>1</v>
      </c>
      <c r="S28" s="43">
        <v>5</v>
      </c>
      <c r="T28" s="43">
        <v>7</v>
      </c>
      <c r="U28" s="43">
        <v>7</v>
      </c>
      <c r="V28" s="43">
        <v>26</v>
      </c>
      <c r="W28" s="43">
        <v>22</v>
      </c>
      <c r="X28" s="43">
        <v>19</v>
      </c>
      <c r="Y28" s="43">
        <v>3</v>
      </c>
      <c r="Z28" s="43">
        <v>2</v>
      </c>
      <c r="AA28" s="44" t="s">
        <v>44</v>
      </c>
    </row>
    <row r="29" spans="1:27">
      <c r="A29" s="45"/>
      <c r="B29" s="46" t="s">
        <v>123</v>
      </c>
      <c r="C29" s="46" t="s">
        <v>45</v>
      </c>
      <c r="D29" s="56" t="s">
        <v>53</v>
      </c>
      <c r="E29" s="37">
        <v>47</v>
      </c>
      <c r="F29" s="48" t="s">
        <v>44</v>
      </c>
      <c r="G29" s="48" t="s">
        <v>44</v>
      </c>
      <c r="H29" s="48" t="s">
        <v>44</v>
      </c>
      <c r="I29" s="48" t="s">
        <v>44</v>
      </c>
      <c r="J29" s="48" t="s">
        <v>44</v>
      </c>
      <c r="K29" s="48" t="s">
        <v>44</v>
      </c>
      <c r="L29" s="48" t="s">
        <v>44</v>
      </c>
      <c r="M29" s="48" t="s">
        <v>44</v>
      </c>
      <c r="N29" s="48" t="s">
        <v>44</v>
      </c>
      <c r="O29" s="48">
        <v>1</v>
      </c>
      <c r="P29" s="48" t="s">
        <v>44</v>
      </c>
      <c r="Q29" s="48" t="s">
        <v>44</v>
      </c>
      <c r="R29" s="48">
        <v>1</v>
      </c>
      <c r="S29" s="48">
        <v>1</v>
      </c>
      <c r="T29" s="48">
        <v>5</v>
      </c>
      <c r="U29" s="48">
        <v>5</v>
      </c>
      <c r="V29" s="48">
        <v>16</v>
      </c>
      <c r="W29" s="48">
        <v>9</v>
      </c>
      <c r="X29" s="48">
        <v>6</v>
      </c>
      <c r="Y29" s="48">
        <v>1</v>
      </c>
      <c r="Z29" s="48">
        <v>2</v>
      </c>
      <c r="AA29" s="49" t="s">
        <v>44</v>
      </c>
    </row>
    <row r="30" spans="1:27">
      <c r="A30" s="50"/>
      <c r="B30" s="51" t="s">
        <v>123</v>
      </c>
      <c r="C30" s="51" t="s">
        <v>45</v>
      </c>
      <c r="D30" s="57" t="s">
        <v>54</v>
      </c>
      <c r="E30" s="38">
        <v>47</v>
      </c>
      <c r="F30" s="52" t="s">
        <v>44</v>
      </c>
      <c r="G30" s="52" t="s">
        <v>44</v>
      </c>
      <c r="H30" s="52" t="s">
        <v>44</v>
      </c>
      <c r="I30" s="52" t="s">
        <v>44</v>
      </c>
      <c r="J30" s="52" t="s">
        <v>44</v>
      </c>
      <c r="K30" s="52" t="s">
        <v>44</v>
      </c>
      <c r="L30" s="52" t="s">
        <v>44</v>
      </c>
      <c r="M30" s="52" t="s">
        <v>44</v>
      </c>
      <c r="N30" s="52">
        <v>1</v>
      </c>
      <c r="O30" s="52" t="s">
        <v>44</v>
      </c>
      <c r="P30" s="52" t="s">
        <v>44</v>
      </c>
      <c r="Q30" s="52" t="s">
        <v>44</v>
      </c>
      <c r="R30" s="52" t="s">
        <v>44</v>
      </c>
      <c r="S30" s="52">
        <v>4</v>
      </c>
      <c r="T30" s="52">
        <v>2</v>
      </c>
      <c r="U30" s="52">
        <v>2</v>
      </c>
      <c r="V30" s="52">
        <v>10</v>
      </c>
      <c r="W30" s="52">
        <v>13</v>
      </c>
      <c r="X30" s="52">
        <v>13</v>
      </c>
      <c r="Y30" s="52">
        <v>2</v>
      </c>
      <c r="Z30" s="52" t="s">
        <v>44</v>
      </c>
      <c r="AA30" s="53" t="s">
        <v>44</v>
      </c>
    </row>
    <row r="31" spans="1:27">
      <c r="A31" s="39" t="s">
        <v>65</v>
      </c>
      <c r="B31" s="40" t="s">
        <v>127</v>
      </c>
      <c r="C31" s="40" t="s">
        <v>45</v>
      </c>
      <c r="D31" s="55" t="s">
        <v>52</v>
      </c>
      <c r="E31" s="42">
        <v>333</v>
      </c>
      <c r="F31" s="43">
        <v>1</v>
      </c>
      <c r="G31" s="43" t="s">
        <v>44</v>
      </c>
      <c r="H31" s="43" t="s">
        <v>44</v>
      </c>
      <c r="I31" s="43" t="s">
        <v>44</v>
      </c>
      <c r="J31" s="43" t="s">
        <v>44</v>
      </c>
      <c r="K31" s="43" t="s">
        <v>44</v>
      </c>
      <c r="L31" s="43" t="s">
        <v>44</v>
      </c>
      <c r="M31" s="43">
        <v>3</v>
      </c>
      <c r="N31" s="43" t="s">
        <v>44</v>
      </c>
      <c r="O31" s="43">
        <v>2</v>
      </c>
      <c r="P31" s="43">
        <v>7</v>
      </c>
      <c r="Q31" s="43">
        <v>12</v>
      </c>
      <c r="R31" s="43">
        <v>25</v>
      </c>
      <c r="S31" s="43">
        <v>19</v>
      </c>
      <c r="T31" s="43">
        <v>27</v>
      </c>
      <c r="U31" s="43">
        <v>38</v>
      </c>
      <c r="V31" s="43">
        <v>72</v>
      </c>
      <c r="W31" s="43">
        <v>68</v>
      </c>
      <c r="X31" s="43">
        <v>35</v>
      </c>
      <c r="Y31" s="43">
        <v>19</v>
      </c>
      <c r="Z31" s="43">
        <v>5</v>
      </c>
      <c r="AA31" s="44" t="s">
        <v>44</v>
      </c>
    </row>
    <row r="32" spans="1:27">
      <c r="A32" s="45"/>
      <c r="B32" s="46" t="s">
        <v>127</v>
      </c>
      <c r="C32" s="46" t="s">
        <v>45</v>
      </c>
      <c r="D32" s="56" t="s">
        <v>53</v>
      </c>
      <c r="E32" s="37">
        <v>175</v>
      </c>
      <c r="F32" s="48">
        <v>1</v>
      </c>
      <c r="G32" s="48" t="s">
        <v>44</v>
      </c>
      <c r="H32" s="48" t="s">
        <v>44</v>
      </c>
      <c r="I32" s="48" t="s">
        <v>44</v>
      </c>
      <c r="J32" s="48" t="s">
        <v>44</v>
      </c>
      <c r="K32" s="48" t="s">
        <v>44</v>
      </c>
      <c r="L32" s="48" t="s">
        <v>44</v>
      </c>
      <c r="M32" s="48">
        <v>2</v>
      </c>
      <c r="N32" s="48" t="s">
        <v>44</v>
      </c>
      <c r="O32" s="48" t="s">
        <v>44</v>
      </c>
      <c r="P32" s="48">
        <v>3</v>
      </c>
      <c r="Q32" s="48">
        <v>6</v>
      </c>
      <c r="R32" s="48">
        <v>19</v>
      </c>
      <c r="S32" s="48">
        <v>10</v>
      </c>
      <c r="T32" s="48">
        <v>20</v>
      </c>
      <c r="U32" s="48">
        <v>24</v>
      </c>
      <c r="V32" s="48">
        <v>41</v>
      </c>
      <c r="W32" s="48">
        <v>29</v>
      </c>
      <c r="X32" s="48">
        <v>11</v>
      </c>
      <c r="Y32" s="48">
        <v>7</v>
      </c>
      <c r="Z32" s="48">
        <v>2</v>
      </c>
      <c r="AA32" s="49" t="s">
        <v>44</v>
      </c>
    </row>
    <row r="33" spans="1:27">
      <c r="A33" s="50"/>
      <c r="B33" s="51" t="s">
        <v>127</v>
      </c>
      <c r="C33" s="51" t="s">
        <v>45</v>
      </c>
      <c r="D33" s="57" t="s">
        <v>54</v>
      </c>
      <c r="E33" s="38">
        <v>158</v>
      </c>
      <c r="F33" s="52" t="s">
        <v>44</v>
      </c>
      <c r="G33" s="52" t="s">
        <v>44</v>
      </c>
      <c r="H33" s="52" t="s">
        <v>44</v>
      </c>
      <c r="I33" s="52" t="s">
        <v>44</v>
      </c>
      <c r="J33" s="52" t="s">
        <v>44</v>
      </c>
      <c r="K33" s="52" t="s">
        <v>44</v>
      </c>
      <c r="L33" s="52" t="s">
        <v>44</v>
      </c>
      <c r="M33" s="52">
        <v>1</v>
      </c>
      <c r="N33" s="52" t="s">
        <v>44</v>
      </c>
      <c r="O33" s="52">
        <v>2</v>
      </c>
      <c r="P33" s="52">
        <v>4</v>
      </c>
      <c r="Q33" s="52">
        <v>6</v>
      </c>
      <c r="R33" s="52">
        <v>6</v>
      </c>
      <c r="S33" s="52">
        <v>9</v>
      </c>
      <c r="T33" s="52">
        <v>7</v>
      </c>
      <c r="U33" s="52">
        <v>14</v>
      </c>
      <c r="V33" s="52">
        <v>31</v>
      </c>
      <c r="W33" s="52">
        <v>39</v>
      </c>
      <c r="X33" s="52">
        <v>24</v>
      </c>
      <c r="Y33" s="52">
        <v>12</v>
      </c>
      <c r="Z33" s="52">
        <v>3</v>
      </c>
      <c r="AA33" s="53" t="s">
        <v>44</v>
      </c>
    </row>
    <row r="34" spans="1:27">
      <c r="A34" s="39" t="s">
        <v>66</v>
      </c>
      <c r="B34" s="40" t="s">
        <v>131</v>
      </c>
      <c r="C34" s="40" t="s">
        <v>45</v>
      </c>
      <c r="D34" s="55" t="s">
        <v>52</v>
      </c>
      <c r="E34" s="42">
        <v>54</v>
      </c>
      <c r="F34" s="43" t="s">
        <v>44</v>
      </c>
      <c r="G34" s="43" t="s">
        <v>44</v>
      </c>
      <c r="H34" s="43" t="s">
        <v>44</v>
      </c>
      <c r="I34" s="43" t="s">
        <v>44</v>
      </c>
      <c r="J34" s="43" t="s">
        <v>44</v>
      </c>
      <c r="K34" s="43" t="s">
        <v>44</v>
      </c>
      <c r="L34" s="43" t="s">
        <v>44</v>
      </c>
      <c r="M34" s="43" t="s">
        <v>44</v>
      </c>
      <c r="N34" s="43" t="s">
        <v>44</v>
      </c>
      <c r="O34" s="43" t="s">
        <v>44</v>
      </c>
      <c r="P34" s="43" t="s">
        <v>44</v>
      </c>
      <c r="Q34" s="43">
        <v>3</v>
      </c>
      <c r="R34" s="43">
        <v>5</v>
      </c>
      <c r="S34" s="43">
        <v>4</v>
      </c>
      <c r="T34" s="43">
        <v>3</v>
      </c>
      <c r="U34" s="43">
        <v>10</v>
      </c>
      <c r="V34" s="43">
        <v>11</v>
      </c>
      <c r="W34" s="43">
        <v>8</v>
      </c>
      <c r="X34" s="43">
        <v>8</v>
      </c>
      <c r="Y34" s="43">
        <v>2</v>
      </c>
      <c r="Z34" s="43" t="s">
        <v>44</v>
      </c>
      <c r="AA34" s="44" t="s">
        <v>44</v>
      </c>
    </row>
    <row r="35" spans="1:27">
      <c r="A35" s="45"/>
      <c r="B35" s="46" t="s">
        <v>131</v>
      </c>
      <c r="C35" s="46" t="s">
        <v>45</v>
      </c>
      <c r="D35" s="56" t="s">
        <v>53</v>
      </c>
      <c r="E35" s="37">
        <v>31</v>
      </c>
      <c r="F35" s="48" t="s">
        <v>44</v>
      </c>
      <c r="G35" s="48" t="s">
        <v>44</v>
      </c>
      <c r="H35" s="48" t="s">
        <v>44</v>
      </c>
      <c r="I35" s="48" t="s">
        <v>44</v>
      </c>
      <c r="J35" s="48" t="s">
        <v>44</v>
      </c>
      <c r="K35" s="48" t="s">
        <v>44</v>
      </c>
      <c r="L35" s="48" t="s">
        <v>44</v>
      </c>
      <c r="M35" s="48" t="s">
        <v>44</v>
      </c>
      <c r="N35" s="48" t="s">
        <v>44</v>
      </c>
      <c r="O35" s="48" t="s">
        <v>44</v>
      </c>
      <c r="P35" s="48" t="s">
        <v>44</v>
      </c>
      <c r="Q35" s="48">
        <v>3</v>
      </c>
      <c r="R35" s="48">
        <v>3</v>
      </c>
      <c r="S35" s="48">
        <v>3</v>
      </c>
      <c r="T35" s="48">
        <v>2</v>
      </c>
      <c r="U35" s="48">
        <v>7</v>
      </c>
      <c r="V35" s="48">
        <v>7</v>
      </c>
      <c r="W35" s="48">
        <v>2</v>
      </c>
      <c r="X35" s="48">
        <v>2</v>
      </c>
      <c r="Y35" s="48">
        <v>2</v>
      </c>
      <c r="Z35" s="48" t="s">
        <v>44</v>
      </c>
      <c r="AA35" s="49" t="s">
        <v>44</v>
      </c>
    </row>
    <row r="36" spans="1:27">
      <c r="A36" s="50"/>
      <c r="B36" s="51" t="s">
        <v>131</v>
      </c>
      <c r="C36" s="51" t="s">
        <v>45</v>
      </c>
      <c r="D36" s="57" t="s">
        <v>54</v>
      </c>
      <c r="E36" s="38">
        <v>23</v>
      </c>
      <c r="F36" s="52" t="s">
        <v>44</v>
      </c>
      <c r="G36" s="52" t="s">
        <v>44</v>
      </c>
      <c r="H36" s="52" t="s">
        <v>44</v>
      </c>
      <c r="I36" s="52" t="s">
        <v>44</v>
      </c>
      <c r="J36" s="52" t="s">
        <v>44</v>
      </c>
      <c r="K36" s="52" t="s">
        <v>44</v>
      </c>
      <c r="L36" s="52" t="s">
        <v>44</v>
      </c>
      <c r="M36" s="52" t="s">
        <v>44</v>
      </c>
      <c r="N36" s="52" t="s">
        <v>44</v>
      </c>
      <c r="O36" s="52" t="s">
        <v>44</v>
      </c>
      <c r="P36" s="52" t="s">
        <v>44</v>
      </c>
      <c r="Q36" s="52" t="s">
        <v>44</v>
      </c>
      <c r="R36" s="52">
        <v>2</v>
      </c>
      <c r="S36" s="52">
        <v>1</v>
      </c>
      <c r="T36" s="52">
        <v>1</v>
      </c>
      <c r="U36" s="52">
        <v>3</v>
      </c>
      <c r="V36" s="52">
        <v>4</v>
      </c>
      <c r="W36" s="52">
        <v>6</v>
      </c>
      <c r="X36" s="52">
        <v>6</v>
      </c>
      <c r="Y36" s="52" t="s">
        <v>44</v>
      </c>
      <c r="Z36" s="52" t="s">
        <v>44</v>
      </c>
      <c r="AA36" s="53" t="s">
        <v>44</v>
      </c>
    </row>
    <row r="37" spans="1:27">
      <c r="A37" s="39" t="s">
        <v>67</v>
      </c>
      <c r="B37" s="40" t="s">
        <v>135</v>
      </c>
      <c r="C37" s="40" t="s">
        <v>45</v>
      </c>
      <c r="D37" s="55" t="s">
        <v>52</v>
      </c>
      <c r="E37" s="42">
        <v>252</v>
      </c>
      <c r="F37" s="43" t="s">
        <v>44</v>
      </c>
      <c r="G37" s="43" t="s">
        <v>44</v>
      </c>
      <c r="H37" s="43" t="s">
        <v>44</v>
      </c>
      <c r="I37" s="43" t="s">
        <v>44</v>
      </c>
      <c r="J37" s="43">
        <v>1</v>
      </c>
      <c r="K37" s="43" t="s">
        <v>44</v>
      </c>
      <c r="L37" s="43" t="s">
        <v>44</v>
      </c>
      <c r="M37" s="43">
        <v>2</v>
      </c>
      <c r="N37" s="43">
        <v>2</v>
      </c>
      <c r="O37" s="43">
        <v>1</v>
      </c>
      <c r="P37" s="43">
        <v>4</v>
      </c>
      <c r="Q37" s="43">
        <v>5</v>
      </c>
      <c r="R37" s="43">
        <v>12</v>
      </c>
      <c r="S37" s="43">
        <v>15</v>
      </c>
      <c r="T37" s="43">
        <v>19</v>
      </c>
      <c r="U37" s="43">
        <v>37</v>
      </c>
      <c r="V37" s="43">
        <v>44</v>
      </c>
      <c r="W37" s="43">
        <v>53</v>
      </c>
      <c r="X37" s="43">
        <v>37</v>
      </c>
      <c r="Y37" s="43">
        <v>17</v>
      </c>
      <c r="Z37" s="43">
        <v>3</v>
      </c>
      <c r="AA37" s="44" t="s">
        <v>44</v>
      </c>
    </row>
    <row r="38" spans="1:27">
      <c r="A38" s="45"/>
      <c r="B38" s="46" t="s">
        <v>135</v>
      </c>
      <c r="C38" s="46" t="s">
        <v>45</v>
      </c>
      <c r="D38" s="56" t="s">
        <v>53</v>
      </c>
      <c r="E38" s="37">
        <v>130</v>
      </c>
      <c r="F38" s="48" t="s">
        <v>44</v>
      </c>
      <c r="G38" s="48" t="s">
        <v>44</v>
      </c>
      <c r="H38" s="48" t="s">
        <v>44</v>
      </c>
      <c r="I38" s="48" t="s">
        <v>44</v>
      </c>
      <c r="J38" s="48">
        <v>1</v>
      </c>
      <c r="K38" s="48" t="s">
        <v>44</v>
      </c>
      <c r="L38" s="48" t="s">
        <v>44</v>
      </c>
      <c r="M38" s="48">
        <v>2</v>
      </c>
      <c r="N38" s="48">
        <v>2</v>
      </c>
      <c r="O38" s="48">
        <v>1</v>
      </c>
      <c r="P38" s="48">
        <v>2</v>
      </c>
      <c r="Q38" s="48">
        <v>3</v>
      </c>
      <c r="R38" s="48">
        <v>10</v>
      </c>
      <c r="S38" s="48">
        <v>7</v>
      </c>
      <c r="T38" s="48">
        <v>12</v>
      </c>
      <c r="U38" s="48">
        <v>23</v>
      </c>
      <c r="V38" s="48">
        <v>26</v>
      </c>
      <c r="W38" s="48">
        <v>25</v>
      </c>
      <c r="X38" s="48">
        <v>10</v>
      </c>
      <c r="Y38" s="48">
        <v>5</v>
      </c>
      <c r="Z38" s="48">
        <v>1</v>
      </c>
      <c r="AA38" s="49" t="s">
        <v>44</v>
      </c>
    </row>
    <row r="39" spans="1:27">
      <c r="A39" s="50"/>
      <c r="B39" s="51" t="s">
        <v>135</v>
      </c>
      <c r="C39" s="51" t="s">
        <v>45</v>
      </c>
      <c r="D39" s="57" t="s">
        <v>54</v>
      </c>
      <c r="E39" s="38">
        <v>122</v>
      </c>
      <c r="F39" s="52" t="s">
        <v>44</v>
      </c>
      <c r="G39" s="52" t="s">
        <v>44</v>
      </c>
      <c r="H39" s="52" t="s">
        <v>44</v>
      </c>
      <c r="I39" s="52" t="s">
        <v>44</v>
      </c>
      <c r="J39" s="52" t="s">
        <v>44</v>
      </c>
      <c r="K39" s="52" t="s">
        <v>44</v>
      </c>
      <c r="L39" s="52" t="s">
        <v>44</v>
      </c>
      <c r="M39" s="52" t="s">
        <v>44</v>
      </c>
      <c r="N39" s="52" t="s">
        <v>44</v>
      </c>
      <c r="O39" s="52" t="s">
        <v>44</v>
      </c>
      <c r="P39" s="52">
        <v>2</v>
      </c>
      <c r="Q39" s="52">
        <v>2</v>
      </c>
      <c r="R39" s="52">
        <v>2</v>
      </c>
      <c r="S39" s="52">
        <v>8</v>
      </c>
      <c r="T39" s="52">
        <v>7</v>
      </c>
      <c r="U39" s="52">
        <v>14</v>
      </c>
      <c r="V39" s="52">
        <v>18</v>
      </c>
      <c r="W39" s="52">
        <v>28</v>
      </c>
      <c r="X39" s="52">
        <v>27</v>
      </c>
      <c r="Y39" s="52">
        <v>12</v>
      </c>
      <c r="Z39" s="52">
        <v>2</v>
      </c>
      <c r="AA39" s="53" t="s">
        <v>44</v>
      </c>
    </row>
    <row r="40" spans="1:27">
      <c r="A40" s="39" t="s">
        <v>68</v>
      </c>
      <c r="B40" s="40" t="s">
        <v>139</v>
      </c>
      <c r="C40" s="40" t="s">
        <v>43</v>
      </c>
      <c r="D40" s="55" t="s">
        <v>52</v>
      </c>
      <c r="E40" s="42">
        <v>3528</v>
      </c>
      <c r="F40" s="43">
        <v>3</v>
      </c>
      <c r="G40" s="43">
        <v>1</v>
      </c>
      <c r="H40" s="43" t="s">
        <v>44</v>
      </c>
      <c r="I40" s="43">
        <v>2</v>
      </c>
      <c r="J40" s="43">
        <v>5</v>
      </c>
      <c r="K40" s="43">
        <v>6</v>
      </c>
      <c r="L40" s="43">
        <v>13</v>
      </c>
      <c r="M40" s="43">
        <v>22</v>
      </c>
      <c r="N40" s="43">
        <v>31</v>
      </c>
      <c r="O40" s="43">
        <v>35</v>
      </c>
      <c r="P40" s="43">
        <v>70</v>
      </c>
      <c r="Q40" s="43">
        <v>111</v>
      </c>
      <c r="R40" s="43">
        <v>185</v>
      </c>
      <c r="S40" s="43">
        <v>226</v>
      </c>
      <c r="T40" s="43">
        <v>334</v>
      </c>
      <c r="U40" s="43">
        <v>457</v>
      </c>
      <c r="V40" s="43">
        <v>670</v>
      </c>
      <c r="W40" s="43">
        <v>674</v>
      </c>
      <c r="X40" s="43">
        <v>450</v>
      </c>
      <c r="Y40" s="43">
        <v>188</v>
      </c>
      <c r="Z40" s="43">
        <v>45</v>
      </c>
      <c r="AA40" s="44" t="s">
        <v>44</v>
      </c>
    </row>
    <row r="41" spans="1:27">
      <c r="A41" s="45"/>
      <c r="B41" s="46" t="s">
        <v>139</v>
      </c>
      <c r="C41" s="46" t="s">
        <v>43</v>
      </c>
      <c r="D41" s="56" t="s">
        <v>53</v>
      </c>
      <c r="E41" s="37">
        <v>1817</v>
      </c>
      <c r="F41" s="48">
        <v>1</v>
      </c>
      <c r="G41" s="48">
        <v>1</v>
      </c>
      <c r="H41" s="48" t="s">
        <v>44</v>
      </c>
      <c r="I41" s="48">
        <v>2</v>
      </c>
      <c r="J41" s="48">
        <v>4</v>
      </c>
      <c r="K41" s="48">
        <v>5</v>
      </c>
      <c r="L41" s="48">
        <v>7</v>
      </c>
      <c r="M41" s="48">
        <v>16</v>
      </c>
      <c r="N41" s="48">
        <v>20</v>
      </c>
      <c r="O41" s="48">
        <v>24</v>
      </c>
      <c r="P41" s="48">
        <v>45</v>
      </c>
      <c r="Q41" s="48">
        <v>74</v>
      </c>
      <c r="R41" s="48">
        <v>143</v>
      </c>
      <c r="S41" s="48">
        <v>152</v>
      </c>
      <c r="T41" s="48">
        <v>214</v>
      </c>
      <c r="U41" s="48">
        <v>264</v>
      </c>
      <c r="V41" s="48">
        <v>365</v>
      </c>
      <c r="W41" s="48">
        <v>299</v>
      </c>
      <c r="X41" s="48">
        <v>135</v>
      </c>
      <c r="Y41" s="48">
        <v>36</v>
      </c>
      <c r="Z41" s="48">
        <v>10</v>
      </c>
      <c r="AA41" s="49" t="s">
        <v>44</v>
      </c>
    </row>
    <row r="42" spans="1:27">
      <c r="A42" s="45"/>
      <c r="B42" s="46" t="s">
        <v>139</v>
      </c>
      <c r="C42" s="46" t="s">
        <v>43</v>
      </c>
      <c r="D42" s="56" t="s">
        <v>54</v>
      </c>
      <c r="E42" s="37">
        <v>1711</v>
      </c>
      <c r="F42" s="48">
        <v>2</v>
      </c>
      <c r="G42" s="48" t="s">
        <v>44</v>
      </c>
      <c r="H42" s="48" t="s">
        <v>44</v>
      </c>
      <c r="I42" s="48" t="s">
        <v>44</v>
      </c>
      <c r="J42" s="48">
        <v>1</v>
      </c>
      <c r="K42" s="48">
        <v>1</v>
      </c>
      <c r="L42" s="48">
        <v>6</v>
      </c>
      <c r="M42" s="48">
        <v>6</v>
      </c>
      <c r="N42" s="48">
        <v>11</v>
      </c>
      <c r="O42" s="48">
        <v>11</v>
      </c>
      <c r="P42" s="48">
        <v>25</v>
      </c>
      <c r="Q42" s="48">
        <v>37</v>
      </c>
      <c r="R42" s="48">
        <v>42</v>
      </c>
      <c r="S42" s="48">
        <v>74</v>
      </c>
      <c r="T42" s="48">
        <v>120</v>
      </c>
      <c r="U42" s="48">
        <v>193</v>
      </c>
      <c r="V42" s="48">
        <v>305</v>
      </c>
      <c r="W42" s="48">
        <v>375</v>
      </c>
      <c r="X42" s="48">
        <v>315</v>
      </c>
      <c r="Y42" s="48">
        <v>152</v>
      </c>
      <c r="Z42" s="48">
        <v>35</v>
      </c>
      <c r="AA42" s="49" t="s">
        <v>44</v>
      </c>
    </row>
    <row r="43" spans="1:27">
      <c r="A43" s="39" t="s">
        <v>389</v>
      </c>
      <c r="B43" s="40" t="s">
        <v>166</v>
      </c>
      <c r="C43" s="40" t="s">
        <v>41</v>
      </c>
      <c r="D43" s="55" t="s">
        <v>52</v>
      </c>
      <c r="E43" s="42">
        <v>564</v>
      </c>
      <c r="F43" s="43">
        <v>1</v>
      </c>
      <c r="G43" s="43" t="s">
        <v>44</v>
      </c>
      <c r="H43" s="43" t="s">
        <v>44</v>
      </c>
      <c r="I43" s="43" t="s">
        <v>44</v>
      </c>
      <c r="J43" s="43">
        <v>1</v>
      </c>
      <c r="K43" s="43" t="s">
        <v>44</v>
      </c>
      <c r="L43" s="43" t="s">
        <v>44</v>
      </c>
      <c r="M43" s="43">
        <v>7</v>
      </c>
      <c r="N43" s="43">
        <v>5</v>
      </c>
      <c r="O43" s="43">
        <v>4</v>
      </c>
      <c r="P43" s="43">
        <v>3</v>
      </c>
      <c r="Q43" s="43">
        <v>16</v>
      </c>
      <c r="R43" s="43">
        <v>36</v>
      </c>
      <c r="S43" s="43">
        <v>29</v>
      </c>
      <c r="T43" s="43">
        <v>47</v>
      </c>
      <c r="U43" s="43">
        <v>74</v>
      </c>
      <c r="V43" s="43">
        <v>104</v>
      </c>
      <c r="W43" s="43">
        <v>120</v>
      </c>
      <c r="X43" s="43">
        <v>60</v>
      </c>
      <c r="Y43" s="43">
        <v>41</v>
      </c>
      <c r="Z43" s="43">
        <v>16</v>
      </c>
      <c r="AA43" s="44" t="s">
        <v>44</v>
      </c>
    </row>
    <row r="44" spans="1:27">
      <c r="A44" s="45"/>
      <c r="B44" s="46" t="s">
        <v>166</v>
      </c>
      <c r="C44" s="46" t="s">
        <v>41</v>
      </c>
      <c r="D44" s="56" t="s">
        <v>53</v>
      </c>
      <c r="E44" s="37">
        <v>296</v>
      </c>
      <c r="F44" s="48" t="s">
        <v>44</v>
      </c>
      <c r="G44" s="48" t="s">
        <v>44</v>
      </c>
      <c r="H44" s="48" t="s">
        <v>44</v>
      </c>
      <c r="I44" s="48" t="s">
        <v>44</v>
      </c>
      <c r="J44" s="48" t="s">
        <v>44</v>
      </c>
      <c r="K44" s="48" t="s">
        <v>44</v>
      </c>
      <c r="L44" s="48" t="s">
        <v>44</v>
      </c>
      <c r="M44" s="48">
        <v>5</v>
      </c>
      <c r="N44" s="48">
        <v>5</v>
      </c>
      <c r="O44" s="48">
        <v>2</v>
      </c>
      <c r="P44" s="48">
        <v>3</v>
      </c>
      <c r="Q44" s="48">
        <v>10</v>
      </c>
      <c r="R44" s="48">
        <v>22</v>
      </c>
      <c r="S44" s="48">
        <v>24</v>
      </c>
      <c r="T44" s="48">
        <v>22</v>
      </c>
      <c r="U44" s="48">
        <v>50</v>
      </c>
      <c r="V44" s="48">
        <v>64</v>
      </c>
      <c r="W44" s="48">
        <v>53</v>
      </c>
      <c r="X44" s="48">
        <v>21</v>
      </c>
      <c r="Y44" s="48">
        <v>13</v>
      </c>
      <c r="Z44" s="48">
        <v>2</v>
      </c>
      <c r="AA44" s="49" t="s">
        <v>44</v>
      </c>
    </row>
    <row r="45" spans="1:27">
      <c r="A45" s="50"/>
      <c r="B45" s="51" t="s">
        <v>166</v>
      </c>
      <c r="C45" s="51" t="s">
        <v>41</v>
      </c>
      <c r="D45" s="57" t="s">
        <v>54</v>
      </c>
      <c r="E45" s="38">
        <v>268</v>
      </c>
      <c r="F45" s="52">
        <v>1</v>
      </c>
      <c r="G45" s="52" t="s">
        <v>44</v>
      </c>
      <c r="H45" s="52" t="s">
        <v>44</v>
      </c>
      <c r="I45" s="52" t="s">
        <v>44</v>
      </c>
      <c r="J45" s="52">
        <v>1</v>
      </c>
      <c r="K45" s="52" t="s">
        <v>44</v>
      </c>
      <c r="L45" s="52" t="s">
        <v>44</v>
      </c>
      <c r="M45" s="52">
        <v>2</v>
      </c>
      <c r="N45" s="52" t="s">
        <v>44</v>
      </c>
      <c r="O45" s="52">
        <v>2</v>
      </c>
      <c r="P45" s="52" t="s">
        <v>44</v>
      </c>
      <c r="Q45" s="52">
        <v>6</v>
      </c>
      <c r="R45" s="52">
        <v>14</v>
      </c>
      <c r="S45" s="52">
        <v>5</v>
      </c>
      <c r="T45" s="52">
        <v>25</v>
      </c>
      <c r="U45" s="52">
        <v>24</v>
      </c>
      <c r="V45" s="52">
        <v>40</v>
      </c>
      <c r="W45" s="52">
        <v>67</v>
      </c>
      <c r="X45" s="52">
        <v>39</v>
      </c>
      <c r="Y45" s="52">
        <v>28</v>
      </c>
      <c r="Z45" s="52">
        <v>14</v>
      </c>
      <c r="AA45" s="53" t="s">
        <v>44</v>
      </c>
    </row>
    <row r="46" spans="1:27">
      <c r="A46" s="39" t="s">
        <v>81</v>
      </c>
      <c r="B46" s="40" t="s">
        <v>170</v>
      </c>
      <c r="C46" s="40" t="s">
        <v>42</v>
      </c>
      <c r="D46" s="55" t="s">
        <v>52</v>
      </c>
      <c r="E46" s="42">
        <v>564</v>
      </c>
      <c r="F46" s="43">
        <v>1</v>
      </c>
      <c r="G46" s="43" t="s">
        <v>44</v>
      </c>
      <c r="H46" s="43" t="s">
        <v>44</v>
      </c>
      <c r="I46" s="43" t="s">
        <v>44</v>
      </c>
      <c r="J46" s="43">
        <v>1</v>
      </c>
      <c r="K46" s="43" t="s">
        <v>44</v>
      </c>
      <c r="L46" s="43" t="s">
        <v>44</v>
      </c>
      <c r="M46" s="43">
        <v>7</v>
      </c>
      <c r="N46" s="43">
        <v>5</v>
      </c>
      <c r="O46" s="43">
        <v>4</v>
      </c>
      <c r="P46" s="43">
        <v>3</v>
      </c>
      <c r="Q46" s="43">
        <v>16</v>
      </c>
      <c r="R46" s="43">
        <v>36</v>
      </c>
      <c r="S46" s="43">
        <v>29</v>
      </c>
      <c r="T46" s="43">
        <v>47</v>
      </c>
      <c r="U46" s="43">
        <v>74</v>
      </c>
      <c r="V46" s="43">
        <v>104</v>
      </c>
      <c r="W46" s="43">
        <v>120</v>
      </c>
      <c r="X46" s="43">
        <v>60</v>
      </c>
      <c r="Y46" s="43">
        <v>41</v>
      </c>
      <c r="Z46" s="43">
        <v>16</v>
      </c>
      <c r="AA46" s="44" t="s">
        <v>44</v>
      </c>
    </row>
    <row r="47" spans="1:27">
      <c r="A47" s="45"/>
      <c r="B47" s="46" t="s">
        <v>170</v>
      </c>
      <c r="C47" s="46" t="s">
        <v>42</v>
      </c>
      <c r="D47" s="56" t="s">
        <v>53</v>
      </c>
      <c r="E47" s="37">
        <v>296</v>
      </c>
      <c r="F47" s="48" t="s">
        <v>44</v>
      </c>
      <c r="G47" s="48" t="s">
        <v>44</v>
      </c>
      <c r="H47" s="48" t="s">
        <v>44</v>
      </c>
      <c r="I47" s="48" t="s">
        <v>44</v>
      </c>
      <c r="J47" s="48" t="s">
        <v>44</v>
      </c>
      <c r="K47" s="48" t="s">
        <v>44</v>
      </c>
      <c r="L47" s="48" t="s">
        <v>44</v>
      </c>
      <c r="M47" s="48">
        <v>5</v>
      </c>
      <c r="N47" s="48">
        <v>5</v>
      </c>
      <c r="O47" s="48">
        <v>2</v>
      </c>
      <c r="P47" s="48">
        <v>3</v>
      </c>
      <c r="Q47" s="48">
        <v>10</v>
      </c>
      <c r="R47" s="48">
        <v>22</v>
      </c>
      <c r="S47" s="48">
        <v>24</v>
      </c>
      <c r="T47" s="48">
        <v>22</v>
      </c>
      <c r="U47" s="48">
        <v>50</v>
      </c>
      <c r="V47" s="48">
        <v>64</v>
      </c>
      <c r="W47" s="48">
        <v>53</v>
      </c>
      <c r="X47" s="48">
        <v>21</v>
      </c>
      <c r="Y47" s="48">
        <v>13</v>
      </c>
      <c r="Z47" s="48">
        <v>2</v>
      </c>
      <c r="AA47" s="49" t="s">
        <v>44</v>
      </c>
    </row>
    <row r="48" spans="1:27">
      <c r="A48" s="50"/>
      <c r="B48" s="51" t="s">
        <v>170</v>
      </c>
      <c r="C48" s="51" t="s">
        <v>42</v>
      </c>
      <c r="D48" s="57" t="s">
        <v>54</v>
      </c>
      <c r="E48" s="38">
        <v>268</v>
      </c>
      <c r="F48" s="52">
        <v>1</v>
      </c>
      <c r="G48" s="52" t="s">
        <v>44</v>
      </c>
      <c r="H48" s="52" t="s">
        <v>44</v>
      </c>
      <c r="I48" s="52" t="s">
        <v>44</v>
      </c>
      <c r="J48" s="52">
        <v>1</v>
      </c>
      <c r="K48" s="52" t="s">
        <v>44</v>
      </c>
      <c r="L48" s="52" t="s">
        <v>44</v>
      </c>
      <c r="M48" s="52">
        <v>2</v>
      </c>
      <c r="N48" s="52" t="s">
        <v>44</v>
      </c>
      <c r="O48" s="52">
        <v>2</v>
      </c>
      <c r="P48" s="52" t="s">
        <v>44</v>
      </c>
      <c r="Q48" s="52">
        <v>6</v>
      </c>
      <c r="R48" s="52">
        <v>14</v>
      </c>
      <c r="S48" s="52">
        <v>5</v>
      </c>
      <c r="T48" s="52">
        <v>25</v>
      </c>
      <c r="U48" s="52">
        <v>24</v>
      </c>
      <c r="V48" s="52">
        <v>40</v>
      </c>
      <c r="W48" s="52">
        <v>67</v>
      </c>
      <c r="X48" s="52">
        <v>39</v>
      </c>
      <c r="Y48" s="52">
        <v>28</v>
      </c>
      <c r="Z48" s="52">
        <v>14</v>
      </c>
      <c r="AA48" s="53" t="s">
        <v>44</v>
      </c>
    </row>
    <row r="49" spans="1:27">
      <c r="A49" s="39" t="s">
        <v>83</v>
      </c>
      <c r="B49" s="40" t="s">
        <v>174</v>
      </c>
      <c r="C49" s="40" t="s">
        <v>45</v>
      </c>
      <c r="D49" s="55" t="s">
        <v>52</v>
      </c>
      <c r="E49" s="42">
        <v>229</v>
      </c>
      <c r="F49" s="43">
        <v>1</v>
      </c>
      <c r="G49" s="43" t="s">
        <v>44</v>
      </c>
      <c r="H49" s="43" t="s">
        <v>44</v>
      </c>
      <c r="I49" s="43" t="s">
        <v>44</v>
      </c>
      <c r="J49" s="43" t="s">
        <v>44</v>
      </c>
      <c r="K49" s="43" t="s">
        <v>44</v>
      </c>
      <c r="L49" s="43" t="s">
        <v>44</v>
      </c>
      <c r="M49" s="43">
        <v>4</v>
      </c>
      <c r="N49" s="43">
        <v>3</v>
      </c>
      <c r="O49" s="43">
        <v>2</v>
      </c>
      <c r="P49" s="43">
        <v>1</v>
      </c>
      <c r="Q49" s="43">
        <v>11</v>
      </c>
      <c r="R49" s="43">
        <v>14</v>
      </c>
      <c r="S49" s="43">
        <v>15</v>
      </c>
      <c r="T49" s="43">
        <v>20</v>
      </c>
      <c r="U49" s="43">
        <v>26</v>
      </c>
      <c r="V49" s="43">
        <v>36</v>
      </c>
      <c r="W49" s="43">
        <v>52</v>
      </c>
      <c r="X49" s="43">
        <v>29</v>
      </c>
      <c r="Y49" s="43">
        <v>10</v>
      </c>
      <c r="Z49" s="43">
        <v>5</v>
      </c>
      <c r="AA49" s="44" t="s">
        <v>44</v>
      </c>
    </row>
    <row r="50" spans="1:27">
      <c r="A50" s="45"/>
      <c r="B50" s="46" t="s">
        <v>174</v>
      </c>
      <c r="C50" s="46" t="s">
        <v>45</v>
      </c>
      <c r="D50" s="56" t="s">
        <v>53</v>
      </c>
      <c r="E50" s="37">
        <v>124</v>
      </c>
      <c r="F50" s="48" t="s">
        <v>44</v>
      </c>
      <c r="G50" s="48" t="s">
        <v>44</v>
      </c>
      <c r="H50" s="48" t="s">
        <v>44</v>
      </c>
      <c r="I50" s="48" t="s">
        <v>44</v>
      </c>
      <c r="J50" s="48" t="s">
        <v>44</v>
      </c>
      <c r="K50" s="48" t="s">
        <v>44</v>
      </c>
      <c r="L50" s="48" t="s">
        <v>44</v>
      </c>
      <c r="M50" s="48">
        <v>2</v>
      </c>
      <c r="N50" s="48">
        <v>3</v>
      </c>
      <c r="O50" s="48">
        <v>1</v>
      </c>
      <c r="P50" s="48">
        <v>1</v>
      </c>
      <c r="Q50" s="48">
        <v>6</v>
      </c>
      <c r="R50" s="48">
        <v>11</v>
      </c>
      <c r="S50" s="48">
        <v>11</v>
      </c>
      <c r="T50" s="48">
        <v>10</v>
      </c>
      <c r="U50" s="48">
        <v>20</v>
      </c>
      <c r="V50" s="48">
        <v>21</v>
      </c>
      <c r="W50" s="48">
        <v>23</v>
      </c>
      <c r="X50" s="48">
        <v>10</v>
      </c>
      <c r="Y50" s="48">
        <v>4</v>
      </c>
      <c r="Z50" s="48">
        <v>1</v>
      </c>
      <c r="AA50" s="49" t="s">
        <v>44</v>
      </c>
    </row>
    <row r="51" spans="1:27">
      <c r="A51" s="50"/>
      <c r="B51" s="51" t="s">
        <v>174</v>
      </c>
      <c r="C51" s="51" t="s">
        <v>45</v>
      </c>
      <c r="D51" s="57" t="s">
        <v>54</v>
      </c>
      <c r="E51" s="38">
        <v>105</v>
      </c>
      <c r="F51" s="52">
        <v>1</v>
      </c>
      <c r="G51" s="52" t="s">
        <v>44</v>
      </c>
      <c r="H51" s="52" t="s">
        <v>44</v>
      </c>
      <c r="I51" s="52" t="s">
        <v>44</v>
      </c>
      <c r="J51" s="52" t="s">
        <v>44</v>
      </c>
      <c r="K51" s="52" t="s">
        <v>44</v>
      </c>
      <c r="L51" s="52" t="s">
        <v>44</v>
      </c>
      <c r="M51" s="52">
        <v>2</v>
      </c>
      <c r="N51" s="52" t="s">
        <v>44</v>
      </c>
      <c r="O51" s="52">
        <v>1</v>
      </c>
      <c r="P51" s="52" t="s">
        <v>44</v>
      </c>
      <c r="Q51" s="52">
        <v>5</v>
      </c>
      <c r="R51" s="52">
        <v>3</v>
      </c>
      <c r="S51" s="52">
        <v>4</v>
      </c>
      <c r="T51" s="52">
        <v>10</v>
      </c>
      <c r="U51" s="52">
        <v>6</v>
      </c>
      <c r="V51" s="52">
        <v>15</v>
      </c>
      <c r="W51" s="52">
        <v>29</v>
      </c>
      <c r="X51" s="52">
        <v>19</v>
      </c>
      <c r="Y51" s="52">
        <v>6</v>
      </c>
      <c r="Z51" s="52">
        <v>4</v>
      </c>
      <c r="AA51" s="53" t="s">
        <v>44</v>
      </c>
    </row>
    <row r="52" spans="1:27">
      <c r="A52" s="39" t="s">
        <v>84</v>
      </c>
      <c r="B52" s="40" t="s">
        <v>178</v>
      </c>
      <c r="C52" s="40" t="s">
        <v>45</v>
      </c>
      <c r="D52" s="55" t="s">
        <v>52</v>
      </c>
      <c r="E52" s="42">
        <v>89</v>
      </c>
      <c r="F52" s="43" t="s">
        <v>44</v>
      </c>
      <c r="G52" s="43" t="s">
        <v>44</v>
      </c>
      <c r="H52" s="43" t="s">
        <v>44</v>
      </c>
      <c r="I52" s="43" t="s">
        <v>44</v>
      </c>
      <c r="J52" s="43">
        <v>1</v>
      </c>
      <c r="K52" s="43" t="s">
        <v>44</v>
      </c>
      <c r="L52" s="43" t="s">
        <v>44</v>
      </c>
      <c r="M52" s="43">
        <v>1</v>
      </c>
      <c r="N52" s="43" t="s">
        <v>44</v>
      </c>
      <c r="O52" s="43">
        <v>1</v>
      </c>
      <c r="P52" s="43">
        <v>2</v>
      </c>
      <c r="Q52" s="43">
        <v>1</v>
      </c>
      <c r="R52" s="43">
        <v>6</v>
      </c>
      <c r="S52" s="43">
        <v>4</v>
      </c>
      <c r="T52" s="43">
        <v>6</v>
      </c>
      <c r="U52" s="43">
        <v>17</v>
      </c>
      <c r="V52" s="43">
        <v>17</v>
      </c>
      <c r="W52" s="43">
        <v>23</v>
      </c>
      <c r="X52" s="43">
        <v>6</v>
      </c>
      <c r="Y52" s="43">
        <v>4</v>
      </c>
      <c r="Z52" s="43" t="s">
        <v>44</v>
      </c>
      <c r="AA52" s="44" t="s">
        <v>44</v>
      </c>
    </row>
    <row r="53" spans="1:27">
      <c r="A53" s="45"/>
      <c r="B53" s="46" t="s">
        <v>178</v>
      </c>
      <c r="C53" s="46" t="s">
        <v>45</v>
      </c>
      <c r="D53" s="56" t="s">
        <v>53</v>
      </c>
      <c r="E53" s="37">
        <v>51</v>
      </c>
      <c r="F53" s="48" t="s">
        <v>44</v>
      </c>
      <c r="G53" s="48" t="s">
        <v>44</v>
      </c>
      <c r="H53" s="48" t="s">
        <v>44</v>
      </c>
      <c r="I53" s="48" t="s">
        <v>44</v>
      </c>
      <c r="J53" s="48" t="s">
        <v>44</v>
      </c>
      <c r="K53" s="48" t="s">
        <v>44</v>
      </c>
      <c r="L53" s="48" t="s">
        <v>44</v>
      </c>
      <c r="M53" s="48">
        <v>1</v>
      </c>
      <c r="N53" s="48" t="s">
        <v>44</v>
      </c>
      <c r="O53" s="48">
        <v>1</v>
      </c>
      <c r="P53" s="48">
        <v>2</v>
      </c>
      <c r="Q53" s="48">
        <v>1</v>
      </c>
      <c r="R53" s="48">
        <v>1</v>
      </c>
      <c r="S53" s="48">
        <v>4</v>
      </c>
      <c r="T53" s="48">
        <v>2</v>
      </c>
      <c r="U53" s="48">
        <v>11</v>
      </c>
      <c r="V53" s="48">
        <v>12</v>
      </c>
      <c r="W53" s="48">
        <v>13</v>
      </c>
      <c r="X53" s="48">
        <v>2</v>
      </c>
      <c r="Y53" s="48">
        <v>1</v>
      </c>
      <c r="Z53" s="48" t="s">
        <v>44</v>
      </c>
      <c r="AA53" s="49" t="s">
        <v>44</v>
      </c>
    </row>
    <row r="54" spans="1:27">
      <c r="A54" s="50"/>
      <c r="B54" s="51" t="s">
        <v>178</v>
      </c>
      <c r="C54" s="51" t="s">
        <v>45</v>
      </c>
      <c r="D54" s="57" t="s">
        <v>54</v>
      </c>
      <c r="E54" s="38">
        <v>38</v>
      </c>
      <c r="F54" s="52" t="s">
        <v>44</v>
      </c>
      <c r="G54" s="52" t="s">
        <v>44</v>
      </c>
      <c r="H54" s="52" t="s">
        <v>44</v>
      </c>
      <c r="I54" s="52" t="s">
        <v>44</v>
      </c>
      <c r="J54" s="52">
        <v>1</v>
      </c>
      <c r="K54" s="52" t="s">
        <v>44</v>
      </c>
      <c r="L54" s="52" t="s">
        <v>44</v>
      </c>
      <c r="M54" s="52" t="s">
        <v>44</v>
      </c>
      <c r="N54" s="52" t="s">
        <v>44</v>
      </c>
      <c r="O54" s="52" t="s">
        <v>44</v>
      </c>
      <c r="P54" s="52" t="s">
        <v>44</v>
      </c>
      <c r="Q54" s="52" t="s">
        <v>44</v>
      </c>
      <c r="R54" s="52">
        <v>5</v>
      </c>
      <c r="S54" s="52" t="s">
        <v>44</v>
      </c>
      <c r="T54" s="52">
        <v>4</v>
      </c>
      <c r="U54" s="52">
        <v>6</v>
      </c>
      <c r="V54" s="52">
        <v>5</v>
      </c>
      <c r="W54" s="52">
        <v>10</v>
      </c>
      <c r="X54" s="52">
        <v>4</v>
      </c>
      <c r="Y54" s="52">
        <v>3</v>
      </c>
      <c r="Z54" s="52" t="s">
        <v>44</v>
      </c>
      <c r="AA54" s="53" t="s">
        <v>44</v>
      </c>
    </row>
    <row r="55" spans="1:27">
      <c r="A55" s="39" t="s">
        <v>86</v>
      </c>
      <c r="B55" s="40" t="s">
        <v>182</v>
      </c>
      <c r="C55" s="40" t="s">
        <v>45</v>
      </c>
      <c r="D55" s="55" t="s">
        <v>52</v>
      </c>
      <c r="E55" s="42">
        <v>98</v>
      </c>
      <c r="F55" s="43" t="s">
        <v>44</v>
      </c>
      <c r="G55" s="43" t="s">
        <v>44</v>
      </c>
      <c r="H55" s="43" t="s">
        <v>44</v>
      </c>
      <c r="I55" s="43" t="s">
        <v>44</v>
      </c>
      <c r="J55" s="43" t="s">
        <v>44</v>
      </c>
      <c r="K55" s="43" t="s">
        <v>44</v>
      </c>
      <c r="L55" s="43" t="s">
        <v>44</v>
      </c>
      <c r="M55" s="43" t="s">
        <v>44</v>
      </c>
      <c r="N55" s="43" t="s">
        <v>44</v>
      </c>
      <c r="O55" s="43" t="s">
        <v>44</v>
      </c>
      <c r="P55" s="43" t="s">
        <v>44</v>
      </c>
      <c r="Q55" s="43">
        <v>2</v>
      </c>
      <c r="R55" s="43">
        <v>9</v>
      </c>
      <c r="S55" s="43">
        <v>3</v>
      </c>
      <c r="T55" s="43">
        <v>7</v>
      </c>
      <c r="U55" s="43">
        <v>12</v>
      </c>
      <c r="V55" s="43">
        <v>17</v>
      </c>
      <c r="W55" s="43">
        <v>19</v>
      </c>
      <c r="X55" s="43">
        <v>14</v>
      </c>
      <c r="Y55" s="43">
        <v>7</v>
      </c>
      <c r="Z55" s="43">
        <v>8</v>
      </c>
      <c r="AA55" s="44" t="s">
        <v>44</v>
      </c>
    </row>
    <row r="56" spans="1:27">
      <c r="A56" s="45"/>
      <c r="B56" s="46" t="s">
        <v>182</v>
      </c>
      <c r="C56" s="46" t="s">
        <v>45</v>
      </c>
      <c r="D56" s="56" t="s">
        <v>53</v>
      </c>
      <c r="E56" s="37">
        <v>45</v>
      </c>
      <c r="F56" s="48" t="s">
        <v>44</v>
      </c>
      <c r="G56" s="48" t="s">
        <v>44</v>
      </c>
      <c r="H56" s="48" t="s">
        <v>44</v>
      </c>
      <c r="I56" s="48" t="s">
        <v>44</v>
      </c>
      <c r="J56" s="48" t="s">
        <v>44</v>
      </c>
      <c r="K56" s="48" t="s">
        <v>44</v>
      </c>
      <c r="L56" s="48" t="s">
        <v>44</v>
      </c>
      <c r="M56" s="48" t="s">
        <v>44</v>
      </c>
      <c r="N56" s="48" t="s">
        <v>44</v>
      </c>
      <c r="O56" s="48" t="s">
        <v>44</v>
      </c>
      <c r="P56" s="48" t="s">
        <v>44</v>
      </c>
      <c r="Q56" s="48">
        <v>2</v>
      </c>
      <c r="R56" s="48">
        <v>5</v>
      </c>
      <c r="S56" s="48">
        <v>3</v>
      </c>
      <c r="T56" s="48">
        <v>4</v>
      </c>
      <c r="U56" s="48">
        <v>7</v>
      </c>
      <c r="V56" s="48">
        <v>11</v>
      </c>
      <c r="W56" s="48">
        <v>7</v>
      </c>
      <c r="X56" s="48">
        <v>4</v>
      </c>
      <c r="Y56" s="48">
        <v>1</v>
      </c>
      <c r="Z56" s="48">
        <v>1</v>
      </c>
      <c r="AA56" s="49" t="s">
        <v>44</v>
      </c>
    </row>
    <row r="57" spans="1:27">
      <c r="A57" s="50"/>
      <c r="B57" s="51" t="s">
        <v>182</v>
      </c>
      <c r="C57" s="51" t="s">
        <v>45</v>
      </c>
      <c r="D57" s="57" t="s">
        <v>54</v>
      </c>
      <c r="E57" s="38">
        <v>53</v>
      </c>
      <c r="F57" s="52" t="s">
        <v>44</v>
      </c>
      <c r="G57" s="52" t="s">
        <v>44</v>
      </c>
      <c r="H57" s="52" t="s">
        <v>44</v>
      </c>
      <c r="I57" s="52" t="s">
        <v>44</v>
      </c>
      <c r="J57" s="52" t="s">
        <v>44</v>
      </c>
      <c r="K57" s="52" t="s">
        <v>44</v>
      </c>
      <c r="L57" s="52" t="s">
        <v>44</v>
      </c>
      <c r="M57" s="52" t="s">
        <v>44</v>
      </c>
      <c r="N57" s="52" t="s">
        <v>44</v>
      </c>
      <c r="O57" s="52" t="s">
        <v>44</v>
      </c>
      <c r="P57" s="52" t="s">
        <v>44</v>
      </c>
      <c r="Q57" s="52" t="s">
        <v>44</v>
      </c>
      <c r="R57" s="52">
        <v>4</v>
      </c>
      <c r="S57" s="52" t="s">
        <v>44</v>
      </c>
      <c r="T57" s="52">
        <v>3</v>
      </c>
      <c r="U57" s="52">
        <v>5</v>
      </c>
      <c r="V57" s="52">
        <v>6</v>
      </c>
      <c r="W57" s="52">
        <v>12</v>
      </c>
      <c r="X57" s="52">
        <v>10</v>
      </c>
      <c r="Y57" s="52">
        <v>6</v>
      </c>
      <c r="Z57" s="52">
        <v>7</v>
      </c>
      <c r="AA57" s="53" t="s">
        <v>44</v>
      </c>
    </row>
    <row r="58" spans="1:27">
      <c r="A58" s="39" t="s">
        <v>88</v>
      </c>
      <c r="B58" s="40" t="s">
        <v>186</v>
      </c>
      <c r="C58" s="40" t="s">
        <v>45</v>
      </c>
      <c r="D58" s="55" t="s">
        <v>52</v>
      </c>
      <c r="E58" s="42">
        <v>148</v>
      </c>
      <c r="F58" s="43" t="s">
        <v>44</v>
      </c>
      <c r="G58" s="43" t="s">
        <v>44</v>
      </c>
      <c r="H58" s="43" t="s">
        <v>44</v>
      </c>
      <c r="I58" s="43" t="s">
        <v>44</v>
      </c>
      <c r="J58" s="43" t="s">
        <v>44</v>
      </c>
      <c r="K58" s="43" t="s">
        <v>44</v>
      </c>
      <c r="L58" s="43" t="s">
        <v>44</v>
      </c>
      <c r="M58" s="43">
        <v>2</v>
      </c>
      <c r="N58" s="43">
        <v>2</v>
      </c>
      <c r="O58" s="43">
        <v>1</v>
      </c>
      <c r="P58" s="43" t="s">
        <v>44</v>
      </c>
      <c r="Q58" s="43">
        <v>2</v>
      </c>
      <c r="R58" s="43">
        <v>7</v>
      </c>
      <c r="S58" s="43">
        <v>7</v>
      </c>
      <c r="T58" s="43">
        <v>14</v>
      </c>
      <c r="U58" s="43">
        <v>19</v>
      </c>
      <c r="V58" s="43">
        <v>34</v>
      </c>
      <c r="W58" s="43">
        <v>26</v>
      </c>
      <c r="X58" s="43">
        <v>11</v>
      </c>
      <c r="Y58" s="43">
        <v>20</v>
      </c>
      <c r="Z58" s="43">
        <v>3</v>
      </c>
      <c r="AA58" s="44" t="s">
        <v>44</v>
      </c>
    </row>
    <row r="59" spans="1:27">
      <c r="A59" s="45"/>
      <c r="B59" s="46" t="s">
        <v>186</v>
      </c>
      <c r="C59" s="46" t="s">
        <v>45</v>
      </c>
      <c r="D59" s="56" t="s">
        <v>53</v>
      </c>
      <c r="E59" s="37">
        <v>76</v>
      </c>
      <c r="F59" s="48" t="s">
        <v>44</v>
      </c>
      <c r="G59" s="48" t="s">
        <v>44</v>
      </c>
      <c r="H59" s="48" t="s">
        <v>44</v>
      </c>
      <c r="I59" s="48" t="s">
        <v>44</v>
      </c>
      <c r="J59" s="48" t="s">
        <v>44</v>
      </c>
      <c r="K59" s="48" t="s">
        <v>44</v>
      </c>
      <c r="L59" s="48" t="s">
        <v>44</v>
      </c>
      <c r="M59" s="48">
        <v>2</v>
      </c>
      <c r="N59" s="48">
        <v>2</v>
      </c>
      <c r="O59" s="48" t="s">
        <v>44</v>
      </c>
      <c r="P59" s="48" t="s">
        <v>44</v>
      </c>
      <c r="Q59" s="48">
        <v>1</v>
      </c>
      <c r="R59" s="48">
        <v>5</v>
      </c>
      <c r="S59" s="48">
        <v>6</v>
      </c>
      <c r="T59" s="48">
        <v>6</v>
      </c>
      <c r="U59" s="48">
        <v>12</v>
      </c>
      <c r="V59" s="48">
        <v>20</v>
      </c>
      <c r="W59" s="48">
        <v>10</v>
      </c>
      <c r="X59" s="48">
        <v>5</v>
      </c>
      <c r="Y59" s="48">
        <v>7</v>
      </c>
      <c r="Z59" s="48" t="s">
        <v>44</v>
      </c>
      <c r="AA59" s="49" t="s">
        <v>44</v>
      </c>
    </row>
    <row r="60" spans="1:27">
      <c r="A60" s="50"/>
      <c r="B60" s="51" t="s">
        <v>186</v>
      </c>
      <c r="C60" s="51" t="s">
        <v>45</v>
      </c>
      <c r="D60" s="57" t="s">
        <v>54</v>
      </c>
      <c r="E60" s="38">
        <v>72</v>
      </c>
      <c r="F60" s="52" t="s">
        <v>44</v>
      </c>
      <c r="G60" s="52" t="s">
        <v>44</v>
      </c>
      <c r="H60" s="52" t="s">
        <v>44</v>
      </c>
      <c r="I60" s="52" t="s">
        <v>44</v>
      </c>
      <c r="J60" s="52" t="s">
        <v>44</v>
      </c>
      <c r="K60" s="52" t="s">
        <v>44</v>
      </c>
      <c r="L60" s="52" t="s">
        <v>44</v>
      </c>
      <c r="M60" s="52" t="s">
        <v>44</v>
      </c>
      <c r="N60" s="52" t="s">
        <v>44</v>
      </c>
      <c r="O60" s="52">
        <v>1</v>
      </c>
      <c r="P60" s="52" t="s">
        <v>44</v>
      </c>
      <c r="Q60" s="52">
        <v>1</v>
      </c>
      <c r="R60" s="52">
        <v>2</v>
      </c>
      <c r="S60" s="52">
        <v>1</v>
      </c>
      <c r="T60" s="52">
        <v>8</v>
      </c>
      <c r="U60" s="52">
        <v>7</v>
      </c>
      <c r="V60" s="52">
        <v>14</v>
      </c>
      <c r="W60" s="52">
        <v>16</v>
      </c>
      <c r="X60" s="52">
        <v>6</v>
      </c>
      <c r="Y60" s="52">
        <v>13</v>
      </c>
      <c r="Z60" s="52">
        <v>3</v>
      </c>
      <c r="AA60" s="53" t="s">
        <v>44</v>
      </c>
    </row>
    <row r="61" spans="1:27">
      <c r="A61" s="39" t="s">
        <v>388</v>
      </c>
      <c r="B61" s="40" t="s">
        <v>143</v>
      </c>
      <c r="C61" s="40" t="s">
        <v>41</v>
      </c>
      <c r="D61" s="55" t="s">
        <v>52</v>
      </c>
      <c r="E61" s="42">
        <v>358</v>
      </c>
      <c r="F61" s="43" t="s">
        <v>44</v>
      </c>
      <c r="G61" s="43" t="s">
        <v>44</v>
      </c>
      <c r="H61" s="43" t="s">
        <v>44</v>
      </c>
      <c r="I61" s="43" t="s">
        <v>44</v>
      </c>
      <c r="J61" s="43">
        <v>3</v>
      </c>
      <c r="K61" s="43" t="s">
        <v>44</v>
      </c>
      <c r="L61" s="43">
        <v>1</v>
      </c>
      <c r="M61" s="43" t="s">
        <v>44</v>
      </c>
      <c r="N61" s="43" t="s">
        <v>44</v>
      </c>
      <c r="O61" s="43" t="s">
        <v>44</v>
      </c>
      <c r="P61" s="43">
        <v>6</v>
      </c>
      <c r="Q61" s="43">
        <v>6</v>
      </c>
      <c r="R61" s="43">
        <v>21</v>
      </c>
      <c r="S61" s="43">
        <v>22</v>
      </c>
      <c r="T61" s="43">
        <v>20</v>
      </c>
      <c r="U61" s="43">
        <v>49</v>
      </c>
      <c r="V61" s="43">
        <v>66</v>
      </c>
      <c r="W61" s="43">
        <v>84</v>
      </c>
      <c r="X61" s="43">
        <v>53</v>
      </c>
      <c r="Y61" s="43">
        <v>21</v>
      </c>
      <c r="Z61" s="43">
        <v>6</v>
      </c>
      <c r="AA61" s="44" t="s">
        <v>44</v>
      </c>
    </row>
    <row r="62" spans="1:27">
      <c r="A62" s="45"/>
      <c r="B62" s="46" t="s">
        <v>143</v>
      </c>
      <c r="C62" s="46" t="s">
        <v>41</v>
      </c>
      <c r="D62" s="56" t="s">
        <v>53</v>
      </c>
      <c r="E62" s="37">
        <v>184</v>
      </c>
      <c r="F62" s="48" t="s">
        <v>44</v>
      </c>
      <c r="G62" s="48" t="s">
        <v>44</v>
      </c>
      <c r="H62" s="48" t="s">
        <v>44</v>
      </c>
      <c r="I62" s="48" t="s">
        <v>44</v>
      </c>
      <c r="J62" s="48">
        <v>2</v>
      </c>
      <c r="K62" s="48" t="s">
        <v>44</v>
      </c>
      <c r="L62" s="48">
        <v>1</v>
      </c>
      <c r="M62" s="48" t="s">
        <v>44</v>
      </c>
      <c r="N62" s="48" t="s">
        <v>44</v>
      </c>
      <c r="O62" s="48" t="s">
        <v>44</v>
      </c>
      <c r="P62" s="48">
        <v>2</v>
      </c>
      <c r="Q62" s="48">
        <v>4</v>
      </c>
      <c r="R62" s="48">
        <v>17</v>
      </c>
      <c r="S62" s="48">
        <v>16</v>
      </c>
      <c r="T62" s="48">
        <v>9</v>
      </c>
      <c r="U62" s="48">
        <v>30</v>
      </c>
      <c r="V62" s="48">
        <v>40</v>
      </c>
      <c r="W62" s="48">
        <v>35</v>
      </c>
      <c r="X62" s="48">
        <v>23</v>
      </c>
      <c r="Y62" s="48">
        <v>4</v>
      </c>
      <c r="Z62" s="48">
        <v>1</v>
      </c>
      <c r="AA62" s="49" t="s">
        <v>44</v>
      </c>
    </row>
    <row r="63" spans="1:27">
      <c r="A63" s="50"/>
      <c r="B63" s="51" t="s">
        <v>143</v>
      </c>
      <c r="C63" s="51" t="s">
        <v>41</v>
      </c>
      <c r="D63" s="57" t="s">
        <v>54</v>
      </c>
      <c r="E63" s="38">
        <v>174</v>
      </c>
      <c r="F63" s="52" t="s">
        <v>44</v>
      </c>
      <c r="G63" s="52" t="s">
        <v>44</v>
      </c>
      <c r="H63" s="52" t="s">
        <v>44</v>
      </c>
      <c r="I63" s="52" t="s">
        <v>44</v>
      </c>
      <c r="J63" s="52">
        <v>1</v>
      </c>
      <c r="K63" s="52" t="s">
        <v>44</v>
      </c>
      <c r="L63" s="52" t="s">
        <v>44</v>
      </c>
      <c r="M63" s="52" t="s">
        <v>44</v>
      </c>
      <c r="N63" s="52" t="s">
        <v>44</v>
      </c>
      <c r="O63" s="52" t="s">
        <v>44</v>
      </c>
      <c r="P63" s="52">
        <v>4</v>
      </c>
      <c r="Q63" s="52">
        <v>2</v>
      </c>
      <c r="R63" s="52">
        <v>4</v>
      </c>
      <c r="S63" s="52">
        <v>6</v>
      </c>
      <c r="T63" s="52">
        <v>11</v>
      </c>
      <c r="U63" s="52">
        <v>19</v>
      </c>
      <c r="V63" s="52">
        <v>26</v>
      </c>
      <c r="W63" s="52">
        <v>49</v>
      </c>
      <c r="X63" s="52">
        <v>30</v>
      </c>
      <c r="Y63" s="52">
        <v>17</v>
      </c>
      <c r="Z63" s="52">
        <v>5</v>
      </c>
      <c r="AA63" s="53" t="s">
        <v>44</v>
      </c>
    </row>
    <row r="64" spans="1:27">
      <c r="A64" s="39" t="s">
        <v>69</v>
      </c>
      <c r="B64" s="40" t="s">
        <v>147</v>
      </c>
      <c r="C64" s="40" t="s">
        <v>42</v>
      </c>
      <c r="D64" s="55" t="s">
        <v>52</v>
      </c>
      <c r="E64" s="42">
        <v>358</v>
      </c>
      <c r="F64" s="43" t="s">
        <v>44</v>
      </c>
      <c r="G64" s="43" t="s">
        <v>44</v>
      </c>
      <c r="H64" s="43" t="s">
        <v>44</v>
      </c>
      <c r="I64" s="43" t="s">
        <v>44</v>
      </c>
      <c r="J64" s="43">
        <v>3</v>
      </c>
      <c r="K64" s="43" t="s">
        <v>44</v>
      </c>
      <c r="L64" s="43">
        <v>1</v>
      </c>
      <c r="M64" s="43" t="s">
        <v>44</v>
      </c>
      <c r="N64" s="43" t="s">
        <v>44</v>
      </c>
      <c r="O64" s="43" t="s">
        <v>44</v>
      </c>
      <c r="P64" s="43">
        <v>6</v>
      </c>
      <c r="Q64" s="43">
        <v>6</v>
      </c>
      <c r="R64" s="43">
        <v>21</v>
      </c>
      <c r="S64" s="43">
        <v>22</v>
      </c>
      <c r="T64" s="43">
        <v>20</v>
      </c>
      <c r="U64" s="43">
        <v>49</v>
      </c>
      <c r="V64" s="43">
        <v>66</v>
      </c>
      <c r="W64" s="43">
        <v>84</v>
      </c>
      <c r="X64" s="43">
        <v>53</v>
      </c>
      <c r="Y64" s="43">
        <v>21</v>
      </c>
      <c r="Z64" s="43">
        <v>6</v>
      </c>
      <c r="AA64" s="44" t="s">
        <v>44</v>
      </c>
    </row>
    <row r="65" spans="1:27">
      <c r="A65" s="45"/>
      <c r="B65" s="46" t="s">
        <v>147</v>
      </c>
      <c r="C65" s="46" t="s">
        <v>42</v>
      </c>
      <c r="D65" s="56" t="s">
        <v>53</v>
      </c>
      <c r="E65" s="37">
        <v>184</v>
      </c>
      <c r="F65" s="48" t="s">
        <v>44</v>
      </c>
      <c r="G65" s="48" t="s">
        <v>44</v>
      </c>
      <c r="H65" s="48" t="s">
        <v>44</v>
      </c>
      <c r="I65" s="48" t="s">
        <v>44</v>
      </c>
      <c r="J65" s="48">
        <v>2</v>
      </c>
      <c r="K65" s="48" t="s">
        <v>44</v>
      </c>
      <c r="L65" s="48">
        <v>1</v>
      </c>
      <c r="M65" s="48" t="s">
        <v>44</v>
      </c>
      <c r="N65" s="48" t="s">
        <v>44</v>
      </c>
      <c r="O65" s="48" t="s">
        <v>44</v>
      </c>
      <c r="P65" s="48">
        <v>2</v>
      </c>
      <c r="Q65" s="48">
        <v>4</v>
      </c>
      <c r="R65" s="48">
        <v>17</v>
      </c>
      <c r="S65" s="48">
        <v>16</v>
      </c>
      <c r="T65" s="48">
        <v>9</v>
      </c>
      <c r="U65" s="48">
        <v>30</v>
      </c>
      <c r="V65" s="48">
        <v>40</v>
      </c>
      <c r="W65" s="48">
        <v>35</v>
      </c>
      <c r="X65" s="48">
        <v>23</v>
      </c>
      <c r="Y65" s="48">
        <v>4</v>
      </c>
      <c r="Z65" s="48">
        <v>1</v>
      </c>
      <c r="AA65" s="49" t="s">
        <v>44</v>
      </c>
    </row>
    <row r="66" spans="1:27">
      <c r="A66" s="50"/>
      <c r="B66" s="51" t="s">
        <v>147</v>
      </c>
      <c r="C66" s="51" t="s">
        <v>42</v>
      </c>
      <c r="D66" s="57" t="s">
        <v>54</v>
      </c>
      <c r="E66" s="38">
        <v>174</v>
      </c>
      <c r="F66" s="52" t="s">
        <v>44</v>
      </c>
      <c r="G66" s="52" t="s">
        <v>44</v>
      </c>
      <c r="H66" s="52" t="s">
        <v>44</v>
      </c>
      <c r="I66" s="52" t="s">
        <v>44</v>
      </c>
      <c r="J66" s="52">
        <v>1</v>
      </c>
      <c r="K66" s="52" t="s">
        <v>44</v>
      </c>
      <c r="L66" s="52" t="s">
        <v>44</v>
      </c>
      <c r="M66" s="52" t="s">
        <v>44</v>
      </c>
      <c r="N66" s="52" t="s">
        <v>44</v>
      </c>
      <c r="O66" s="52" t="s">
        <v>44</v>
      </c>
      <c r="P66" s="52">
        <v>4</v>
      </c>
      <c r="Q66" s="52">
        <v>2</v>
      </c>
      <c r="R66" s="52">
        <v>4</v>
      </c>
      <c r="S66" s="52">
        <v>6</v>
      </c>
      <c r="T66" s="52">
        <v>11</v>
      </c>
      <c r="U66" s="52">
        <v>19</v>
      </c>
      <c r="V66" s="52">
        <v>26</v>
      </c>
      <c r="W66" s="52">
        <v>49</v>
      </c>
      <c r="X66" s="52">
        <v>30</v>
      </c>
      <c r="Y66" s="52">
        <v>17</v>
      </c>
      <c r="Z66" s="52">
        <v>5</v>
      </c>
      <c r="AA66" s="53" t="s">
        <v>44</v>
      </c>
    </row>
    <row r="67" spans="1:27">
      <c r="A67" s="39" t="s">
        <v>71</v>
      </c>
      <c r="B67" s="40" t="s">
        <v>27</v>
      </c>
      <c r="C67" s="40" t="s">
        <v>45</v>
      </c>
      <c r="D67" s="55" t="s">
        <v>52</v>
      </c>
      <c r="E67" s="42">
        <v>131</v>
      </c>
      <c r="F67" s="43" t="s">
        <v>44</v>
      </c>
      <c r="G67" s="43" t="s">
        <v>44</v>
      </c>
      <c r="H67" s="43" t="s">
        <v>44</v>
      </c>
      <c r="I67" s="43" t="s">
        <v>44</v>
      </c>
      <c r="J67" s="43">
        <v>1</v>
      </c>
      <c r="K67" s="43" t="s">
        <v>44</v>
      </c>
      <c r="L67" s="43" t="s">
        <v>44</v>
      </c>
      <c r="M67" s="43" t="s">
        <v>44</v>
      </c>
      <c r="N67" s="43" t="s">
        <v>44</v>
      </c>
      <c r="O67" s="43" t="s">
        <v>44</v>
      </c>
      <c r="P67" s="43">
        <v>1</v>
      </c>
      <c r="Q67" s="43">
        <v>2</v>
      </c>
      <c r="R67" s="43">
        <v>8</v>
      </c>
      <c r="S67" s="43">
        <v>9</v>
      </c>
      <c r="T67" s="43">
        <v>9</v>
      </c>
      <c r="U67" s="43">
        <v>13</v>
      </c>
      <c r="V67" s="43">
        <v>20</v>
      </c>
      <c r="W67" s="43">
        <v>37</v>
      </c>
      <c r="X67" s="43">
        <v>23</v>
      </c>
      <c r="Y67" s="43">
        <v>7</v>
      </c>
      <c r="Z67" s="43">
        <v>1</v>
      </c>
      <c r="AA67" s="44" t="s">
        <v>44</v>
      </c>
    </row>
    <row r="68" spans="1:27">
      <c r="A68" s="45"/>
      <c r="B68" s="46" t="s">
        <v>27</v>
      </c>
      <c r="C68" s="46" t="s">
        <v>45</v>
      </c>
      <c r="D68" s="56" t="s">
        <v>53</v>
      </c>
      <c r="E68" s="37">
        <v>62</v>
      </c>
      <c r="F68" s="48" t="s">
        <v>44</v>
      </c>
      <c r="G68" s="48" t="s">
        <v>44</v>
      </c>
      <c r="H68" s="48" t="s">
        <v>44</v>
      </c>
      <c r="I68" s="48" t="s">
        <v>44</v>
      </c>
      <c r="J68" s="48" t="s">
        <v>44</v>
      </c>
      <c r="K68" s="48" t="s">
        <v>44</v>
      </c>
      <c r="L68" s="48" t="s">
        <v>44</v>
      </c>
      <c r="M68" s="48" t="s">
        <v>44</v>
      </c>
      <c r="N68" s="48" t="s">
        <v>44</v>
      </c>
      <c r="O68" s="48" t="s">
        <v>44</v>
      </c>
      <c r="P68" s="48" t="s">
        <v>44</v>
      </c>
      <c r="Q68" s="48">
        <v>2</v>
      </c>
      <c r="R68" s="48">
        <v>6</v>
      </c>
      <c r="S68" s="48">
        <v>6</v>
      </c>
      <c r="T68" s="48">
        <v>5</v>
      </c>
      <c r="U68" s="48">
        <v>8</v>
      </c>
      <c r="V68" s="48">
        <v>8</v>
      </c>
      <c r="W68" s="48">
        <v>18</v>
      </c>
      <c r="X68" s="48">
        <v>8</v>
      </c>
      <c r="Y68" s="48" t="s">
        <v>44</v>
      </c>
      <c r="Z68" s="48">
        <v>1</v>
      </c>
      <c r="AA68" s="49" t="s">
        <v>44</v>
      </c>
    </row>
    <row r="69" spans="1:27">
      <c r="A69" s="50"/>
      <c r="B69" s="51" t="s">
        <v>27</v>
      </c>
      <c r="C69" s="51" t="s">
        <v>45</v>
      </c>
      <c r="D69" s="57" t="s">
        <v>54</v>
      </c>
      <c r="E69" s="38">
        <v>69</v>
      </c>
      <c r="F69" s="52" t="s">
        <v>44</v>
      </c>
      <c r="G69" s="52" t="s">
        <v>44</v>
      </c>
      <c r="H69" s="52" t="s">
        <v>44</v>
      </c>
      <c r="I69" s="52" t="s">
        <v>44</v>
      </c>
      <c r="J69" s="52">
        <v>1</v>
      </c>
      <c r="K69" s="52" t="s">
        <v>44</v>
      </c>
      <c r="L69" s="52" t="s">
        <v>44</v>
      </c>
      <c r="M69" s="52" t="s">
        <v>44</v>
      </c>
      <c r="N69" s="52" t="s">
        <v>44</v>
      </c>
      <c r="O69" s="52" t="s">
        <v>44</v>
      </c>
      <c r="P69" s="52">
        <v>1</v>
      </c>
      <c r="Q69" s="52" t="s">
        <v>44</v>
      </c>
      <c r="R69" s="52">
        <v>2</v>
      </c>
      <c r="S69" s="52">
        <v>3</v>
      </c>
      <c r="T69" s="52">
        <v>4</v>
      </c>
      <c r="U69" s="52">
        <v>5</v>
      </c>
      <c r="V69" s="52">
        <v>12</v>
      </c>
      <c r="W69" s="52">
        <v>19</v>
      </c>
      <c r="X69" s="52">
        <v>15</v>
      </c>
      <c r="Y69" s="52">
        <v>7</v>
      </c>
      <c r="Z69" s="52" t="s">
        <v>44</v>
      </c>
      <c r="AA69" s="53" t="s">
        <v>44</v>
      </c>
    </row>
    <row r="70" spans="1:27">
      <c r="A70" s="39" t="s">
        <v>73</v>
      </c>
      <c r="B70" s="40" t="s">
        <v>28</v>
      </c>
      <c r="C70" s="40" t="s">
        <v>45</v>
      </c>
      <c r="D70" s="55" t="s">
        <v>52</v>
      </c>
      <c r="E70" s="42">
        <v>80</v>
      </c>
      <c r="F70" s="43" t="s">
        <v>44</v>
      </c>
      <c r="G70" s="43" t="s">
        <v>44</v>
      </c>
      <c r="H70" s="43" t="s">
        <v>44</v>
      </c>
      <c r="I70" s="43" t="s">
        <v>44</v>
      </c>
      <c r="J70" s="43">
        <v>1</v>
      </c>
      <c r="K70" s="43" t="s">
        <v>44</v>
      </c>
      <c r="L70" s="43">
        <v>1</v>
      </c>
      <c r="M70" s="43" t="s">
        <v>44</v>
      </c>
      <c r="N70" s="43" t="s">
        <v>44</v>
      </c>
      <c r="O70" s="43" t="s">
        <v>44</v>
      </c>
      <c r="P70" s="43">
        <v>1</v>
      </c>
      <c r="Q70" s="43">
        <v>1</v>
      </c>
      <c r="R70" s="43">
        <v>4</v>
      </c>
      <c r="S70" s="43">
        <v>6</v>
      </c>
      <c r="T70" s="43">
        <v>5</v>
      </c>
      <c r="U70" s="43">
        <v>19</v>
      </c>
      <c r="V70" s="43">
        <v>16</v>
      </c>
      <c r="W70" s="43">
        <v>8</v>
      </c>
      <c r="X70" s="43">
        <v>12</v>
      </c>
      <c r="Y70" s="43">
        <v>5</v>
      </c>
      <c r="Z70" s="43">
        <v>1</v>
      </c>
      <c r="AA70" s="44" t="s">
        <v>44</v>
      </c>
    </row>
    <row r="71" spans="1:27">
      <c r="A71" s="45"/>
      <c r="B71" s="46" t="s">
        <v>28</v>
      </c>
      <c r="C71" s="46" t="s">
        <v>45</v>
      </c>
      <c r="D71" s="56" t="s">
        <v>53</v>
      </c>
      <c r="E71" s="37">
        <v>45</v>
      </c>
      <c r="F71" s="48" t="s">
        <v>44</v>
      </c>
      <c r="G71" s="48" t="s">
        <v>44</v>
      </c>
      <c r="H71" s="48" t="s">
        <v>44</v>
      </c>
      <c r="I71" s="48" t="s">
        <v>44</v>
      </c>
      <c r="J71" s="48">
        <v>1</v>
      </c>
      <c r="K71" s="48" t="s">
        <v>44</v>
      </c>
      <c r="L71" s="48">
        <v>1</v>
      </c>
      <c r="M71" s="48" t="s">
        <v>44</v>
      </c>
      <c r="N71" s="48" t="s">
        <v>44</v>
      </c>
      <c r="O71" s="48" t="s">
        <v>44</v>
      </c>
      <c r="P71" s="48">
        <v>1</v>
      </c>
      <c r="Q71" s="48" t="s">
        <v>44</v>
      </c>
      <c r="R71" s="48">
        <v>2</v>
      </c>
      <c r="S71" s="48">
        <v>5</v>
      </c>
      <c r="T71" s="48">
        <v>2</v>
      </c>
      <c r="U71" s="48">
        <v>12</v>
      </c>
      <c r="V71" s="48">
        <v>11</v>
      </c>
      <c r="W71" s="48">
        <v>3</v>
      </c>
      <c r="X71" s="48">
        <v>5</v>
      </c>
      <c r="Y71" s="48">
        <v>2</v>
      </c>
      <c r="Z71" s="48" t="s">
        <v>44</v>
      </c>
      <c r="AA71" s="49" t="s">
        <v>44</v>
      </c>
    </row>
    <row r="72" spans="1:27">
      <c r="A72" s="50"/>
      <c r="B72" s="51" t="s">
        <v>28</v>
      </c>
      <c r="C72" s="51" t="s">
        <v>45</v>
      </c>
      <c r="D72" s="57" t="s">
        <v>54</v>
      </c>
      <c r="E72" s="38">
        <v>35</v>
      </c>
      <c r="F72" s="52" t="s">
        <v>44</v>
      </c>
      <c r="G72" s="52" t="s">
        <v>44</v>
      </c>
      <c r="H72" s="52" t="s">
        <v>44</v>
      </c>
      <c r="I72" s="52" t="s">
        <v>44</v>
      </c>
      <c r="J72" s="52" t="s">
        <v>44</v>
      </c>
      <c r="K72" s="52" t="s">
        <v>44</v>
      </c>
      <c r="L72" s="52" t="s">
        <v>44</v>
      </c>
      <c r="M72" s="52" t="s">
        <v>44</v>
      </c>
      <c r="N72" s="52" t="s">
        <v>44</v>
      </c>
      <c r="O72" s="52" t="s">
        <v>44</v>
      </c>
      <c r="P72" s="52" t="s">
        <v>44</v>
      </c>
      <c r="Q72" s="52">
        <v>1</v>
      </c>
      <c r="R72" s="52">
        <v>2</v>
      </c>
      <c r="S72" s="52">
        <v>1</v>
      </c>
      <c r="T72" s="52">
        <v>3</v>
      </c>
      <c r="U72" s="52">
        <v>7</v>
      </c>
      <c r="V72" s="52">
        <v>5</v>
      </c>
      <c r="W72" s="52">
        <v>5</v>
      </c>
      <c r="X72" s="52">
        <v>7</v>
      </c>
      <c r="Y72" s="52">
        <v>3</v>
      </c>
      <c r="Z72" s="52">
        <v>1</v>
      </c>
      <c r="AA72" s="53" t="s">
        <v>44</v>
      </c>
    </row>
    <row r="73" spans="1:27">
      <c r="A73" s="39" t="s">
        <v>75</v>
      </c>
      <c r="B73" s="40" t="s">
        <v>29</v>
      </c>
      <c r="C73" s="40" t="s">
        <v>45</v>
      </c>
      <c r="D73" s="55" t="s">
        <v>52</v>
      </c>
      <c r="E73" s="42">
        <v>52</v>
      </c>
      <c r="F73" s="43" t="s">
        <v>44</v>
      </c>
      <c r="G73" s="43" t="s">
        <v>44</v>
      </c>
      <c r="H73" s="43" t="s">
        <v>44</v>
      </c>
      <c r="I73" s="43" t="s">
        <v>44</v>
      </c>
      <c r="J73" s="43">
        <v>1</v>
      </c>
      <c r="K73" s="43" t="s">
        <v>44</v>
      </c>
      <c r="L73" s="43" t="s">
        <v>44</v>
      </c>
      <c r="M73" s="43" t="s">
        <v>44</v>
      </c>
      <c r="N73" s="43" t="s">
        <v>44</v>
      </c>
      <c r="O73" s="43" t="s">
        <v>44</v>
      </c>
      <c r="P73" s="43">
        <v>3</v>
      </c>
      <c r="Q73" s="43" t="s">
        <v>44</v>
      </c>
      <c r="R73" s="43">
        <v>2</v>
      </c>
      <c r="S73" s="43">
        <v>4</v>
      </c>
      <c r="T73" s="43">
        <v>3</v>
      </c>
      <c r="U73" s="43">
        <v>3</v>
      </c>
      <c r="V73" s="43">
        <v>12</v>
      </c>
      <c r="W73" s="43">
        <v>17</v>
      </c>
      <c r="X73" s="43">
        <v>6</v>
      </c>
      <c r="Y73" s="43">
        <v>1</v>
      </c>
      <c r="Z73" s="43" t="s">
        <v>44</v>
      </c>
      <c r="AA73" s="44" t="s">
        <v>44</v>
      </c>
    </row>
    <row r="74" spans="1:27">
      <c r="A74" s="45"/>
      <c r="B74" s="46" t="s">
        <v>29</v>
      </c>
      <c r="C74" s="46" t="s">
        <v>45</v>
      </c>
      <c r="D74" s="56" t="s">
        <v>53</v>
      </c>
      <c r="E74" s="37">
        <v>28</v>
      </c>
      <c r="F74" s="48" t="s">
        <v>44</v>
      </c>
      <c r="G74" s="48" t="s">
        <v>44</v>
      </c>
      <c r="H74" s="48" t="s">
        <v>44</v>
      </c>
      <c r="I74" s="48" t="s">
        <v>44</v>
      </c>
      <c r="J74" s="48">
        <v>1</v>
      </c>
      <c r="K74" s="48" t="s">
        <v>44</v>
      </c>
      <c r="L74" s="48" t="s">
        <v>44</v>
      </c>
      <c r="M74" s="48" t="s">
        <v>44</v>
      </c>
      <c r="N74" s="48" t="s">
        <v>44</v>
      </c>
      <c r="O74" s="48" t="s">
        <v>44</v>
      </c>
      <c r="P74" s="48">
        <v>1</v>
      </c>
      <c r="Q74" s="48" t="s">
        <v>44</v>
      </c>
      <c r="R74" s="48">
        <v>2</v>
      </c>
      <c r="S74" s="48">
        <v>4</v>
      </c>
      <c r="T74" s="48">
        <v>1</v>
      </c>
      <c r="U74" s="48">
        <v>3</v>
      </c>
      <c r="V74" s="48">
        <v>8</v>
      </c>
      <c r="W74" s="48">
        <v>5</v>
      </c>
      <c r="X74" s="48">
        <v>3</v>
      </c>
      <c r="Y74" s="48" t="s">
        <v>44</v>
      </c>
      <c r="Z74" s="48" t="s">
        <v>44</v>
      </c>
      <c r="AA74" s="49" t="s">
        <v>44</v>
      </c>
    </row>
    <row r="75" spans="1:27">
      <c r="A75" s="50"/>
      <c r="B75" s="51" t="s">
        <v>29</v>
      </c>
      <c r="C75" s="51" t="s">
        <v>45</v>
      </c>
      <c r="D75" s="57" t="s">
        <v>54</v>
      </c>
      <c r="E75" s="38">
        <v>24</v>
      </c>
      <c r="F75" s="52" t="s">
        <v>44</v>
      </c>
      <c r="G75" s="52" t="s">
        <v>44</v>
      </c>
      <c r="H75" s="52" t="s">
        <v>44</v>
      </c>
      <c r="I75" s="52" t="s">
        <v>44</v>
      </c>
      <c r="J75" s="52" t="s">
        <v>44</v>
      </c>
      <c r="K75" s="52" t="s">
        <v>44</v>
      </c>
      <c r="L75" s="52" t="s">
        <v>44</v>
      </c>
      <c r="M75" s="52" t="s">
        <v>44</v>
      </c>
      <c r="N75" s="52" t="s">
        <v>44</v>
      </c>
      <c r="O75" s="52" t="s">
        <v>44</v>
      </c>
      <c r="P75" s="52">
        <v>2</v>
      </c>
      <c r="Q75" s="52" t="s">
        <v>44</v>
      </c>
      <c r="R75" s="52" t="s">
        <v>44</v>
      </c>
      <c r="S75" s="52" t="s">
        <v>44</v>
      </c>
      <c r="T75" s="52">
        <v>2</v>
      </c>
      <c r="U75" s="52" t="s">
        <v>44</v>
      </c>
      <c r="V75" s="52">
        <v>4</v>
      </c>
      <c r="W75" s="52">
        <v>12</v>
      </c>
      <c r="X75" s="52">
        <v>3</v>
      </c>
      <c r="Y75" s="52">
        <v>1</v>
      </c>
      <c r="Z75" s="52" t="s">
        <v>44</v>
      </c>
      <c r="AA75" s="53" t="s">
        <v>44</v>
      </c>
    </row>
    <row r="76" spans="1:27">
      <c r="A76" s="39" t="s">
        <v>77</v>
      </c>
      <c r="B76" s="40" t="s">
        <v>30</v>
      </c>
      <c r="C76" s="40" t="s">
        <v>45</v>
      </c>
      <c r="D76" s="55" t="s">
        <v>52</v>
      </c>
      <c r="E76" s="42">
        <v>57</v>
      </c>
      <c r="F76" s="43" t="s">
        <v>44</v>
      </c>
      <c r="G76" s="43" t="s">
        <v>44</v>
      </c>
      <c r="H76" s="43" t="s">
        <v>44</v>
      </c>
      <c r="I76" s="43" t="s">
        <v>44</v>
      </c>
      <c r="J76" s="43" t="s">
        <v>44</v>
      </c>
      <c r="K76" s="43" t="s">
        <v>44</v>
      </c>
      <c r="L76" s="43" t="s">
        <v>44</v>
      </c>
      <c r="M76" s="43" t="s">
        <v>44</v>
      </c>
      <c r="N76" s="43" t="s">
        <v>44</v>
      </c>
      <c r="O76" s="43" t="s">
        <v>44</v>
      </c>
      <c r="P76" s="43" t="s">
        <v>44</v>
      </c>
      <c r="Q76" s="43">
        <v>2</v>
      </c>
      <c r="R76" s="43">
        <v>4</v>
      </c>
      <c r="S76" s="43">
        <v>1</v>
      </c>
      <c r="T76" s="43">
        <v>2</v>
      </c>
      <c r="U76" s="43">
        <v>8</v>
      </c>
      <c r="V76" s="43">
        <v>12</v>
      </c>
      <c r="W76" s="43">
        <v>13</v>
      </c>
      <c r="X76" s="43">
        <v>9</v>
      </c>
      <c r="Y76" s="43">
        <v>4</v>
      </c>
      <c r="Z76" s="43">
        <v>2</v>
      </c>
      <c r="AA76" s="44" t="s">
        <v>44</v>
      </c>
    </row>
    <row r="77" spans="1:27">
      <c r="A77" s="45"/>
      <c r="B77" s="46" t="s">
        <v>30</v>
      </c>
      <c r="C77" s="46" t="s">
        <v>45</v>
      </c>
      <c r="D77" s="56" t="s">
        <v>53</v>
      </c>
      <c r="E77" s="37">
        <v>29</v>
      </c>
      <c r="F77" s="48" t="s">
        <v>44</v>
      </c>
      <c r="G77" s="48" t="s">
        <v>44</v>
      </c>
      <c r="H77" s="48" t="s">
        <v>44</v>
      </c>
      <c r="I77" s="48" t="s">
        <v>44</v>
      </c>
      <c r="J77" s="48" t="s">
        <v>44</v>
      </c>
      <c r="K77" s="48" t="s">
        <v>44</v>
      </c>
      <c r="L77" s="48" t="s">
        <v>44</v>
      </c>
      <c r="M77" s="48" t="s">
        <v>44</v>
      </c>
      <c r="N77" s="48" t="s">
        <v>44</v>
      </c>
      <c r="O77" s="48" t="s">
        <v>44</v>
      </c>
      <c r="P77" s="48" t="s">
        <v>44</v>
      </c>
      <c r="Q77" s="48">
        <v>1</v>
      </c>
      <c r="R77" s="48">
        <v>4</v>
      </c>
      <c r="S77" s="48" t="s">
        <v>44</v>
      </c>
      <c r="T77" s="48">
        <v>1</v>
      </c>
      <c r="U77" s="48">
        <v>4</v>
      </c>
      <c r="V77" s="48">
        <v>8</v>
      </c>
      <c r="W77" s="48">
        <v>4</v>
      </c>
      <c r="X77" s="48">
        <v>5</v>
      </c>
      <c r="Y77" s="48">
        <v>2</v>
      </c>
      <c r="Z77" s="48" t="s">
        <v>44</v>
      </c>
      <c r="AA77" s="49" t="s">
        <v>44</v>
      </c>
    </row>
    <row r="78" spans="1:27">
      <c r="A78" s="50"/>
      <c r="B78" s="51" t="s">
        <v>30</v>
      </c>
      <c r="C78" s="51" t="s">
        <v>45</v>
      </c>
      <c r="D78" s="57" t="s">
        <v>54</v>
      </c>
      <c r="E78" s="38">
        <v>28</v>
      </c>
      <c r="F78" s="52" t="s">
        <v>44</v>
      </c>
      <c r="G78" s="52" t="s">
        <v>44</v>
      </c>
      <c r="H78" s="52" t="s">
        <v>44</v>
      </c>
      <c r="I78" s="52" t="s">
        <v>44</v>
      </c>
      <c r="J78" s="52" t="s">
        <v>44</v>
      </c>
      <c r="K78" s="52" t="s">
        <v>44</v>
      </c>
      <c r="L78" s="52" t="s">
        <v>44</v>
      </c>
      <c r="M78" s="52" t="s">
        <v>44</v>
      </c>
      <c r="N78" s="52" t="s">
        <v>44</v>
      </c>
      <c r="O78" s="52" t="s">
        <v>44</v>
      </c>
      <c r="P78" s="52" t="s">
        <v>44</v>
      </c>
      <c r="Q78" s="52">
        <v>1</v>
      </c>
      <c r="R78" s="52" t="s">
        <v>44</v>
      </c>
      <c r="S78" s="52">
        <v>1</v>
      </c>
      <c r="T78" s="52">
        <v>1</v>
      </c>
      <c r="U78" s="52">
        <v>4</v>
      </c>
      <c r="V78" s="52">
        <v>4</v>
      </c>
      <c r="W78" s="52">
        <v>9</v>
      </c>
      <c r="X78" s="52">
        <v>4</v>
      </c>
      <c r="Y78" s="52">
        <v>2</v>
      </c>
      <c r="Z78" s="52">
        <v>2</v>
      </c>
      <c r="AA78" s="53" t="s">
        <v>44</v>
      </c>
    </row>
    <row r="79" spans="1:27">
      <c r="A79" s="39" t="s">
        <v>79</v>
      </c>
      <c r="B79" s="40" t="s">
        <v>31</v>
      </c>
      <c r="C79" s="40" t="s">
        <v>45</v>
      </c>
      <c r="D79" s="55" t="s">
        <v>52</v>
      </c>
      <c r="E79" s="42">
        <v>38</v>
      </c>
      <c r="F79" s="43" t="s">
        <v>44</v>
      </c>
      <c r="G79" s="43" t="s">
        <v>44</v>
      </c>
      <c r="H79" s="43" t="s">
        <v>44</v>
      </c>
      <c r="I79" s="43" t="s">
        <v>44</v>
      </c>
      <c r="J79" s="43" t="s">
        <v>44</v>
      </c>
      <c r="K79" s="43" t="s">
        <v>44</v>
      </c>
      <c r="L79" s="43" t="s">
        <v>44</v>
      </c>
      <c r="M79" s="43" t="s">
        <v>44</v>
      </c>
      <c r="N79" s="43" t="s">
        <v>44</v>
      </c>
      <c r="O79" s="43" t="s">
        <v>44</v>
      </c>
      <c r="P79" s="43">
        <v>1</v>
      </c>
      <c r="Q79" s="43">
        <v>1</v>
      </c>
      <c r="R79" s="43">
        <v>3</v>
      </c>
      <c r="S79" s="43">
        <v>2</v>
      </c>
      <c r="T79" s="43">
        <v>1</v>
      </c>
      <c r="U79" s="43">
        <v>6</v>
      </c>
      <c r="V79" s="43">
        <v>6</v>
      </c>
      <c r="W79" s="43">
        <v>9</v>
      </c>
      <c r="X79" s="43">
        <v>3</v>
      </c>
      <c r="Y79" s="43">
        <v>4</v>
      </c>
      <c r="Z79" s="43">
        <v>2</v>
      </c>
      <c r="AA79" s="44" t="s">
        <v>44</v>
      </c>
    </row>
    <row r="80" spans="1:27">
      <c r="A80" s="45"/>
      <c r="B80" s="46" t="s">
        <v>31</v>
      </c>
      <c r="C80" s="46" t="s">
        <v>45</v>
      </c>
      <c r="D80" s="56" t="s">
        <v>53</v>
      </c>
      <c r="E80" s="37">
        <v>20</v>
      </c>
      <c r="F80" s="48" t="s">
        <v>44</v>
      </c>
      <c r="G80" s="48" t="s">
        <v>44</v>
      </c>
      <c r="H80" s="48" t="s">
        <v>44</v>
      </c>
      <c r="I80" s="48" t="s">
        <v>44</v>
      </c>
      <c r="J80" s="48" t="s">
        <v>44</v>
      </c>
      <c r="K80" s="48" t="s">
        <v>44</v>
      </c>
      <c r="L80" s="48" t="s">
        <v>44</v>
      </c>
      <c r="M80" s="48" t="s">
        <v>44</v>
      </c>
      <c r="N80" s="48" t="s">
        <v>44</v>
      </c>
      <c r="O80" s="48" t="s">
        <v>44</v>
      </c>
      <c r="P80" s="48" t="s">
        <v>44</v>
      </c>
      <c r="Q80" s="48">
        <v>1</v>
      </c>
      <c r="R80" s="48">
        <v>3</v>
      </c>
      <c r="S80" s="48">
        <v>1</v>
      </c>
      <c r="T80" s="48" t="s">
        <v>44</v>
      </c>
      <c r="U80" s="48">
        <v>3</v>
      </c>
      <c r="V80" s="48">
        <v>5</v>
      </c>
      <c r="W80" s="48">
        <v>5</v>
      </c>
      <c r="X80" s="48">
        <v>2</v>
      </c>
      <c r="Y80" s="48" t="s">
        <v>44</v>
      </c>
      <c r="Z80" s="48" t="s">
        <v>44</v>
      </c>
      <c r="AA80" s="49" t="s">
        <v>44</v>
      </c>
    </row>
    <row r="81" spans="1:27">
      <c r="A81" s="50"/>
      <c r="B81" s="51" t="s">
        <v>31</v>
      </c>
      <c r="C81" s="51" t="s">
        <v>45</v>
      </c>
      <c r="D81" s="57" t="s">
        <v>54</v>
      </c>
      <c r="E81" s="38">
        <v>18</v>
      </c>
      <c r="F81" s="52" t="s">
        <v>44</v>
      </c>
      <c r="G81" s="52" t="s">
        <v>44</v>
      </c>
      <c r="H81" s="52" t="s">
        <v>44</v>
      </c>
      <c r="I81" s="52" t="s">
        <v>44</v>
      </c>
      <c r="J81" s="52" t="s">
        <v>44</v>
      </c>
      <c r="K81" s="52" t="s">
        <v>44</v>
      </c>
      <c r="L81" s="52" t="s">
        <v>44</v>
      </c>
      <c r="M81" s="52" t="s">
        <v>44</v>
      </c>
      <c r="N81" s="52" t="s">
        <v>44</v>
      </c>
      <c r="O81" s="52" t="s">
        <v>44</v>
      </c>
      <c r="P81" s="52">
        <v>1</v>
      </c>
      <c r="Q81" s="52" t="s">
        <v>44</v>
      </c>
      <c r="R81" s="52" t="s">
        <v>44</v>
      </c>
      <c r="S81" s="52">
        <v>1</v>
      </c>
      <c r="T81" s="52">
        <v>1</v>
      </c>
      <c r="U81" s="52">
        <v>3</v>
      </c>
      <c r="V81" s="52">
        <v>1</v>
      </c>
      <c r="W81" s="52">
        <v>4</v>
      </c>
      <c r="X81" s="52">
        <v>1</v>
      </c>
      <c r="Y81" s="52">
        <v>4</v>
      </c>
      <c r="Z81" s="52">
        <v>2</v>
      </c>
      <c r="AA81" s="53" t="s">
        <v>44</v>
      </c>
    </row>
    <row r="82" spans="1:27">
      <c r="A82" s="30" t="s">
        <v>90</v>
      </c>
      <c r="D82" s="27" t="s">
        <v>239</v>
      </c>
    </row>
  </sheetData>
  <mergeCells count="2">
    <mergeCell ref="A2:D2"/>
    <mergeCell ref="A3:D3"/>
  </mergeCells>
  <phoneticPr fontId="3"/>
  <conditionalFormatting sqref="A8:AA8 A11:AA11 A14:AA14 A17:AA17 A20:AA20 A23:AA23 A26:AA26 A29:AA29 A32:AA32 A35:AA35 A38:AA38 A41:AA41 A44:AA44 A47:AA47 A50:AA50 A53:AA53 A56:AA56 A59:AA59 A62:AA62 A65:AA65 A68:AA68 A71:AA71 A74:AA74 A77:AA77 A80:AA80">
    <cfRule type="expression" dxfId="4821" priority="317" stopIfTrue="1">
      <formula>OR($C8="国", $C8="道")</formula>
    </cfRule>
    <cfRule type="expression" dxfId="4820" priority="318" stopIfTrue="1">
      <formula>OR($C8="所", $C8="局", $C8="圏")</formula>
    </cfRule>
    <cfRule type="expression" dxfId="4819" priority="319" stopIfTrue="1">
      <formula>OR($B8="札幌市", $B8="小樽市", $B8="函館市", $B8="旭川市")</formula>
    </cfRule>
    <cfRule type="expression" dxfId="4818" priority="320">
      <formula>OR($C8="市", $C8="町", $C8="村")</formula>
    </cfRule>
  </conditionalFormatting>
  <conditionalFormatting sqref="A9:AA81">
    <cfRule type="expression" dxfId="4817" priority="313" stopIfTrue="1">
      <formula>OR($C9="国", $C9="道")</formula>
    </cfRule>
    <cfRule type="expression" dxfId="4816" priority="314" stopIfTrue="1">
      <formula>OR($B9="札幌市", $B9="小樽市", $B9="函館市", $B9="旭川市")</formula>
    </cfRule>
    <cfRule type="expression" dxfId="4815" priority="315" stopIfTrue="1">
      <formula>OR($C9="所", $C9="局", $C9="圏")</formula>
    </cfRule>
    <cfRule type="expression" dxfId="4814" priority="316">
      <formula>OR($C9="市", $C9="町", $C9="村")</formula>
    </cfRule>
  </conditionalFormatting>
  <conditionalFormatting sqref="A4:AA4 A61:AA61 A64:AA64 A67:AA67 A70:AA70 A73:AA73 A76:AA76 A79:AA79">
    <cfRule type="expression" dxfId="4813" priority="309" stopIfTrue="1">
      <formula>OR($C4="国", $C4="道")</formula>
    </cfRule>
    <cfRule type="expression" dxfId="4812" priority="310" stopIfTrue="1">
      <formula>OR($C4="所", $C4="圏", $C4="局")</formula>
    </cfRule>
    <cfRule type="expression" dxfId="4811" priority="311" stopIfTrue="1">
      <formula>OR($B4="札幌市", $B4="小樽市", $B4="函館市", $B4="旭川市")</formula>
    </cfRule>
    <cfRule type="expression" dxfId="4810" priority="312">
      <formula>OR($C4="市", $C4="町", $C4="村")</formula>
    </cfRule>
  </conditionalFormatting>
  <conditionalFormatting sqref="A5:AA5 A62:AA63 A65:AA66 A68:AA69 A71:AA72 A74:AA75 A77:AA78 A80:AA81">
    <cfRule type="expression" dxfId="4809" priority="305" stopIfTrue="1">
      <formula>OR($C5="国", $C5="道")</formula>
    </cfRule>
    <cfRule type="expression" dxfId="4808" priority="306" stopIfTrue="1">
      <formula>OR($C5="所", $C5="圏", $C5="局")</formula>
    </cfRule>
    <cfRule type="expression" dxfId="4807" priority="307" stopIfTrue="1">
      <formula>OR($B5="札幌市", $B5="小樽市", $B5="函館市", $B5="旭川市")</formula>
    </cfRule>
    <cfRule type="expression" dxfId="4806" priority="308">
      <formula>OR($C5="市", $C5="町", $C5="村")</formula>
    </cfRule>
  </conditionalFormatting>
  <conditionalFormatting sqref="A6:AA6">
    <cfRule type="expression" dxfId="4805" priority="301" stopIfTrue="1">
      <formula>OR($C6="国", $C6="道")</formula>
    </cfRule>
    <cfRule type="expression" dxfId="4804" priority="302" stopIfTrue="1">
      <formula>OR($C6="所", $C6="圏", $C6="局")</formula>
    </cfRule>
    <cfRule type="expression" dxfId="4803" priority="303" stopIfTrue="1">
      <formula>OR($B6="札幌市", $B6="小樽市", $B6="函館市", $B6="旭川市")</formula>
    </cfRule>
    <cfRule type="expression" dxfId="4802" priority="304">
      <formula>OR($C6="市", $C6="町", $C6="村")</formula>
    </cfRule>
  </conditionalFormatting>
  <conditionalFormatting sqref="A7:AA7">
    <cfRule type="expression" dxfId="4801" priority="297" stopIfTrue="1">
      <formula>OR($C7="国", $C7="道")</formula>
    </cfRule>
    <cfRule type="expression" dxfId="4800" priority="298" stopIfTrue="1">
      <formula>OR($C7="所", $C7="圏", $C7="局")</formula>
    </cfRule>
    <cfRule type="expression" dxfId="4799" priority="299" stopIfTrue="1">
      <formula>OR($B7="札幌市", $B7="小樽市", $B7="函館市", $B7="旭川市")</formula>
    </cfRule>
    <cfRule type="expression" dxfId="4798" priority="300">
      <formula>OR($C7="市", $C7="町", $C7="村")</formula>
    </cfRule>
  </conditionalFormatting>
  <conditionalFormatting sqref="A8:AA8">
    <cfRule type="expression" dxfId="4797" priority="293" stopIfTrue="1">
      <formula>OR($C8="国", $C8="道")</formula>
    </cfRule>
    <cfRule type="expression" dxfId="4796" priority="294" stopIfTrue="1">
      <formula>OR($C8="所", $C8="圏", $C8="局")</formula>
    </cfRule>
    <cfRule type="expression" dxfId="4795" priority="295" stopIfTrue="1">
      <formula>OR($B8="札幌市", $B8="小樽市", $B8="函館市", $B8="旭川市")</formula>
    </cfRule>
    <cfRule type="expression" dxfId="4794" priority="296">
      <formula>OR($C8="市", $C8="町", $C8="村")</formula>
    </cfRule>
  </conditionalFormatting>
  <conditionalFormatting sqref="A9:AA9">
    <cfRule type="expression" dxfId="4793" priority="289" stopIfTrue="1">
      <formula>OR($C9="国", $C9="道")</formula>
    </cfRule>
    <cfRule type="expression" dxfId="4792" priority="290" stopIfTrue="1">
      <formula>OR($C9="所", $C9="圏", $C9="局")</formula>
    </cfRule>
    <cfRule type="expression" dxfId="4791" priority="291" stopIfTrue="1">
      <formula>OR($B9="札幌市", $B9="小樽市", $B9="函館市", $B9="旭川市")</formula>
    </cfRule>
    <cfRule type="expression" dxfId="4790" priority="292">
      <formula>OR($C9="市", $C9="町", $C9="村")</formula>
    </cfRule>
  </conditionalFormatting>
  <conditionalFormatting sqref="A10:AA10">
    <cfRule type="expression" dxfId="4789" priority="285" stopIfTrue="1">
      <formula>OR($C10="国", $C10="道")</formula>
    </cfRule>
    <cfRule type="expression" dxfId="4788" priority="286" stopIfTrue="1">
      <formula>OR($C10="所", $C10="圏", $C10="局")</formula>
    </cfRule>
    <cfRule type="expression" dxfId="4787" priority="287" stopIfTrue="1">
      <formula>OR($B10="札幌市", $B10="小樽市", $B10="函館市", $B10="旭川市")</formula>
    </cfRule>
    <cfRule type="expression" dxfId="4786" priority="288">
      <formula>OR($C10="市", $C10="町", $C10="村")</formula>
    </cfRule>
  </conditionalFormatting>
  <conditionalFormatting sqref="A11:AA11">
    <cfRule type="expression" dxfId="4785" priority="281" stopIfTrue="1">
      <formula>OR($C11="国", $C11="道")</formula>
    </cfRule>
    <cfRule type="expression" dxfId="4784" priority="282" stopIfTrue="1">
      <formula>OR($C11="所", $C11="圏", $C11="局")</formula>
    </cfRule>
    <cfRule type="expression" dxfId="4783" priority="283" stopIfTrue="1">
      <formula>OR($B11="札幌市", $B11="小樽市", $B11="函館市", $B11="旭川市")</formula>
    </cfRule>
    <cfRule type="expression" dxfId="4782" priority="284">
      <formula>OR($C11="市", $C11="町", $C11="村")</formula>
    </cfRule>
  </conditionalFormatting>
  <conditionalFormatting sqref="A12:AA12">
    <cfRule type="expression" dxfId="4781" priority="277" stopIfTrue="1">
      <formula>OR($C12="国", $C12="道")</formula>
    </cfRule>
    <cfRule type="expression" dxfId="4780" priority="278" stopIfTrue="1">
      <formula>OR($C12="所", $C12="圏", $C12="局")</formula>
    </cfRule>
    <cfRule type="expression" dxfId="4779" priority="279" stopIfTrue="1">
      <formula>OR($B12="札幌市", $B12="小樽市", $B12="函館市", $B12="旭川市")</formula>
    </cfRule>
    <cfRule type="expression" dxfId="4778" priority="280">
      <formula>OR($C12="市", $C12="町", $C12="村")</formula>
    </cfRule>
  </conditionalFormatting>
  <conditionalFormatting sqref="A13:AA13">
    <cfRule type="expression" dxfId="4777" priority="273" stopIfTrue="1">
      <formula>OR($C13="国", $C13="道")</formula>
    </cfRule>
    <cfRule type="expression" dxfId="4776" priority="274" stopIfTrue="1">
      <formula>OR($C13="所", $C13="圏", $C13="局")</formula>
    </cfRule>
    <cfRule type="expression" dxfId="4775" priority="275" stopIfTrue="1">
      <formula>OR($B13="札幌市", $B13="小樽市", $B13="函館市", $B13="旭川市")</formula>
    </cfRule>
    <cfRule type="expression" dxfId="4774" priority="276">
      <formula>OR($C13="市", $C13="町", $C13="村")</formula>
    </cfRule>
  </conditionalFormatting>
  <conditionalFormatting sqref="A14:AA14">
    <cfRule type="expression" dxfId="4773" priority="269" stopIfTrue="1">
      <formula>OR($C14="国", $C14="道")</formula>
    </cfRule>
    <cfRule type="expression" dxfId="4772" priority="270" stopIfTrue="1">
      <formula>OR($C14="所", $C14="圏", $C14="局")</formula>
    </cfRule>
    <cfRule type="expression" dxfId="4771" priority="271" stopIfTrue="1">
      <formula>OR($B14="札幌市", $B14="小樽市", $B14="函館市", $B14="旭川市")</formula>
    </cfRule>
    <cfRule type="expression" dxfId="4770" priority="272">
      <formula>OR($C14="市", $C14="町", $C14="村")</formula>
    </cfRule>
  </conditionalFormatting>
  <conditionalFormatting sqref="A15:AA15">
    <cfRule type="expression" dxfId="4769" priority="265" stopIfTrue="1">
      <formula>OR($C15="国", $C15="道")</formula>
    </cfRule>
    <cfRule type="expression" dxfId="4768" priority="266" stopIfTrue="1">
      <formula>OR($C15="所", $C15="圏", $C15="局")</formula>
    </cfRule>
    <cfRule type="expression" dxfId="4767" priority="267" stopIfTrue="1">
      <formula>OR($B15="札幌市", $B15="小樽市", $B15="函館市", $B15="旭川市")</formula>
    </cfRule>
    <cfRule type="expression" dxfId="4766" priority="268">
      <formula>OR($C15="市", $C15="町", $C15="村")</formula>
    </cfRule>
  </conditionalFormatting>
  <conditionalFormatting sqref="A16:AA16">
    <cfRule type="expression" dxfId="4765" priority="261" stopIfTrue="1">
      <formula>OR($C16="国", $C16="道")</formula>
    </cfRule>
    <cfRule type="expression" dxfId="4764" priority="262" stopIfTrue="1">
      <formula>OR($C16="所", $C16="圏", $C16="局")</formula>
    </cfRule>
    <cfRule type="expression" dxfId="4763" priority="263" stopIfTrue="1">
      <formula>OR($B16="札幌市", $B16="小樽市", $B16="函館市", $B16="旭川市")</formula>
    </cfRule>
    <cfRule type="expression" dxfId="4762" priority="264">
      <formula>OR($C16="市", $C16="町", $C16="村")</formula>
    </cfRule>
  </conditionalFormatting>
  <conditionalFormatting sqref="A17:AA17">
    <cfRule type="expression" dxfId="4761" priority="257" stopIfTrue="1">
      <formula>OR($C17="国", $C17="道")</formula>
    </cfRule>
    <cfRule type="expression" dxfId="4760" priority="258" stopIfTrue="1">
      <formula>OR($C17="所", $C17="圏", $C17="局")</formula>
    </cfRule>
    <cfRule type="expression" dxfId="4759" priority="259" stopIfTrue="1">
      <formula>OR($B17="札幌市", $B17="小樽市", $B17="函館市", $B17="旭川市")</formula>
    </cfRule>
    <cfRule type="expression" dxfId="4758" priority="260">
      <formula>OR($C17="市", $C17="町", $C17="村")</formula>
    </cfRule>
  </conditionalFormatting>
  <conditionalFormatting sqref="A18:AA18">
    <cfRule type="expression" dxfId="4757" priority="253" stopIfTrue="1">
      <formula>OR($C18="国", $C18="道")</formula>
    </cfRule>
    <cfRule type="expression" dxfId="4756" priority="254" stopIfTrue="1">
      <formula>OR($C18="所", $C18="圏", $C18="局")</formula>
    </cfRule>
    <cfRule type="expression" dxfId="4755" priority="255" stopIfTrue="1">
      <formula>OR($B18="札幌市", $B18="小樽市", $B18="函館市", $B18="旭川市")</formula>
    </cfRule>
    <cfRule type="expression" dxfId="4754" priority="256">
      <formula>OR($C18="市", $C18="町", $C18="村")</formula>
    </cfRule>
  </conditionalFormatting>
  <conditionalFormatting sqref="A19:AA19">
    <cfRule type="expression" dxfId="4753" priority="249" stopIfTrue="1">
      <formula>OR($C19="国", $C19="道")</formula>
    </cfRule>
    <cfRule type="expression" dxfId="4752" priority="250" stopIfTrue="1">
      <formula>OR($C19="所", $C19="圏", $C19="局")</formula>
    </cfRule>
    <cfRule type="expression" dxfId="4751" priority="251" stopIfTrue="1">
      <formula>OR($B19="札幌市", $B19="小樽市", $B19="函館市", $B19="旭川市")</formula>
    </cfRule>
    <cfRule type="expression" dxfId="4750" priority="252">
      <formula>OR($C19="市", $C19="町", $C19="村")</formula>
    </cfRule>
  </conditionalFormatting>
  <conditionalFormatting sqref="A20:AA20">
    <cfRule type="expression" dxfId="4749" priority="245" stopIfTrue="1">
      <formula>OR($C20="国", $C20="道")</formula>
    </cfRule>
    <cfRule type="expression" dxfId="4748" priority="246" stopIfTrue="1">
      <formula>OR($C20="所", $C20="圏", $C20="局")</formula>
    </cfRule>
    <cfRule type="expression" dxfId="4747" priority="247" stopIfTrue="1">
      <formula>OR($B20="札幌市", $B20="小樽市", $B20="函館市", $B20="旭川市")</formula>
    </cfRule>
    <cfRule type="expression" dxfId="4746" priority="248">
      <formula>OR($C20="市", $C20="町", $C20="村")</formula>
    </cfRule>
  </conditionalFormatting>
  <conditionalFormatting sqref="A21:AA21">
    <cfRule type="expression" dxfId="4745" priority="241" stopIfTrue="1">
      <formula>OR($C21="国", $C21="道")</formula>
    </cfRule>
    <cfRule type="expression" dxfId="4744" priority="242" stopIfTrue="1">
      <formula>OR($C21="所", $C21="圏", $C21="局")</formula>
    </cfRule>
    <cfRule type="expression" dxfId="4743" priority="243" stopIfTrue="1">
      <formula>OR($B21="札幌市", $B21="小樽市", $B21="函館市", $B21="旭川市")</formula>
    </cfRule>
    <cfRule type="expression" dxfId="4742" priority="244">
      <formula>OR($C21="市", $C21="町", $C21="村")</formula>
    </cfRule>
  </conditionalFormatting>
  <conditionalFormatting sqref="A22:AA22">
    <cfRule type="expression" dxfId="4741" priority="237" stopIfTrue="1">
      <formula>OR($C22="国", $C22="道")</formula>
    </cfRule>
    <cfRule type="expression" dxfId="4740" priority="238" stopIfTrue="1">
      <formula>OR($C22="所", $C22="圏", $C22="局")</formula>
    </cfRule>
    <cfRule type="expression" dxfId="4739" priority="239" stopIfTrue="1">
      <formula>OR($B22="札幌市", $B22="小樽市", $B22="函館市", $B22="旭川市")</formula>
    </cfRule>
    <cfRule type="expression" dxfId="4738" priority="240">
      <formula>OR($C22="市", $C22="町", $C22="村")</formula>
    </cfRule>
  </conditionalFormatting>
  <conditionalFormatting sqref="A23:AA23">
    <cfRule type="expression" dxfId="4737" priority="233" stopIfTrue="1">
      <formula>OR($C23="国", $C23="道")</formula>
    </cfRule>
    <cfRule type="expression" dxfId="4736" priority="234" stopIfTrue="1">
      <formula>OR($C23="所", $C23="圏", $C23="局")</formula>
    </cfRule>
    <cfRule type="expression" dxfId="4735" priority="235" stopIfTrue="1">
      <formula>OR($B23="札幌市", $B23="小樽市", $B23="函館市", $B23="旭川市")</formula>
    </cfRule>
    <cfRule type="expression" dxfId="4734" priority="236">
      <formula>OR($C23="市", $C23="町", $C23="村")</formula>
    </cfRule>
  </conditionalFormatting>
  <conditionalFormatting sqref="A24:AA24">
    <cfRule type="expression" dxfId="4733" priority="229" stopIfTrue="1">
      <formula>OR($C24="国", $C24="道")</formula>
    </cfRule>
    <cfRule type="expression" dxfId="4732" priority="230" stopIfTrue="1">
      <formula>OR($C24="所", $C24="圏", $C24="局")</formula>
    </cfRule>
    <cfRule type="expression" dxfId="4731" priority="231" stopIfTrue="1">
      <formula>OR($B24="札幌市", $B24="小樽市", $B24="函館市", $B24="旭川市")</formula>
    </cfRule>
    <cfRule type="expression" dxfId="4730" priority="232">
      <formula>OR($C24="市", $C24="町", $C24="村")</formula>
    </cfRule>
  </conditionalFormatting>
  <conditionalFormatting sqref="A25:AA25">
    <cfRule type="expression" dxfId="4729" priority="225" stopIfTrue="1">
      <formula>OR($C25="国", $C25="道")</formula>
    </cfRule>
    <cfRule type="expression" dxfId="4728" priority="226" stopIfTrue="1">
      <formula>OR($C25="所", $C25="圏", $C25="局")</formula>
    </cfRule>
    <cfRule type="expression" dxfId="4727" priority="227" stopIfTrue="1">
      <formula>OR($B25="札幌市", $B25="小樽市", $B25="函館市", $B25="旭川市")</formula>
    </cfRule>
    <cfRule type="expression" dxfId="4726" priority="228">
      <formula>OR($C25="市", $C25="町", $C25="村")</formula>
    </cfRule>
  </conditionalFormatting>
  <conditionalFormatting sqref="A26:AA26">
    <cfRule type="expression" dxfId="4725" priority="221" stopIfTrue="1">
      <formula>OR($C26="国", $C26="道")</formula>
    </cfRule>
    <cfRule type="expression" dxfId="4724" priority="222" stopIfTrue="1">
      <formula>OR($C26="所", $C26="圏", $C26="局")</formula>
    </cfRule>
    <cfRule type="expression" dxfId="4723" priority="223" stopIfTrue="1">
      <formula>OR($B26="札幌市", $B26="小樽市", $B26="函館市", $B26="旭川市")</formula>
    </cfRule>
    <cfRule type="expression" dxfId="4722" priority="224">
      <formula>OR($C26="市", $C26="町", $C26="村")</formula>
    </cfRule>
  </conditionalFormatting>
  <conditionalFormatting sqref="A27:AA27">
    <cfRule type="expression" dxfId="4721" priority="217" stopIfTrue="1">
      <formula>OR($C27="国", $C27="道")</formula>
    </cfRule>
    <cfRule type="expression" dxfId="4720" priority="218" stopIfTrue="1">
      <formula>OR($C27="所", $C27="圏", $C27="局")</formula>
    </cfRule>
    <cfRule type="expression" dxfId="4719" priority="219" stopIfTrue="1">
      <formula>OR($B27="札幌市", $B27="小樽市", $B27="函館市", $B27="旭川市")</formula>
    </cfRule>
    <cfRule type="expression" dxfId="4718" priority="220">
      <formula>OR($C27="市", $C27="町", $C27="村")</formula>
    </cfRule>
  </conditionalFormatting>
  <conditionalFormatting sqref="A28:AA28">
    <cfRule type="expression" dxfId="4717" priority="213" stopIfTrue="1">
      <formula>OR($C28="国", $C28="道")</formula>
    </cfRule>
    <cfRule type="expression" dxfId="4716" priority="214" stopIfTrue="1">
      <formula>OR($C28="所", $C28="圏", $C28="局")</formula>
    </cfRule>
    <cfRule type="expression" dxfId="4715" priority="215" stopIfTrue="1">
      <formula>OR($B28="札幌市", $B28="小樽市", $B28="函館市", $B28="旭川市")</formula>
    </cfRule>
    <cfRule type="expression" dxfId="4714" priority="216">
      <formula>OR($C28="市", $C28="町", $C28="村")</formula>
    </cfRule>
  </conditionalFormatting>
  <conditionalFormatting sqref="A29:AA29">
    <cfRule type="expression" dxfId="4713" priority="209" stopIfTrue="1">
      <formula>OR($C29="国", $C29="道")</formula>
    </cfRule>
    <cfRule type="expression" dxfId="4712" priority="210" stopIfTrue="1">
      <formula>OR($C29="所", $C29="圏", $C29="局")</formula>
    </cfRule>
    <cfRule type="expression" dxfId="4711" priority="211" stopIfTrue="1">
      <formula>OR($B29="札幌市", $B29="小樽市", $B29="函館市", $B29="旭川市")</formula>
    </cfRule>
    <cfRule type="expression" dxfId="4710" priority="212">
      <formula>OR($C29="市", $C29="町", $C29="村")</formula>
    </cfRule>
  </conditionalFormatting>
  <conditionalFormatting sqref="A30:AA30">
    <cfRule type="expression" dxfId="4709" priority="205" stopIfTrue="1">
      <formula>OR($C30="国", $C30="道")</formula>
    </cfRule>
    <cfRule type="expression" dxfId="4708" priority="206" stopIfTrue="1">
      <formula>OR($C30="所", $C30="圏", $C30="局")</formula>
    </cfRule>
    <cfRule type="expression" dxfId="4707" priority="207" stopIfTrue="1">
      <formula>OR($B30="札幌市", $B30="小樽市", $B30="函館市", $B30="旭川市")</formula>
    </cfRule>
    <cfRule type="expression" dxfId="4706" priority="208">
      <formula>OR($C30="市", $C30="町", $C30="村")</formula>
    </cfRule>
  </conditionalFormatting>
  <conditionalFormatting sqref="A31:AA31">
    <cfRule type="expression" dxfId="4705" priority="201" stopIfTrue="1">
      <formula>OR($C31="国", $C31="道")</formula>
    </cfRule>
    <cfRule type="expression" dxfId="4704" priority="202" stopIfTrue="1">
      <formula>OR($C31="所", $C31="圏", $C31="局")</formula>
    </cfRule>
    <cfRule type="expression" dxfId="4703" priority="203" stopIfTrue="1">
      <formula>OR($B31="札幌市", $B31="小樽市", $B31="函館市", $B31="旭川市")</formula>
    </cfRule>
    <cfRule type="expression" dxfId="4702" priority="204">
      <formula>OR($C31="市", $C31="町", $C31="村")</formula>
    </cfRule>
  </conditionalFormatting>
  <conditionalFormatting sqref="A32:AA32">
    <cfRule type="expression" dxfId="4701" priority="197" stopIfTrue="1">
      <formula>OR($C32="国", $C32="道")</formula>
    </cfRule>
    <cfRule type="expression" dxfId="4700" priority="198" stopIfTrue="1">
      <formula>OR($C32="所", $C32="圏", $C32="局")</formula>
    </cfRule>
    <cfRule type="expression" dxfId="4699" priority="199" stopIfTrue="1">
      <formula>OR($B32="札幌市", $B32="小樽市", $B32="函館市", $B32="旭川市")</formula>
    </cfRule>
    <cfRule type="expression" dxfId="4698" priority="200">
      <formula>OR($C32="市", $C32="町", $C32="村")</formula>
    </cfRule>
  </conditionalFormatting>
  <conditionalFormatting sqref="A33:AA33">
    <cfRule type="expression" dxfId="4697" priority="193" stopIfTrue="1">
      <formula>OR($C33="国", $C33="道")</formula>
    </cfRule>
    <cfRule type="expression" dxfId="4696" priority="194" stopIfTrue="1">
      <formula>OR($C33="所", $C33="圏", $C33="局")</formula>
    </cfRule>
    <cfRule type="expression" dxfId="4695" priority="195" stopIfTrue="1">
      <formula>OR($B33="札幌市", $B33="小樽市", $B33="函館市", $B33="旭川市")</formula>
    </cfRule>
    <cfRule type="expression" dxfId="4694" priority="196">
      <formula>OR($C33="市", $C33="町", $C33="村")</formula>
    </cfRule>
  </conditionalFormatting>
  <conditionalFormatting sqref="A34:AA34">
    <cfRule type="expression" dxfId="4693" priority="189" stopIfTrue="1">
      <formula>OR($C34="国", $C34="道")</formula>
    </cfRule>
    <cfRule type="expression" dxfId="4692" priority="190" stopIfTrue="1">
      <formula>OR($C34="所", $C34="圏", $C34="局")</formula>
    </cfRule>
    <cfRule type="expression" dxfId="4691" priority="191" stopIfTrue="1">
      <formula>OR($B34="札幌市", $B34="小樽市", $B34="函館市", $B34="旭川市")</formula>
    </cfRule>
    <cfRule type="expression" dxfId="4690" priority="192">
      <formula>OR($C34="市", $C34="町", $C34="村")</formula>
    </cfRule>
  </conditionalFormatting>
  <conditionalFormatting sqref="A35:AA35">
    <cfRule type="expression" dxfId="4689" priority="185" stopIfTrue="1">
      <formula>OR($C35="国", $C35="道")</formula>
    </cfRule>
    <cfRule type="expression" dxfId="4688" priority="186" stopIfTrue="1">
      <formula>OR($C35="所", $C35="圏", $C35="局")</formula>
    </cfRule>
    <cfRule type="expression" dxfId="4687" priority="187" stopIfTrue="1">
      <formula>OR($B35="札幌市", $B35="小樽市", $B35="函館市", $B35="旭川市")</formula>
    </cfRule>
    <cfRule type="expression" dxfId="4686" priority="188">
      <formula>OR($C35="市", $C35="町", $C35="村")</formula>
    </cfRule>
  </conditionalFormatting>
  <conditionalFormatting sqref="A36:AA36">
    <cfRule type="expression" dxfId="4685" priority="181" stopIfTrue="1">
      <formula>OR($C36="国", $C36="道")</formula>
    </cfRule>
    <cfRule type="expression" dxfId="4684" priority="182" stopIfTrue="1">
      <formula>OR($C36="所", $C36="圏", $C36="局")</formula>
    </cfRule>
    <cfRule type="expression" dxfId="4683" priority="183" stopIfTrue="1">
      <formula>OR($B36="札幌市", $B36="小樽市", $B36="函館市", $B36="旭川市")</formula>
    </cfRule>
    <cfRule type="expression" dxfId="4682" priority="184">
      <formula>OR($C36="市", $C36="町", $C36="村")</formula>
    </cfRule>
  </conditionalFormatting>
  <conditionalFormatting sqref="A37:AA37">
    <cfRule type="expression" dxfId="4681" priority="177" stopIfTrue="1">
      <formula>OR($C37="国", $C37="道")</formula>
    </cfRule>
    <cfRule type="expression" dxfId="4680" priority="178" stopIfTrue="1">
      <formula>OR($C37="所", $C37="圏", $C37="局")</formula>
    </cfRule>
    <cfRule type="expression" dxfId="4679" priority="179" stopIfTrue="1">
      <formula>OR($B37="札幌市", $B37="小樽市", $B37="函館市", $B37="旭川市")</formula>
    </cfRule>
    <cfRule type="expression" dxfId="4678" priority="180">
      <formula>OR($C37="市", $C37="町", $C37="村")</formula>
    </cfRule>
  </conditionalFormatting>
  <conditionalFormatting sqref="A38:AA38">
    <cfRule type="expression" dxfId="4677" priority="173" stopIfTrue="1">
      <formula>OR($C38="国", $C38="道")</formula>
    </cfRule>
    <cfRule type="expression" dxfId="4676" priority="174" stopIfTrue="1">
      <formula>OR($C38="所", $C38="圏", $C38="局")</formula>
    </cfRule>
    <cfRule type="expression" dxfId="4675" priority="175" stopIfTrue="1">
      <formula>OR($B38="札幌市", $B38="小樽市", $B38="函館市", $B38="旭川市")</formula>
    </cfRule>
    <cfRule type="expression" dxfId="4674" priority="176">
      <formula>OR($C38="市", $C38="町", $C38="村")</formula>
    </cfRule>
  </conditionalFormatting>
  <conditionalFormatting sqref="A39:AA39">
    <cfRule type="expression" dxfId="4673" priority="169" stopIfTrue="1">
      <formula>OR($C39="国", $C39="道")</formula>
    </cfRule>
    <cfRule type="expression" dxfId="4672" priority="170" stopIfTrue="1">
      <formula>OR($C39="所", $C39="圏", $C39="局")</formula>
    </cfRule>
    <cfRule type="expression" dxfId="4671" priority="171" stopIfTrue="1">
      <formula>OR($B39="札幌市", $B39="小樽市", $B39="函館市", $B39="旭川市")</formula>
    </cfRule>
    <cfRule type="expression" dxfId="4670" priority="172">
      <formula>OR($C39="市", $C39="町", $C39="村")</formula>
    </cfRule>
  </conditionalFormatting>
  <conditionalFormatting sqref="A40:AA40">
    <cfRule type="expression" dxfId="4669" priority="165" stopIfTrue="1">
      <formula>OR($C40="国", $C40="道")</formula>
    </cfRule>
    <cfRule type="expression" dxfId="4668" priority="166" stopIfTrue="1">
      <formula>OR($C40="所", $C40="圏", $C40="局")</formula>
    </cfRule>
    <cfRule type="expression" dxfId="4667" priority="167" stopIfTrue="1">
      <formula>OR($B40="札幌市", $B40="小樽市", $B40="函館市", $B40="旭川市")</formula>
    </cfRule>
    <cfRule type="expression" dxfId="4666" priority="168">
      <formula>OR($C40="市", $C40="町", $C40="村")</formula>
    </cfRule>
  </conditionalFormatting>
  <conditionalFormatting sqref="A41:AA41">
    <cfRule type="expression" dxfId="4665" priority="161" stopIfTrue="1">
      <formula>OR($C41="国", $C41="道")</formula>
    </cfRule>
    <cfRule type="expression" dxfId="4664" priority="162" stopIfTrue="1">
      <formula>OR($C41="所", $C41="圏", $C41="局")</formula>
    </cfRule>
    <cfRule type="expression" dxfId="4663" priority="163" stopIfTrue="1">
      <formula>OR($B41="札幌市", $B41="小樽市", $B41="函館市", $B41="旭川市")</formula>
    </cfRule>
    <cfRule type="expression" dxfId="4662" priority="164">
      <formula>OR($C41="市", $C41="町", $C41="村")</formula>
    </cfRule>
  </conditionalFormatting>
  <conditionalFormatting sqref="A42:AA42">
    <cfRule type="expression" dxfId="4661" priority="157" stopIfTrue="1">
      <formula>OR($C42="国", $C42="道")</formula>
    </cfRule>
    <cfRule type="expression" dxfId="4660" priority="158" stopIfTrue="1">
      <formula>OR($C42="所", $C42="圏", $C42="局")</formula>
    </cfRule>
    <cfRule type="expression" dxfId="4659" priority="159" stopIfTrue="1">
      <formula>OR($B42="札幌市", $B42="小樽市", $B42="函館市", $B42="旭川市")</formula>
    </cfRule>
    <cfRule type="expression" dxfId="4658" priority="160">
      <formula>OR($C42="市", $C42="町", $C42="村")</formula>
    </cfRule>
  </conditionalFormatting>
  <conditionalFormatting sqref="A43:AA43">
    <cfRule type="expression" dxfId="4657" priority="69" stopIfTrue="1">
      <formula>OR($C43="国", $C43="道")</formula>
    </cfRule>
    <cfRule type="expression" dxfId="4656" priority="70" stopIfTrue="1">
      <formula>OR($C43="所", $C43="圏", $C43="局")</formula>
    </cfRule>
    <cfRule type="expression" dxfId="4655" priority="71" stopIfTrue="1">
      <formula>OR($B43="札幌市", $B43="小樽市", $B43="函館市", $B43="旭川市")</formula>
    </cfRule>
    <cfRule type="expression" dxfId="4654" priority="72">
      <formula>OR($C43="市", $C43="町", $C43="村")</formula>
    </cfRule>
  </conditionalFormatting>
  <conditionalFormatting sqref="A44:AA44">
    <cfRule type="expression" dxfId="4653" priority="65" stopIfTrue="1">
      <formula>OR($C44="国", $C44="道")</formula>
    </cfRule>
    <cfRule type="expression" dxfId="4652" priority="66" stopIfTrue="1">
      <formula>OR($C44="所", $C44="圏", $C44="局")</formula>
    </cfRule>
    <cfRule type="expression" dxfId="4651" priority="67" stopIfTrue="1">
      <formula>OR($B44="札幌市", $B44="小樽市", $B44="函館市", $B44="旭川市")</formula>
    </cfRule>
    <cfRule type="expression" dxfId="4650" priority="68">
      <formula>OR($C44="市", $C44="町", $C44="村")</formula>
    </cfRule>
  </conditionalFormatting>
  <conditionalFormatting sqref="A45:AA45">
    <cfRule type="expression" dxfId="4649" priority="61" stopIfTrue="1">
      <formula>OR($C45="国", $C45="道")</formula>
    </cfRule>
    <cfRule type="expression" dxfId="4648" priority="62" stopIfTrue="1">
      <formula>OR($C45="所", $C45="圏", $C45="局")</formula>
    </cfRule>
    <cfRule type="expression" dxfId="4647" priority="63" stopIfTrue="1">
      <formula>OR($B45="札幌市", $B45="小樽市", $B45="函館市", $B45="旭川市")</formula>
    </cfRule>
    <cfRule type="expression" dxfId="4646" priority="64">
      <formula>OR($C45="市", $C45="町", $C45="村")</formula>
    </cfRule>
  </conditionalFormatting>
  <conditionalFormatting sqref="A46:AA46">
    <cfRule type="expression" dxfId="4645" priority="57" stopIfTrue="1">
      <formula>OR($C46="国", $C46="道")</formula>
    </cfRule>
    <cfRule type="expression" dxfId="4644" priority="58" stopIfTrue="1">
      <formula>OR($C46="所", $C46="圏", $C46="局")</formula>
    </cfRule>
    <cfRule type="expression" dxfId="4643" priority="59" stopIfTrue="1">
      <formula>OR($B46="札幌市", $B46="小樽市", $B46="函館市", $B46="旭川市")</formula>
    </cfRule>
    <cfRule type="expression" dxfId="4642" priority="60">
      <formula>OR($C46="市", $C46="町", $C46="村")</formula>
    </cfRule>
  </conditionalFormatting>
  <conditionalFormatting sqref="A47:AA47">
    <cfRule type="expression" dxfId="4641" priority="53" stopIfTrue="1">
      <formula>OR($C47="国", $C47="道")</formula>
    </cfRule>
    <cfRule type="expression" dxfId="4640" priority="54" stopIfTrue="1">
      <formula>OR($C47="所", $C47="圏", $C47="局")</formula>
    </cfRule>
    <cfRule type="expression" dxfId="4639" priority="55" stopIfTrue="1">
      <formula>OR($B47="札幌市", $B47="小樽市", $B47="函館市", $B47="旭川市")</formula>
    </cfRule>
    <cfRule type="expression" dxfId="4638" priority="56">
      <formula>OR($C47="市", $C47="町", $C47="村")</formula>
    </cfRule>
  </conditionalFormatting>
  <conditionalFormatting sqref="A48:AA48">
    <cfRule type="expression" dxfId="4637" priority="49" stopIfTrue="1">
      <formula>OR($C48="国", $C48="道")</formula>
    </cfRule>
    <cfRule type="expression" dxfId="4636" priority="50" stopIfTrue="1">
      <formula>OR($C48="所", $C48="圏", $C48="局")</formula>
    </cfRule>
    <cfRule type="expression" dxfId="4635" priority="51" stopIfTrue="1">
      <formula>OR($B48="札幌市", $B48="小樽市", $B48="函館市", $B48="旭川市")</formula>
    </cfRule>
    <cfRule type="expression" dxfId="4634" priority="52">
      <formula>OR($C48="市", $C48="町", $C48="村")</formula>
    </cfRule>
  </conditionalFormatting>
  <conditionalFormatting sqref="A49:AA49">
    <cfRule type="expression" dxfId="4633" priority="45" stopIfTrue="1">
      <formula>OR($C49="国", $C49="道")</formula>
    </cfRule>
    <cfRule type="expression" dxfId="4632" priority="46" stopIfTrue="1">
      <formula>OR($C49="所", $C49="圏", $C49="局")</formula>
    </cfRule>
    <cfRule type="expression" dxfId="4631" priority="47" stopIfTrue="1">
      <formula>OR($B49="札幌市", $B49="小樽市", $B49="函館市", $B49="旭川市")</formula>
    </cfRule>
    <cfRule type="expression" dxfId="4630" priority="48">
      <formula>OR($C49="市", $C49="町", $C49="村")</formula>
    </cfRule>
  </conditionalFormatting>
  <conditionalFormatting sqref="A50:AA50">
    <cfRule type="expression" dxfId="4629" priority="41" stopIfTrue="1">
      <formula>OR($C50="国", $C50="道")</formula>
    </cfRule>
    <cfRule type="expression" dxfId="4628" priority="42" stopIfTrue="1">
      <formula>OR($C50="所", $C50="圏", $C50="局")</formula>
    </cfRule>
    <cfRule type="expression" dxfId="4627" priority="43" stopIfTrue="1">
      <formula>OR($B50="札幌市", $B50="小樽市", $B50="函館市", $B50="旭川市")</formula>
    </cfRule>
    <cfRule type="expression" dxfId="4626" priority="44">
      <formula>OR($C50="市", $C50="町", $C50="村")</formula>
    </cfRule>
  </conditionalFormatting>
  <conditionalFormatting sqref="A51:AA51">
    <cfRule type="expression" dxfId="4625" priority="37" stopIfTrue="1">
      <formula>OR($C51="国", $C51="道")</formula>
    </cfRule>
    <cfRule type="expression" dxfId="4624" priority="38" stopIfTrue="1">
      <formula>OR($C51="所", $C51="圏", $C51="局")</formula>
    </cfRule>
    <cfRule type="expression" dxfId="4623" priority="39" stopIfTrue="1">
      <formula>OR($B51="札幌市", $B51="小樽市", $B51="函館市", $B51="旭川市")</formula>
    </cfRule>
    <cfRule type="expression" dxfId="4622" priority="40">
      <formula>OR($C51="市", $C51="町", $C51="村")</formula>
    </cfRule>
  </conditionalFormatting>
  <conditionalFormatting sqref="A52:AA52">
    <cfRule type="expression" dxfId="4621" priority="33" stopIfTrue="1">
      <formula>OR($C52="国", $C52="道")</formula>
    </cfRule>
    <cfRule type="expression" dxfId="4620" priority="34" stopIfTrue="1">
      <formula>OR($C52="所", $C52="圏", $C52="局")</formula>
    </cfRule>
    <cfRule type="expression" dxfId="4619" priority="35" stopIfTrue="1">
      <formula>OR($B52="札幌市", $B52="小樽市", $B52="函館市", $B52="旭川市")</formula>
    </cfRule>
    <cfRule type="expression" dxfId="4618" priority="36">
      <formula>OR($C52="市", $C52="町", $C52="村")</formula>
    </cfRule>
  </conditionalFormatting>
  <conditionalFormatting sqref="A53:AA53">
    <cfRule type="expression" dxfId="4617" priority="29" stopIfTrue="1">
      <formula>OR($C53="国", $C53="道")</formula>
    </cfRule>
    <cfRule type="expression" dxfId="4616" priority="30" stopIfTrue="1">
      <formula>OR($C53="所", $C53="圏", $C53="局")</formula>
    </cfRule>
    <cfRule type="expression" dxfId="4615" priority="31" stopIfTrue="1">
      <formula>OR($B53="札幌市", $B53="小樽市", $B53="函館市", $B53="旭川市")</formula>
    </cfRule>
    <cfRule type="expression" dxfId="4614" priority="32">
      <formula>OR($C53="市", $C53="町", $C53="村")</formula>
    </cfRule>
  </conditionalFormatting>
  <conditionalFormatting sqref="A54:AA54">
    <cfRule type="expression" dxfId="4613" priority="25" stopIfTrue="1">
      <formula>OR($C54="国", $C54="道")</formula>
    </cfRule>
    <cfRule type="expression" dxfId="4612" priority="26" stopIfTrue="1">
      <formula>OR($C54="所", $C54="圏", $C54="局")</formula>
    </cfRule>
    <cfRule type="expression" dxfId="4611" priority="27" stopIfTrue="1">
      <formula>OR($B54="札幌市", $B54="小樽市", $B54="函館市", $B54="旭川市")</formula>
    </cfRule>
    <cfRule type="expression" dxfId="4610" priority="28">
      <formula>OR($C54="市", $C54="町", $C54="村")</formula>
    </cfRule>
  </conditionalFormatting>
  <conditionalFormatting sqref="A55:AA55">
    <cfRule type="expression" dxfId="4609" priority="21" stopIfTrue="1">
      <formula>OR($C55="国", $C55="道")</formula>
    </cfRule>
    <cfRule type="expression" dxfId="4608" priority="22" stopIfTrue="1">
      <formula>OR($C55="所", $C55="圏", $C55="局")</formula>
    </cfRule>
    <cfRule type="expression" dxfId="4607" priority="23" stopIfTrue="1">
      <formula>OR($B55="札幌市", $B55="小樽市", $B55="函館市", $B55="旭川市")</formula>
    </cfRule>
    <cfRule type="expression" dxfId="4606" priority="24">
      <formula>OR($C55="市", $C55="町", $C55="村")</formula>
    </cfRule>
  </conditionalFormatting>
  <conditionalFormatting sqref="A56:AA56">
    <cfRule type="expression" dxfId="4605" priority="17" stopIfTrue="1">
      <formula>OR($C56="国", $C56="道")</formula>
    </cfRule>
    <cfRule type="expression" dxfId="4604" priority="18" stopIfTrue="1">
      <formula>OR($C56="所", $C56="圏", $C56="局")</formula>
    </cfRule>
    <cfRule type="expression" dxfId="4603" priority="19" stopIfTrue="1">
      <formula>OR($B56="札幌市", $B56="小樽市", $B56="函館市", $B56="旭川市")</formula>
    </cfRule>
    <cfRule type="expression" dxfId="4602" priority="20">
      <formula>OR($C56="市", $C56="町", $C56="村")</formula>
    </cfRule>
  </conditionalFormatting>
  <conditionalFormatting sqref="A57:AA57">
    <cfRule type="expression" dxfId="4601" priority="13" stopIfTrue="1">
      <formula>OR($C57="国", $C57="道")</formula>
    </cfRule>
    <cfRule type="expression" dxfId="4600" priority="14" stopIfTrue="1">
      <formula>OR($C57="所", $C57="圏", $C57="局")</formula>
    </cfRule>
    <cfRule type="expression" dxfId="4599" priority="15" stopIfTrue="1">
      <formula>OR($B57="札幌市", $B57="小樽市", $B57="函館市", $B57="旭川市")</formula>
    </cfRule>
    <cfRule type="expression" dxfId="4598" priority="16">
      <formula>OR($C57="市", $C57="町", $C57="村")</formula>
    </cfRule>
  </conditionalFormatting>
  <conditionalFormatting sqref="A58:AA58">
    <cfRule type="expression" dxfId="4597" priority="9" stopIfTrue="1">
      <formula>OR($C58="国", $C58="道")</formula>
    </cfRule>
    <cfRule type="expression" dxfId="4596" priority="10" stopIfTrue="1">
      <formula>OR($C58="所", $C58="圏", $C58="局")</formula>
    </cfRule>
    <cfRule type="expression" dxfId="4595" priority="11" stopIfTrue="1">
      <formula>OR($B58="札幌市", $B58="小樽市", $B58="函館市", $B58="旭川市")</formula>
    </cfRule>
    <cfRule type="expression" dxfId="4594" priority="12">
      <formula>OR($C58="市", $C58="町", $C58="村")</formula>
    </cfRule>
  </conditionalFormatting>
  <conditionalFormatting sqref="A59:AA59">
    <cfRule type="expression" dxfId="4593" priority="5" stopIfTrue="1">
      <formula>OR($C59="国", $C59="道")</formula>
    </cfRule>
    <cfRule type="expression" dxfId="4592" priority="6" stopIfTrue="1">
      <formula>OR($C59="所", $C59="圏", $C59="局")</formula>
    </cfRule>
    <cfRule type="expression" dxfId="4591" priority="7" stopIfTrue="1">
      <formula>OR($B59="札幌市", $B59="小樽市", $B59="函館市", $B59="旭川市")</formula>
    </cfRule>
    <cfRule type="expression" dxfId="4590" priority="8">
      <formula>OR($C59="市", $C59="町", $C59="村")</formula>
    </cfRule>
  </conditionalFormatting>
  <conditionalFormatting sqref="A60:AA60">
    <cfRule type="expression" dxfId="4589" priority="1" stopIfTrue="1">
      <formula>OR($C60="国", $C60="道")</formula>
    </cfRule>
    <cfRule type="expression" dxfId="4588" priority="2" stopIfTrue="1">
      <formula>OR($C60="所", $C60="圏", $C60="局")</formula>
    </cfRule>
    <cfRule type="expression" dxfId="4587" priority="3" stopIfTrue="1">
      <formula>OR($B60="札幌市", $B60="小樽市", $B60="函館市", $B60="旭川市")</formula>
    </cfRule>
    <cfRule type="expression" dxfId="4586" priority="4">
      <formula>OR($C60="市", $C60="町", $C60="村")</formula>
    </cfRule>
  </conditionalFormatting>
  <printOptions horizontalCentered="1"/>
  <pageMargins left="0.78740157480314965" right="0.29527559055118113" top="0.78740157480314965" bottom="0.19685039370078741"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zoomScaleNormal="100" zoomScaleSheetLayoutView="80" workbookViewId="0"/>
  </sheetViews>
  <sheetFormatPr defaultRowHeight="15"/>
  <cols>
    <col min="1" max="1" width="12.625" style="27" customWidth="1"/>
    <col min="2" max="2" width="4.625" style="27" customWidth="1"/>
    <col min="3" max="3" width="14.625" style="27" customWidth="1"/>
    <col min="4" max="4" width="10.625" style="27" customWidth="1"/>
    <col min="5" max="7" width="4.625" style="27" hidden="1" customWidth="1"/>
    <col min="8" max="8" width="24.625" style="27" hidden="1" customWidth="1"/>
    <col min="9" max="16" width="10.625" style="27" customWidth="1"/>
    <col min="17" max="16384" width="9" style="27"/>
  </cols>
  <sheetData>
    <row r="1" spans="1:16" s="31" customFormat="1" ht="18.75">
      <c r="A1" s="31" t="s">
        <v>390</v>
      </c>
      <c r="B1" s="32"/>
      <c r="P1" s="33" t="s">
        <v>38</v>
      </c>
    </row>
    <row r="2" spans="1:16">
      <c r="A2" s="147"/>
      <c r="B2" s="147"/>
      <c r="C2" s="147"/>
      <c r="D2" s="147"/>
    </row>
    <row r="3" spans="1:16" ht="30">
      <c r="A3" s="152"/>
      <c r="B3" s="153"/>
      <c r="C3" s="153"/>
      <c r="D3" s="153"/>
      <c r="E3" s="77"/>
      <c r="F3" s="77"/>
      <c r="G3" s="77"/>
      <c r="H3" s="77" t="s">
        <v>240</v>
      </c>
      <c r="I3" s="78" t="s">
        <v>52</v>
      </c>
      <c r="J3" s="77" t="s">
        <v>241</v>
      </c>
      <c r="K3" s="77" t="s">
        <v>242</v>
      </c>
      <c r="L3" s="77" t="s">
        <v>243</v>
      </c>
      <c r="M3" s="34" t="s">
        <v>244</v>
      </c>
      <c r="N3" s="34" t="s">
        <v>245</v>
      </c>
      <c r="O3" s="34" t="s">
        <v>246</v>
      </c>
      <c r="P3" s="35" t="s">
        <v>247</v>
      </c>
    </row>
    <row r="4" spans="1:16" ht="16.5" customHeight="1">
      <c r="A4" s="81" t="s">
        <v>51</v>
      </c>
      <c r="B4" s="82" t="s">
        <v>52</v>
      </c>
      <c r="C4" s="151" t="s">
        <v>248</v>
      </c>
      <c r="D4" s="154"/>
      <c r="E4" s="63" t="s">
        <v>39</v>
      </c>
      <c r="F4" s="63" t="s">
        <v>14</v>
      </c>
      <c r="G4" s="64" t="s">
        <v>52</v>
      </c>
      <c r="H4" s="65" t="s">
        <v>258</v>
      </c>
      <c r="I4" s="84">
        <v>1256359</v>
      </c>
      <c r="J4" s="85">
        <v>958991</v>
      </c>
      <c r="K4" s="85">
        <v>29066</v>
      </c>
      <c r="L4" s="85">
        <v>21544</v>
      </c>
      <c r="M4" s="85" t="s">
        <v>259</v>
      </c>
      <c r="N4" s="85">
        <v>58264</v>
      </c>
      <c r="O4" s="85">
        <v>161242</v>
      </c>
      <c r="P4" s="86">
        <v>27252</v>
      </c>
    </row>
    <row r="5" spans="1:16" ht="16.5" customHeight="1">
      <c r="A5" s="61"/>
      <c r="B5" s="62"/>
      <c r="C5" s="63" t="s">
        <v>249</v>
      </c>
      <c r="D5" s="83" t="s">
        <v>250</v>
      </c>
      <c r="E5" s="63" t="s">
        <v>39</v>
      </c>
      <c r="F5" s="63" t="s">
        <v>14</v>
      </c>
      <c r="G5" s="64" t="s">
        <v>52</v>
      </c>
      <c r="H5" s="65" t="s">
        <v>260</v>
      </c>
      <c r="I5" s="79">
        <v>360963</v>
      </c>
      <c r="J5" s="66">
        <v>312750</v>
      </c>
      <c r="K5" s="66">
        <v>6979</v>
      </c>
      <c r="L5" s="66">
        <v>1731</v>
      </c>
      <c r="M5" s="66" t="s">
        <v>259</v>
      </c>
      <c r="N5" s="66">
        <v>5339</v>
      </c>
      <c r="O5" s="66">
        <v>32053</v>
      </c>
      <c r="P5" s="67">
        <v>2111</v>
      </c>
    </row>
    <row r="6" spans="1:16" ht="16.5" customHeight="1">
      <c r="A6" s="61"/>
      <c r="B6" s="62"/>
      <c r="C6" s="63"/>
      <c r="D6" s="83" t="s">
        <v>251</v>
      </c>
      <c r="E6" s="63" t="s">
        <v>39</v>
      </c>
      <c r="F6" s="63" t="s">
        <v>14</v>
      </c>
      <c r="G6" s="64" t="s">
        <v>52</v>
      </c>
      <c r="H6" s="65" t="s">
        <v>261</v>
      </c>
      <c r="I6" s="79">
        <v>198836</v>
      </c>
      <c r="J6" s="66">
        <v>131312</v>
      </c>
      <c r="K6" s="66">
        <v>4445</v>
      </c>
      <c r="L6" s="66">
        <v>3790</v>
      </c>
      <c r="M6" s="66" t="s">
        <v>259</v>
      </c>
      <c r="N6" s="66">
        <v>8744</v>
      </c>
      <c r="O6" s="66">
        <v>46825</v>
      </c>
      <c r="P6" s="67">
        <v>3720</v>
      </c>
    </row>
    <row r="7" spans="1:16" ht="16.5" customHeight="1">
      <c r="A7" s="61"/>
      <c r="B7" s="62"/>
      <c r="C7" s="63"/>
      <c r="D7" s="83" t="s">
        <v>252</v>
      </c>
      <c r="E7" s="63" t="s">
        <v>39</v>
      </c>
      <c r="F7" s="63" t="s">
        <v>14</v>
      </c>
      <c r="G7" s="64" t="s">
        <v>52</v>
      </c>
      <c r="H7" s="65" t="s">
        <v>262</v>
      </c>
      <c r="I7" s="79">
        <v>121602</v>
      </c>
      <c r="J7" s="66">
        <v>92451</v>
      </c>
      <c r="K7" s="66">
        <v>3255</v>
      </c>
      <c r="L7" s="66">
        <v>3417</v>
      </c>
      <c r="M7" s="66" t="s">
        <v>259</v>
      </c>
      <c r="N7" s="66">
        <v>7955</v>
      </c>
      <c r="O7" s="66">
        <v>13311</v>
      </c>
      <c r="P7" s="67">
        <v>1213</v>
      </c>
    </row>
    <row r="8" spans="1:16" ht="16.5" customHeight="1">
      <c r="A8" s="61"/>
      <c r="B8" s="62" t="s">
        <v>253</v>
      </c>
      <c r="C8" s="150" t="s">
        <v>248</v>
      </c>
      <c r="D8" s="155"/>
      <c r="E8" s="63" t="s">
        <v>39</v>
      </c>
      <c r="F8" s="63" t="s">
        <v>14</v>
      </c>
      <c r="G8" s="64" t="s">
        <v>53</v>
      </c>
      <c r="H8" s="65" t="s">
        <v>263</v>
      </c>
      <c r="I8" s="79">
        <v>655526</v>
      </c>
      <c r="J8" s="66">
        <v>514453</v>
      </c>
      <c r="K8" s="66">
        <v>13199</v>
      </c>
      <c r="L8" s="66">
        <v>6329</v>
      </c>
      <c r="M8" s="66" t="s">
        <v>259</v>
      </c>
      <c r="N8" s="66">
        <v>15245</v>
      </c>
      <c r="O8" s="66">
        <v>88988</v>
      </c>
      <c r="P8" s="67">
        <v>17312</v>
      </c>
    </row>
    <row r="9" spans="1:16" ht="16.5" customHeight="1">
      <c r="A9" s="61"/>
      <c r="B9" s="62"/>
      <c r="C9" s="63" t="s">
        <v>249</v>
      </c>
      <c r="D9" s="83" t="s">
        <v>250</v>
      </c>
      <c r="E9" s="63" t="s">
        <v>39</v>
      </c>
      <c r="F9" s="63" t="s">
        <v>14</v>
      </c>
      <c r="G9" s="64" t="s">
        <v>53</v>
      </c>
      <c r="H9" s="65" t="s">
        <v>264</v>
      </c>
      <c r="I9" s="79">
        <v>215110</v>
      </c>
      <c r="J9" s="66">
        <v>188614</v>
      </c>
      <c r="K9" s="66">
        <v>3875</v>
      </c>
      <c r="L9" s="66">
        <v>690</v>
      </c>
      <c r="M9" s="66" t="s">
        <v>259</v>
      </c>
      <c r="N9" s="66">
        <v>2020</v>
      </c>
      <c r="O9" s="66">
        <v>18973</v>
      </c>
      <c r="P9" s="67">
        <v>938</v>
      </c>
    </row>
    <row r="10" spans="1:16" ht="16.5" customHeight="1">
      <c r="A10" s="61"/>
      <c r="B10" s="62"/>
      <c r="C10" s="63"/>
      <c r="D10" s="83" t="s">
        <v>251</v>
      </c>
      <c r="E10" s="63" t="s">
        <v>39</v>
      </c>
      <c r="F10" s="63" t="s">
        <v>14</v>
      </c>
      <c r="G10" s="64" t="s">
        <v>53</v>
      </c>
      <c r="H10" s="65" t="s">
        <v>265</v>
      </c>
      <c r="I10" s="79">
        <v>92976</v>
      </c>
      <c r="J10" s="66">
        <v>59636</v>
      </c>
      <c r="K10" s="66">
        <v>1652</v>
      </c>
      <c r="L10" s="66">
        <v>1000</v>
      </c>
      <c r="M10" s="66" t="s">
        <v>259</v>
      </c>
      <c r="N10" s="66">
        <v>2187</v>
      </c>
      <c r="O10" s="66">
        <v>26123</v>
      </c>
      <c r="P10" s="67">
        <v>2378</v>
      </c>
    </row>
    <row r="11" spans="1:16" ht="16.5" customHeight="1">
      <c r="A11" s="61"/>
      <c r="B11" s="62"/>
      <c r="C11" s="63"/>
      <c r="D11" s="83" t="s">
        <v>252</v>
      </c>
      <c r="E11" s="63" t="s">
        <v>39</v>
      </c>
      <c r="F11" s="63" t="s">
        <v>14</v>
      </c>
      <c r="G11" s="64" t="s">
        <v>53</v>
      </c>
      <c r="H11" s="65" t="s">
        <v>266</v>
      </c>
      <c r="I11" s="79">
        <v>58625</v>
      </c>
      <c r="J11" s="66">
        <v>46024</v>
      </c>
      <c r="K11" s="66">
        <v>1425</v>
      </c>
      <c r="L11" s="66">
        <v>1262</v>
      </c>
      <c r="M11" s="66" t="s">
        <v>259</v>
      </c>
      <c r="N11" s="66">
        <v>2392</v>
      </c>
      <c r="O11" s="66">
        <v>6880</v>
      </c>
      <c r="P11" s="67">
        <v>642</v>
      </c>
    </row>
    <row r="12" spans="1:16" ht="16.5" customHeight="1">
      <c r="A12" s="61"/>
      <c r="B12" s="62" t="s">
        <v>254</v>
      </c>
      <c r="C12" s="150" t="s">
        <v>248</v>
      </c>
      <c r="D12" s="155"/>
      <c r="E12" s="63" t="s">
        <v>39</v>
      </c>
      <c r="F12" s="63" t="s">
        <v>14</v>
      </c>
      <c r="G12" s="64" t="s">
        <v>54</v>
      </c>
      <c r="H12" s="65" t="s">
        <v>267</v>
      </c>
      <c r="I12" s="79">
        <v>600833</v>
      </c>
      <c r="J12" s="66">
        <v>444538</v>
      </c>
      <c r="K12" s="66">
        <v>15867</v>
      </c>
      <c r="L12" s="66">
        <v>15215</v>
      </c>
      <c r="M12" s="66" t="s">
        <v>259</v>
      </c>
      <c r="N12" s="66">
        <v>43019</v>
      </c>
      <c r="O12" s="66">
        <v>72254</v>
      </c>
      <c r="P12" s="67">
        <v>9940</v>
      </c>
    </row>
    <row r="13" spans="1:16" ht="16.5" customHeight="1">
      <c r="A13" s="61"/>
      <c r="B13" s="62"/>
      <c r="C13" s="63" t="s">
        <v>249</v>
      </c>
      <c r="D13" s="83" t="s">
        <v>250</v>
      </c>
      <c r="E13" s="63" t="s">
        <v>39</v>
      </c>
      <c r="F13" s="63" t="s">
        <v>14</v>
      </c>
      <c r="G13" s="64" t="s">
        <v>54</v>
      </c>
      <c r="H13" s="65" t="s">
        <v>268</v>
      </c>
      <c r="I13" s="79">
        <v>145853</v>
      </c>
      <c r="J13" s="66">
        <v>124136</v>
      </c>
      <c r="K13" s="66">
        <v>3104</v>
      </c>
      <c r="L13" s="66">
        <v>1041</v>
      </c>
      <c r="M13" s="66" t="s">
        <v>259</v>
      </c>
      <c r="N13" s="66">
        <v>3319</v>
      </c>
      <c r="O13" s="66">
        <v>13080</v>
      </c>
      <c r="P13" s="67">
        <v>1173</v>
      </c>
    </row>
    <row r="14" spans="1:16" ht="16.5" customHeight="1">
      <c r="A14" s="61"/>
      <c r="B14" s="62"/>
      <c r="C14" s="63"/>
      <c r="D14" s="83" t="s">
        <v>251</v>
      </c>
      <c r="E14" s="63" t="s">
        <v>39</v>
      </c>
      <c r="F14" s="63" t="s">
        <v>14</v>
      </c>
      <c r="G14" s="64" t="s">
        <v>54</v>
      </c>
      <c r="H14" s="65" t="s">
        <v>269</v>
      </c>
      <c r="I14" s="79">
        <v>105860</v>
      </c>
      <c r="J14" s="66">
        <v>71676</v>
      </c>
      <c r="K14" s="66">
        <v>2793</v>
      </c>
      <c r="L14" s="66">
        <v>2790</v>
      </c>
      <c r="M14" s="66" t="s">
        <v>259</v>
      </c>
      <c r="N14" s="66">
        <v>6557</v>
      </c>
      <c r="O14" s="66">
        <v>20702</v>
      </c>
      <c r="P14" s="67">
        <v>1342</v>
      </c>
    </row>
    <row r="15" spans="1:16" ht="16.5" customHeight="1">
      <c r="A15" s="61"/>
      <c r="B15" s="62"/>
      <c r="C15" s="63"/>
      <c r="D15" s="83" t="s">
        <v>252</v>
      </c>
      <c r="E15" s="63" t="s">
        <v>39</v>
      </c>
      <c r="F15" s="63" t="s">
        <v>14</v>
      </c>
      <c r="G15" s="64" t="s">
        <v>54</v>
      </c>
      <c r="H15" s="65" t="s">
        <v>270</v>
      </c>
      <c r="I15" s="79">
        <v>62977</v>
      </c>
      <c r="J15" s="66">
        <v>46427</v>
      </c>
      <c r="K15" s="66">
        <v>1830</v>
      </c>
      <c r="L15" s="66">
        <v>2155</v>
      </c>
      <c r="M15" s="66" t="s">
        <v>259</v>
      </c>
      <c r="N15" s="66">
        <v>5563</v>
      </c>
      <c r="O15" s="66">
        <v>6431</v>
      </c>
      <c r="P15" s="67">
        <v>571</v>
      </c>
    </row>
    <row r="16" spans="1:16">
      <c r="A16" s="81" t="s">
        <v>255</v>
      </c>
      <c r="B16" s="82" t="s">
        <v>52</v>
      </c>
      <c r="C16" s="151" t="s">
        <v>248</v>
      </c>
      <c r="D16" s="151"/>
      <c r="E16" s="87" t="s">
        <v>40</v>
      </c>
      <c r="F16" s="87" t="s">
        <v>15</v>
      </c>
      <c r="G16" s="88" t="s">
        <v>52</v>
      </c>
      <c r="H16" s="89" t="s">
        <v>271</v>
      </c>
      <c r="I16" s="84">
        <v>58066</v>
      </c>
      <c r="J16" s="85">
        <v>48329</v>
      </c>
      <c r="K16" s="85">
        <v>1626</v>
      </c>
      <c r="L16" s="85">
        <v>562</v>
      </c>
      <c r="M16" s="85" t="s">
        <v>259</v>
      </c>
      <c r="N16" s="85">
        <v>1175</v>
      </c>
      <c r="O16" s="85">
        <v>5083</v>
      </c>
      <c r="P16" s="86">
        <v>1291</v>
      </c>
    </row>
    <row r="17" spans="1:16">
      <c r="A17" s="61"/>
      <c r="B17" s="62"/>
      <c r="C17" s="63" t="s">
        <v>249</v>
      </c>
      <c r="D17" s="68" t="s">
        <v>250</v>
      </c>
      <c r="E17" s="63" t="s">
        <v>40</v>
      </c>
      <c r="F17" s="63" t="s">
        <v>15</v>
      </c>
      <c r="G17" s="64" t="s">
        <v>52</v>
      </c>
      <c r="H17" s="65" t="s">
        <v>272</v>
      </c>
      <c r="I17" s="79">
        <v>18138</v>
      </c>
      <c r="J17" s="66">
        <v>16713</v>
      </c>
      <c r="K17" s="66">
        <v>476</v>
      </c>
      <c r="L17" s="66">
        <v>41</v>
      </c>
      <c r="M17" s="66" t="s">
        <v>259</v>
      </c>
      <c r="N17" s="66">
        <v>112</v>
      </c>
      <c r="O17" s="66">
        <v>719</v>
      </c>
      <c r="P17" s="67">
        <v>77</v>
      </c>
    </row>
    <row r="18" spans="1:16">
      <c r="A18" s="61"/>
      <c r="B18" s="62"/>
      <c r="C18" s="63"/>
      <c r="D18" s="68" t="s">
        <v>251</v>
      </c>
      <c r="E18" s="63" t="s">
        <v>40</v>
      </c>
      <c r="F18" s="63" t="s">
        <v>15</v>
      </c>
      <c r="G18" s="64" t="s">
        <v>52</v>
      </c>
      <c r="H18" s="65" t="s">
        <v>273</v>
      </c>
      <c r="I18" s="79">
        <v>9464</v>
      </c>
      <c r="J18" s="66">
        <v>6799</v>
      </c>
      <c r="K18" s="66">
        <v>322</v>
      </c>
      <c r="L18" s="66">
        <v>129</v>
      </c>
      <c r="M18" s="66" t="s">
        <v>259</v>
      </c>
      <c r="N18" s="66">
        <v>191</v>
      </c>
      <c r="O18" s="66">
        <v>1872</v>
      </c>
      <c r="P18" s="67">
        <v>151</v>
      </c>
    </row>
    <row r="19" spans="1:16">
      <c r="A19" s="61"/>
      <c r="B19" s="62"/>
      <c r="C19" s="63"/>
      <c r="D19" s="68" t="s">
        <v>252</v>
      </c>
      <c r="E19" s="63" t="s">
        <v>40</v>
      </c>
      <c r="F19" s="63" t="s">
        <v>15</v>
      </c>
      <c r="G19" s="64" t="s">
        <v>52</v>
      </c>
      <c r="H19" s="65" t="s">
        <v>274</v>
      </c>
      <c r="I19" s="79">
        <v>5082</v>
      </c>
      <c r="J19" s="66">
        <v>4334</v>
      </c>
      <c r="K19" s="66">
        <v>128</v>
      </c>
      <c r="L19" s="66">
        <v>61</v>
      </c>
      <c r="M19" s="66" t="s">
        <v>259</v>
      </c>
      <c r="N19" s="66">
        <v>121</v>
      </c>
      <c r="O19" s="66">
        <v>404</v>
      </c>
      <c r="P19" s="67">
        <v>34</v>
      </c>
    </row>
    <row r="20" spans="1:16">
      <c r="A20" s="61"/>
      <c r="B20" s="62" t="s">
        <v>253</v>
      </c>
      <c r="C20" s="150" t="s">
        <v>248</v>
      </c>
      <c r="D20" s="150"/>
      <c r="E20" s="63" t="s">
        <v>40</v>
      </c>
      <c r="F20" s="63" t="s">
        <v>15</v>
      </c>
      <c r="G20" s="64" t="s">
        <v>53</v>
      </c>
      <c r="H20" s="65" t="s">
        <v>275</v>
      </c>
      <c r="I20" s="79">
        <v>30834</v>
      </c>
      <c r="J20" s="66">
        <v>25752</v>
      </c>
      <c r="K20" s="66">
        <v>771</v>
      </c>
      <c r="L20" s="66">
        <v>163</v>
      </c>
      <c r="M20" s="66" t="s">
        <v>259</v>
      </c>
      <c r="N20" s="66">
        <v>348</v>
      </c>
      <c r="O20" s="66">
        <v>2951</v>
      </c>
      <c r="P20" s="67">
        <v>849</v>
      </c>
    </row>
    <row r="21" spans="1:16">
      <c r="A21" s="61"/>
      <c r="B21" s="62"/>
      <c r="C21" s="63" t="s">
        <v>249</v>
      </c>
      <c r="D21" s="68" t="s">
        <v>250</v>
      </c>
      <c r="E21" s="63" t="s">
        <v>40</v>
      </c>
      <c r="F21" s="63" t="s">
        <v>15</v>
      </c>
      <c r="G21" s="64" t="s">
        <v>53</v>
      </c>
      <c r="H21" s="65" t="s">
        <v>276</v>
      </c>
      <c r="I21" s="79">
        <v>10723</v>
      </c>
      <c r="J21" s="66">
        <v>9936</v>
      </c>
      <c r="K21" s="66">
        <v>276</v>
      </c>
      <c r="L21" s="66">
        <v>19</v>
      </c>
      <c r="M21" s="66" t="s">
        <v>259</v>
      </c>
      <c r="N21" s="66">
        <v>43</v>
      </c>
      <c r="O21" s="66">
        <v>421</v>
      </c>
      <c r="P21" s="67">
        <v>28</v>
      </c>
    </row>
    <row r="22" spans="1:16">
      <c r="A22" s="61"/>
      <c r="B22" s="62"/>
      <c r="C22" s="63"/>
      <c r="D22" s="68" t="s">
        <v>251</v>
      </c>
      <c r="E22" s="63" t="s">
        <v>40</v>
      </c>
      <c r="F22" s="63" t="s">
        <v>15</v>
      </c>
      <c r="G22" s="64" t="s">
        <v>53</v>
      </c>
      <c r="H22" s="65" t="s">
        <v>277</v>
      </c>
      <c r="I22" s="79">
        <v>4464</v>
      </c>
      <c r="J22" s="66">
        <v>3015</v>
      </c>
      <c r="K22" s="66">
        <v>133</v>
      </c>
      <c r="L22" s="66">
        <v>46</v>
      </c>
      <c r="M22" s="66" t="s">
        <v>259</v>
      </c>
      <c r="N22" s="66">
        <v>59</v>
      </c>
      <c r="O22" s="66">
        <v>1114</v>
      </c>
      <c r="P22" s="67">
        <v>97</v>
      </c>
    </row>
    <row r="23" spans="1:16">
      <c r="A23" s="61"/>
      <c r="B23" s="62"/>
      <c r="C23" s="63"/>
      <c r="D23" s="68" t="s">
        <v>252</v>
      </c>
      <c r="E23" s="63" t="s">
        <v>40</v>
      </c>
      <c r="F23" s="63" t="s">
        <v>15</v>
      </c>
      <c r="G23" s="64" t="s">
        <v>53</v>
      </c>
      <c r="H23" s="65" t="s">
        <v>278</v>
      </c>
      <c r="I23" s="79">
        <v>2490</v>
      </c>
      <c r="J23" s="66">
        <v>2137</v>
      </c>
      <c r="K23" s="66">
        <v>57</v>
      </c>
      <c r="L23" s="66">
        <v>21</v>
      </c>
      <c r="M23" s="66" t="s">
        <v>259</v>
      </c>
      <c r="N23" s="66">
        <v>34</v>
      </c>
      <c r="O23" s="66">
        <v>224</v>
      </c>
      <c r="P23" s="67">
        <v>17</v>
      </c>
    </row>
    <row r="24" spans="1:16">
      <c r="A24" s="61"/>
      <c r="B24" s="62" t="s">
        <v>254</v>
      </c>
      <c r="C24" s="150" t="s">
        <v>248</v>
      </c>
      <c r="D24" s="150"/>
      <c r="E24" s="63" t="s">
        <v>40</v>
      </c>
      <c r="F24" s="63" t="s">
        <v>15</v>
      </c>
      <c r="G24" s="64" t="s">
        <v>54</v>
      </c>
      <c r="H24" s="65" t="s">
        <v>279</v>
      </c>
      <c r="I24" s="79">
        <v>27232</v>
      </c>
      <c r="J24" s="66">
        <v>22577</v>
      </c>
      <c r="K24" s="66">
        <v>855</v>
      </c>
      <c r="L24" s="66">
        <v>399</v>
      </c>
      <c r="M24" s="66" t="s">
        <v>259</v>
      </c>
      <c r="N24" s="66">
        <v>827</v>
      </c>
      <c r="O24" s="66">
        <v>2132</v>
      </c>
      <c r="P24" s="67">
        <v>442</v>
      </c>
    </row>
    <row r="25" spans="1:16">
      <c r="A25" s="61"/>
      <c r="B25" s="62"/>
      <c r="C25" s="63" t="s">
        <v>249</v>
      </c>
      <c r="D25" s="68" t="s">
        <v>250</v>
      </c>
      <c r="E25" s="63" t="s">
        <v>40</v>
      </c>
      <c r="F25" s="63" t="s">
        <v>15</v>
      </c>
      <c r="G25" s="64" t="s">
        <v>54</v>
      </c>
      <c r="H25" s="65" t="s">
        <v>280</v>
      </c>
      <c r="I25" s="79">
        <v>7415</v>
      </c>
      <c r="J25" s="66">
        <v>6777</v>
      </c>
      <c r="K25" s="66">
        <v>200</v>
      </c>
      <c r="L25" s="66">
        <v>22</v>
      </c>
      <c r="M25" s="66" t="s">
        <v>259</v>
      </c>
      <c r="N25" s="66">
        <v>69</v>
      </c>
      <c r="O25" s="66">
        <v>298</v>
      </c>
      <c r="P25" s="67">
        <v>49</v>
      </c>
    </row>
    <row r="26" spans="1:16">
      <c r="A26" s="61"/>
      <c r="B26" s="62"/>
      <c r="C26" s="63"/>
      <c r="D26" s="68" t="s">
        <v>251</v>
      </c>
      <c r="E26" s="63" t="s">
        <v>40</v>
      </c>
      <c r="F26" s="63" t="s">
        <v>15</v>
      </c>
      <c r="G26" s="64" t="s">
        <v>54</v>
      </c>
      <c r="H26" s="65" t="s">
        <v>281</v>
      </c>
      <c r="I26" s="79">
        <v>5000</v>
      </c>
      <c r="J26" s="66">
        <v>3784</v>
      </c>
      <c r="K26" s="66">
        <v>189</v>
      </c>
      <c r="L26" s="66">
        <v>83</v>
      </c>
      <c r="M26" s="66" t="s">
        <v>259</v>
      </c>
      <c r="N26" s="66">
        <v>132</v>
      </c>
      <c r="O26" s="66">
        <v>758</v>
      </c>
      <c r="P26" s="67">
        <v>54</v>
      </c>
    </row>
    <row r="27" spans="1:16">
      <c r="A27" s="69"/>
      <c r="B27" s="70"/>
      <c r="C27" s="71"/>
      <c r="D27" s="72" t="s">
        <v>252</v>
      </c>
      <c r="E27" s="71" t="s">
        <v>40</v>
      </c>
      <c r="F27" s="71" t="s">
        <v>15</v>
      </c>
      <c r="G27" s="73" t="s">
        <v>54</v>
      </c>
      <c r="H27" s="74" t="s">
        <v>282</v>
      </c>
      <c r="I27" s="80">
        <v>2592</v>
      </c>
      <c r="J27" s="75">
        <v>2197</v>
      </c>
      <c r="K27" s="75">
        <v>71</v>
      </c>
      <c r="L27" s="75">
        <v>40</v>
      </c>
      <c r="M27" s="75" t="s">
        <v>259</v>
      </c>
      <c r="N27" s="75">
        <v>87</v>
      </c>
      <c r="O27" s="75">
        <v>180</v>
      </c>
      <c r="P27" s="76">
        <v>17</v>
      </c>
    </row>
    <row r="28" spans="1:16">
      <c r="A28" s="81" t="s">
        <v>256</v>
      </c>
      <c r="B28" s="82" t="s">
        <v>52</v>
      </c>
      <c r="C28" s="151" t="s">
        <v>248</v>
      </c>
      <c r="D28" s="151"/>
      <c r="E28" s="87" t="s">
        <v>42</v>
      </c>
      <c r="F28" s="87" t="s">
        <v>103</v>
      </c>
      <c r="G28" s="88" t="s">
        <v>52</v>
      </c>
      <c r="H28" s="89" t="s">
        <v>283</v>
      </c>
      <c r="I28" s="84">
        <v>1516</v>
      </c>
      <c r="J28" s="85">
        <v>1280</v>
      </c>
      <c r="K28" s="85">
        <v>32</v>
      </c>
      <c r="L28" s="85">
        <v>25</v>
      </c>
      <c r="M28" s="85" t="s">
        <v>259</v>
      </c>
      <c r="N28" s="85">
        <v>20</v>
      </c>
      <c r="O28" s="85">
        <v>105</v>
      </c>
      <c r="P28" s="86">
        <v>54</v>
      </c>
    </row>
    <row r="29" spans="1:16">
      <c r="A29" s="61"/>
      <c r="B29" s="62"/>
      <c r="C29" s="63" t="s">
        <v>249</v>
      </c>
      <c r="D29" s="68" t="s">
        <v>250</v>
      </c>
      <c r="E29" s="63" t="s">
        <v>42</v>
      </c>
      <c r="F29" s="63" t="s">
        <v>103</v>
      </c>
      <c r="G29" s="64" t="s">
        <v>52</v>
      </c>
      <c r="H29" s="65" t="s">
        <v>284</v>
      </c>
      <c r="I29" s="79">
        <v>485</v>
      </c>
      <c r="J29" s="66">
        <v>451</v>
      </c>
      <c r="K29" s="66">
        <v>11</v>
      </c>
      <c r="L29" s="66">
        <v>2</v>
      </c>
      <c r="M29" s="66" t="s">
        <v>259</v>
      </c>
      <c r="N29" s="66">
        <v>2</v>
      </c>
      <c r="O29" s="66">
        <v>12</v>
      </c>
      <c r="P29" s="67">
        <v>7</v>
      </c>
    </row>
    <row r="30" spans="1:16">
      <c r="A30" s="61"/>
      <c r="B30" s="62"/>
      <c r="C30" s="63"/>
      <c r="D30" s="68" t="s">
        <v>251</v>
      </c>
      <c r="E30" s="63" t="s">
        <v>42</v>
      </c>
      <c r="F30" s="63" t="s">
        <v>103</v>
      </c>
      <c r="G30" s="64" t="s">
        <v>52</v>
      </c>
      <c r="H30" s="65" t="s">
        <v>285</v>
      </c>
      <c r="I30" s="79">
        <v>216</v>
      </c>
      <c r="J30" s="66">
        <v>161</v>
      </c>
      <c r="K30" s="66">
        <v>6</v>
      </c>
      <c r="L30" s="66">
        <v>5</v>
      </c>
      <c r="M30" s="66" t="s">
        <v>259</v>
      </c>
      <c r="N30" s="66">
        <v>3</v>
      </c>
      <c r="O30" s="66">
        <v>37</v>
      </c>
      <c r="P30" s="67">
        <v>4</v>
      </c>
    </row>
    <row r="31" spans="1:16">
      <c r="A31" s="61"/>
      <c r="B31" s="62"/>
      <c r="C31" s="63"/>
      <c r="D31" s="68" t="s">
        <v>252</v>
      </c>
      <c r="E31" s="63" t="s">
        <v>42</v>
      </c>
      <c r="F31" s="63" t="s">
        <v>103</v>
      </c>
      <c r="G31" s="64" t="s">
        <v>52</v>
      </c>
      <c r="H31" s="65" t="s">
        <v>286</v>
      </c>
      <c r="I31" s="79">
        <v>134</v>
      </c>
      <c r="J31" s="66">
        <v>113</v>
      </c>
      <c r="K31" s="66">
        <v>3</v>
      </c>
      <c r="L31" s="66">
        <v>3</v>
      </c>
      <c r="M31" s="66" t="s">
        <v>259</v>
      </c>
      <c r="N31" s="66">
        <v>1</v>
      </c>
      <c r="O31" s="66">
        <v>14</v>
      </c>
      <c r="P31" s="67" t="s">
        <v>44</v>
      </c>
    </row>
    <row r="32" spans="1:16">
      <c r="A32" s="61"/>
      <c r="B32" s="62" t="s">
        <v>253</v>
      </c>
      <c r="C32" s="150" t="s">
        <v>248</v>
      </c>
      <c r="D32" s="150"/>
      <c r="E32" s="63" t="s">
        <v>42</v>
      </c>
      <c r="F32" s="63" t="s">
        <v>103</v>
      </c>
      <c r="G32" s="64" t="s">
        <v>53</v>
      </c>
      <c r="H32" s="65" t="s">
        <v>287</v>
      </c>
      <c r="I32" s="79">
        <v>793</v>
      </c>
      <c r="J32" s="66">
        <v>675</v>
      </c>
      <c r="K32" s="66">
        <v>13</v>
      </c>
      <c r="L32" s="66">
        <v>5</v>
      </c>
      <c r="M32" s="66" t="s">
        <v>259</v>
      </c>
      <c r="N32" s="66">
        <v>3</v>
      </c>
      <c r="O32" s="66">
        <v>60</v>
      </c>
      <c r="P32" s="67">
        <v>37</v>
      </c>
    </row>
    <row r="33" spans="1:16">
      <c r="A33" s="61"/>
      <c r="B33" s="62"/>
      <c r="C33" s="63" t="s">
        <v>249</v>
      </c>
      <c r="D33" s="68" t="s">
        <v>250</v>
      </c>
      <c r="E33" s="63" t="s">
        <v>42</v>
      </c>
      <c r="F33" s="63" t="s">
        <v>103</v>
      </c>
      <c r="G33" s="64" t="s">
        <v>53</v>
      </c>
      <c r="H33" s="65" t="s">
        <v>288</v>
      </c>
      <c r="I33" s="79">
        <v>286</v>
      </c>
      <c r="J33" s="66">
        <v>268</v>
      </c>
      <c r="K33" s="66">
        <v>7</v>
      </c>
      <c r="L33" s="66">
        <v>1</v>
      </c>
      <c r="M33" s="66" t="s">
        <v>259</v>
      </c>
      <c r="N33" s="66" t="s">
        <v>44</v>
      </c>
      <c r="O33" s="66">
        <v>8</v>
      </c>
      <c r="P33" s="67">
        <v>2</v>
      </c>
    </row>
    <row r="34" spans="1:16">
      <c r="A34" s="61"/>
      <c r="B34" s="62"/>
      <c r="C34" s="63"/>
      <c r="D34" s="68" t="s">
        <v>251</v>
      </c>
      <c r="E34" s="63" t="s">
        <v>42</v>
      </c>
      <c r="F34" s="63" t="s">
        <v>103</v>
      </c>
      <c r="G34" s="64" t="s">
        <v>53</v>
      </c>
      <c r="H34" s="65" t="s">
        <v>289</v>
      </c>
      <c r="I34" s="79">
        <v>100</v>
      </c>
      <c r="J34" s="66">
        <v>73</v>
      </c>
      <c r="K34" s="66">
        <v>1</v>
      </c>
      <c r="L34" s="66">
        <v>1</v>
      </c>
      <c r="M34" s="66" t="s">
        <v>259</v>
      </c>
      <c r="N34" s="66">
        <v>1</v>
      </c>
      <c r="O34" s="66">
        <v>21</v>
      </c>
      <c r="P34" s="67">
        <v>3</v>
      </c>
    </row>
    <row r="35" spans="1:16">
      <c r="A35" s="61"/>
      <c r="B35" s="62"/>
      <c r="C35" s="63"/>
      <c r="D35" s="68" t="s">
        <v>252</v>
      </c>
      <c r="E35" s="63" t="s">
        <v>42</v>
      </c>
      <c r="F35" s="63" t="s">
        <v>103</v>
      </c>
      <c r="G35" s="64" t="s">
        <v>53</v>
      </c>
      <c r="H35" s="65" t="s">
        <v>290</v>
      </c>
      <c r="I35" s="79">
        <v>72</v>
      </c>
      <c r="J35" s="66">
        <v>62</v>
      </c>
      <c r="K35" s="66">
        <v>2</v>
      </c>
      <c r="L35" s="66" t="s">
        <v>44</v>
      </c>
      <c r="M35" s="66" t="s">
        <v>259</v>
      </c>
      <c r="N35" s="66" t="s">
        <v>44</v>
      </c>
      <c r="O35" s="66">
        <v>8</v>
      </c>
      <c r="P35" s="67" t="s">
        <v>44</v>
      </c>
    </row>
    <row r="36" spans="1:16">
      <c r="A36" s="61"/>
      <c r="B36" s="62" t="s">
        <v>254</v>
      </c>
      <c r="C36" s="150" t="s">
        <v>248</v>
      </c>
      <c r="D36" s="150"/>
      <c r="E36" s="63" t="s">
        <v>42</v>
      </c>
      <c r="F36" s="63" t="s">
        <v>103</v>
      </c>
      <c r="G36" s="64" t="s">
        <v>54</v>
      </c>
      <c r="H36" s="65" t="s">
        <v>291</v>
      </c>
      <c r="I36" s="79">
        <v>723</v>
      </c>
      <c r="J36" s="66">
        <v>605</v>
      </c>
      <c r="K36" s="66">
        <v>19</v>
      </c>
      <c r="L36" s="66">
        <v>20</v>
      </c>
      <c r="M36" s="66" t="s">
        <v>259</v>
      </c>
      <c r="N36" s="66">
        <v>17</v>
      </c>
      <c r="O36" s="66">
        <v>45</v>
      </c>
      <c r="P36" s="67">
        <v>17</v>
      </c>
    </row>
    <row r="37" spans="1:16">
      <c r="A37" s="61"/>
      <c r="B37" s="62"/>
      <c r="C37" s="63" t="s">
        <v>249</v>
      </c>
      <c r="D37" s="68" t="s">
        <v>250</v>
      </c>
      <c r="E37" s="63" t="s">
        <v>42</v>
      </c>
      <c r="F37" s="63" t="s">
        <v>103</v>
      </c>
      <c r="G37" s="64" t="s">
        <v>54</v>
      </c>
      <c r="H37" s="65" t="s">
        <v>292</v>
      </c>
      <c r="I37" s="79">
        <v>199</v>
      </c>
      <c r="J37" s="66">
        <v>183</v>
      </c>
      <c r="K37" s="66">
        <v>4</v>
      </c>
      <c r="L37" s="66">
        <v>1</v>
      </c>
      <c r="M37" s="66" t="s">
        <v>259</v>
      </c>
      <c r="N37" s="66">
        <v>2</v>
      </c>
      <c r="O37" s="66">
        <v>4</v>
      </c>
      <c r="P37" s="67">
        <v>5</v>
      </c>
    </row>
    <row r="38" spans="1:16">
      <c r="A38" s="61"/>
      <c r="B38" s="62"/>
      <c r="C38" s="63"/>
      <c r="D38" s="68" t="s">
        <v>251</v>
      </c>
      <c r="E38" s="63" t="s">
        <v>42</v>
      </c>
      <c r="F38" s="63" t="s">
        <v>103</v>
      </c>
      <c r="G38" s="64" t="s">
        <v>54</v>
      </c>
      <c r="H38" s="65" t="s">
        <v>293</v>
      </c>
      <c r="I38" s="79">
        <v>116</v>
      </c>
      <c r="J38" s="66">
        <v>88</v>
      </c>
      <c r="K38" s="66">
        <v>5</v>
      </c>
      <c r="L38" s="66">
        <v>4</v>
      </c>
      <c r="M38" s="66" t="s">
        <v>259</v>
      </c>
      <c r="N38" s="66">
        <v>2</v>
      </c>
      <c r="O38" s="66">
        <v>16</v>
      </c>
      <c r="P38" s="67">
        <v>1</v>
      </c>
    </row>
    <row r="39" spans="1:16">
      <c r="A39" s="69"/>
      <c r="B39" s="70"/>
      <c r="C39" s="71"/>
      <c r="D39" s="72" t="s">
        <v>252</v>
      </c>
      <c r="E39" s="71" t="s">
        <v>42</v>
      </c>
      <c r="F39" s="71" t="s">
        <v>103</v>
      </c>
      <c r="G39" s="73" t="s">
        <v>54</v>
      </c>
      <c r="H39" s="74" t="s">
        <v>294</v>
      </c>
      <c r="I39" s="80">
        <v>62</v>
      </c>
      <c r="J39" s="75">
        <v>51</v>
      </c>
      <c r="K39" s="75">
        <v>1</v>
      </c>
      <c r="L39" s="75">
        <v>3</v>
      </c>
      <c r="M39" s="75" t="s">
        <v>259</v>
      </c>
      <c r="N39" s="75">
        <v>1</v>
      </c>
      <c r="O39" s="75">
        <v>6</v>
      </c>
      <c r="P39" s="76" t="s">
        <v>44</v>
      </c>
    </row>
    <row r="40" spans="1:16">
      <c r="A40" s="81" t="s">
        <v>257</v>
      </c>
      <c r="B40" s="82" t="s">
        <v>52</v>
      </c>
      <c r="C40" s="151" t="s">
        <v>248</v>
      </c>
      <c r="D40" s="151"/>
      <c r="E40" s="87" t="s">
        <v>42</v>
      </c>
      <c r="F40" s="87" t="s">
        <v>295</v>
      </c>
      <c r="G40" s="88" t="s">
        <v>52</v>
      </c>
      <c r="H40" s="89" t="s">
        <v>296</v>
      </c>
      <c r="I40" s="84">
        <v>3528</v>
      </c>
      <c r="J40" s="85">
        <v>2818</v>
      </c>
      <c r="K40" s="85">
        <v>111</v>
      </c>
      <c r="L40" s="85">
        <v>84</v>
      </c>
      <c r="M40" s="85" t="s">
        <v>259</v>
      </c>
      <c r="N40" s="85">
        <v>130</v>
      </c>
      <c r="O40" s="85">
        <v>324</v>
      </c>
      <c r="P40" s="86">
        <v>61</v>
      </c>
    </row>
    <row r="41" spans="1:16">
      <c r="A41" s="61"/>
      <c r="B41" s="62"/>
      <c r="C41" s="63" t="s">
        <v>249</v>
      </c>
      <c r="D41" s="68" t="s">
        <v>250</v>
      </c>
      <c r="E41" s="63" t="s">
        <v>42</v>
      </c>
      <c r="F41" s="63" t="s">
        <v>295</v>
      </c>
      <c r="G41" s="64" t="s">
        <v>52</v>
      </c>
      <c r="H41" s="65" t="s">
        <v>297</v>
      </c>
      <c r="I41" s="79">
        <v>1009</v>
      </c>
      <c r="J41" s="66">
        <v>911</v>
      </c>
      <c r="K41" s="66">
        <v>30</v>
      </c>
      <c r="L41" s="66">
        <v>4</v>
      </c>
      <c r="M41" s="66" t="s">
        <v>259</v>
      </c>
      <c r="N41" s="66">
        <v>9</v>
      </c>
      <c r="O41" s="66">
        <v>54</v>
      </c>
      <c r="P41" s="67">
        <v>1</v>
      </c>
    </row>
    <row r="42" spans="1:16">
      <c r="A42" s="61"/>
      <c r="B42" s="62"/>
      <c r="C42" s="63"/>
      <c r="D42" s="68" t="s">
        <v>251</v>
      </c>
      <c r="E42" s="63" t="s">
        <v>42</v>
      </c>
      <c r="F42" s="63" t="s">
        <v>295</v>
      </c>
      <c r="G42" s="64" t="s">
        <v>52</v>
      </c>
      <c r="H42" s="65" t="s">
        <v>298</v>
      </c>
      <c r="I42" s="79">
        <v>616</v>
      </c>
      <c r="J42" s="66">
        <v>383</v>
      </c>
      <c r="K42" s="66">
        <v>20</v>
      </c>
      <c r="L42" s="66">
        <v>27</v>
      </c>
      <c r="M42" s="66" t="s">
        <v>259</v>
      </c>
      <c r="N42" s="66">
        <v>29</v>
      </c>
      <c r="O42" s="66">
        <v>145</v>
      </c>
      <c r="P42" s="67">
        <v>12</v>
      </c>
    </row>
    <row r="43" spans="1:16">
      <c r="A43" s="61"/>
      <c r="B43" s="62"/>
      <c r="C43" s="63"/>
      <c r="D43" s="68" t="s">
        <v>252</v>
      </c>
      <c r="E43" s="63" t="s">
        <v>42</v>
      </c>
      <c r="F43" s="63" t="s">
        <v>295</v>
      </c>
      <c r="G43" s="64" t="s">
        <v>52</v>
      </c>
      <c r="H43" s="65" t="s">
        <v>299</v>
      </c>
      <c r="I43" s="79">
        <v>288</v>
      </c>
      <c r="J43" s="66">
        <v>250</v>
      </c>
      <c r="K43" s="66">
        <v>9</v>
      </c>
      <c r="L43" s="66">
        <v>8</v>
      </c>
      <c r="M43" s="66" t="s">
        <v>259</v>
      </c>
      <c r="N43" s="66">
        <v>7</v>
      </c>
      <c r="O43" s="66">
        <v>13</v>
      </c>
      <c r="P43" s="67">
        <v>1</v>
      </c>
    </row>
    <row r="44" spans="1:16">
      <c r="A44" s="61"/>
      <c r="B44" s="62" t="s">
        <v>253</v>
      </c>
      <c r="C44" s="150" t="s">
        <v>248</v>
      </c>
      <c r="D44" s="150"/>
      <c r="E44" s="63" t="s">
        <v>42</v>
      </c>
      <c r="F44" s="63" t="s">
        <v>295</v>
      </c>
      <c r="G44" s="64" t="s">
        <v>53</v>
      </c>
      <c r="H44" s="65" t="s">
        <v>300</v>
      </c>
      <c r="I44" s="79">
        <v>1817</v>
      </c>
      <c r="J44" s="66">
        <v>1507</v>
      </c>
      <c r="K44" s="66">
        <v>56</v>
      </c>
      <c r="L44" s="66">
        <v>18</v>
      </c>
      <c r="M44" s="66" t="s">
        <v>259</v>
      </c>
      <c r="N44" s="66">
        <v>24</v>
      </c>
      <c r="O44" s="66">
        <v>171</v>
      </c>
      <c r="P44" s="67">
        <v>41</v>
      </c>
    </row>
    <row r="45" spans="1:16">
      <c r="A45" s="61"/>
      <c r="B45" s="62"/>
      <c r="C45" s="63" t="s">
        <v>249</v>
      </c>
      <c r="D45" s="68" t="s">
        <v>250</v>
      </c>
      <c r="E45" s="63" t="s">
        <v>42</v>
      </c>
      <c r="F45" s="63" t="s">
        <v>295</v>
      </c>
      <c r="G45" s="64" t="s">
        <v>53</v>
      </c>
      <c r="H45" s="65" t="s">
        <v>301</v>
      </c>
      <c r="I45" s="79">
        <v>579</v>
      </c>
      <c r="J45" s="66">
        <v>520</v>
      </c>
      <c r="K45" s="66">
        <v>20</v>
      </c>
      <c r="L45" s="66" t="s">
        <v>44</v>
      </c>
      <c r="M45" s="66" t="s">
        <v>259</v>
      </c>
      <c r="N45" s="66">
        <v>4</v>
      </c>
      <c r="O45" s="66">
        <v>35</v>
      </c>
      <c r="P45" s="67" t="s">
        <v>44</v>
      </c>
    </row>
    <row r="46" spans="1:16">
      <c r="A46" s="61"/>
      <c r="B46" s="62"/>
      <c r="C46" s="63"/>
      <c r="D46" s="68" t="s">
        <v>251</v>
      </c>
      <c r="E46" s="63" t="s">
        <v>42</v>
      </c>
      <c r="F46" s="63" t="s">
        <v>295</v>
      </c>
      <c r="G46" s="64" t="s">
        <v>53</v>
      </c>
      <c r="H46" s="65" t="s">
        <v>302</v>
      </c>
      <c r="I46" s="79">
        <v>291</v>
      </c>
      <c r="J46" s="66">
        <v>176</v>
      </c>
      <c r="K46" s="66">
        <v>10</v>
      </c>
      <c r="L46" s="66">
        <v>7</v>
      </c>
      <c r="M46" s="66" t="s">
        <v>259</v>
      </c>
      <c r="N46" s="66">
        <v>6</v>
      </c>
      <c r="O46" s="66">
        <v>86</v>
      </c>
      <c r="P46" s="67">
        <v>6</v>
      </c>
    </row>
    <row r="47" spans="1:16">
      <c r="A47" s="61"/>
      <c r="B47" s="62"/>
      <c r="C47" s="63"/>
      <c r="D47" s="68" t="s">
        <v>252</v>
      </c>
      <c r="E47" s="63" t="s">
        <v>42</v>
      </c>
      <c r="F47" s="63" t="s">
        <v>295</v>
      </c>
      <c r="G47" s="64" t="s">
        <v>53</v>
      </c>
      <c r="H47" s="65" t="s">
        <v>303</v>
      </c>
      <c r="I47" s="79">
        <v>158</v>
      </c>
      <c r="J47" s="66">
        <v>144</v>
      </c>
      <c r="K47" s="66">
        <v>4</v>
      </c>
      <c r="L47" s="66">
        <v>3</v>
      </c>
      <c r="M47" s="66" t="s">
        <v>259</v>
      </c>
      <c r="N47" s="66">
        <v>1</v>
      </c>
      <c r="O47" s="66">
        <v>6</v>
      </c>
      <c r="P47" s="67" t="s">
        <v>44</v>
      </c>
    </row>
    <row r="48" spans="1:16">
      <c r="A48" s="61"/>
      <c r="B48" s="62" t="s">
        <v>254</v>
      </c>
      <c r="C48" s="150" t="s">
        <v>248</v>
      </c>
      <c r="D48" s="150"/>
      <c r="E48" s="63" t="s">
        <v>42</v>
      </c>
      <c r="F48" s="63" t="s">
        <v>295</v>
      </c>
      <c r="G48" s="64" t="s">
        <v>54</v>
      </c>
      <c r="H48" s="65" t="s">
        <v>304</v>
      </c>
      <c r="I48" s="79">
        <v>1711</v>
      </c>
      <c r="J48" s="66">
        <v>1311</v>
      </c>
      <c r="K48" s="66">
        <v>55</v>
      </c>
      <c r="L48" s="66">
        <v>66</v>
      </c>
      <c r="M48" s="66" t="s">
        <v>259</v>
      </c>
      <c r="N48" s="66">
        <v>106</v>
      </c>
      <c r="O48" s="66">
        <v>153</v>
      </c>
      <c r="P48" s="67">
        <v>20</v>
      </c>
    </row>
    <row r="49" spans="1:16">
      <c r="A49" s="61"/>
      <c r="B49" s="62"/>
      <c r="C49" s="63" t="s">
        <v>249</v>
      </c>
      <c r="D49" s="68" t="s">
        <v>250</v>
      </c>
      <c r="E49" s="63" t="s">
        <v>42</v>
      </c>
      <c r="F49" s="63" t="s">
        <v>295</v>
      </c>
      <c r="G49" s="64" t="s">
        <v>54</v>
      </c>
      <c r="H49" s="65" t="s">
        <v>305</v>
      </c>
      <c r="I49" s="79">
        <v>430</v>
      </c>
      <c r="J49" s="66">
        <v>391</v>
      </c>
      <c r="K49" s="66">
        <v>10</v>
      </c>
      <c r="L49" s="66">
        <v>4</v>
      </c>
      <c r="M49" s="66" t="s">
        <v>259</v>
      </c>
      <c r="N49" s="66">
        <v>5</v>
      </c>
      <c r="O49" s="66">
        <v>19</v>
      </c>
      <c r="P49" s="67">
        <v>1</v>
      </c>
    </row>
    <row r="50" spans="1:16">
      <c r="A50" s="61"/>
      <c r="B50" s="62"/>
      <c r="C50" s="63"/>
      <c r="D50" s="68" t="s">
        <v>251</v>
      </c>
      <c r="E50" s="63" t="s">
        <v>42</v>
      </c>
      <c r="F50" s="63" t="s">
        <v>295</v>
      </c>
      <c r="G50" s="64" t="s">
        <v>54</v>
      </c>
      <c r="H50" s="65" t="s">
        <v>306</v>
      </c>
      <c r="I50" s="79">
        <v>325</v>
      </c>
      <c r="J50" s="66">
        <v>207</v>
      </c>
      <c r="K50" s="66">
        <v>10</v>
      </c>
      <c r="L50" s="66">
        <v>20</v>
      </c>
      <c r="M50" s="66" t="s">
        <v>259</v>
      </c>
      <c r="N50" s="66">
        <v>23</v>
      </c>
      <c r="O50" s="66">
        <v>59</v>
      </c>
      <c r="P50" s="67">
        <v>6</v>
      </c>
    </row>
    <row r="51" spans="1:16">
      <c r="A51" s="69"/>
      <c r="B51" s="70"/>
      <c r="C51" s="71"/>
      <c r="D51" s="72" t="s">
        <v>252</v>
      </c>
      <c r="E51" s="71" t="s">
        <v>42</v>
      </c>
      <c r="F51" s="71" t="s">
        <v>295</v>
      </c>
      <c r="G51" s="73" t="s">
        <v>54</v>
      </c>
      <c r="H51" s="74" t="s">
        <v>307</v>
      </c>
      <c r="I51" s="80">
        <v>130</v>
      </c>
      <c r="J51" s="75">
        <v>106</v>
      </c>
      <c r="K51" s="75">
        <v>5</v>
      </c>
      <c r="L51" s="75">
        <v>5</v>
      </c>
      <c r="M51" s="75" t="s">
        <v>259</v>
      </c>
      <c r="N51" s="75">
        <v>6</v>
      </c>
      <c r="O51" s="75">
        <v>7</v>
      </c>
      <c r="P51" s="76">
        <v>1</v>
      </c>
    </row>
    <row r="52" spans="1:16">
      <c r="A52" s="81" t="s">
        <v>82</v>
      </c>
      <c r="B52" s="82" t="s">
        <v>52</v>
      </c>
      <c r="C52" s="151" t="s">
        <v>248</v>
      </c>
      <c r="D52" s="151"/>
      <c r="E52" s="87" t="s">
        <v>42</v>
      </c>
      <c r="F52" s="87" t="s">
        <v>170</v>
      </c>
      <c r="G52" s="88" t="s">
        <v>52</v>
      </c>
      <c r="H52" s="89" t="s">
        <v>320</v>
      </c>
      <c r="I52" s="84">
        <v>564</v>
      </c>
      <c r="J52" s="85">
        <v>497</v>
      </c>
      <c r="K52" s="85">
        <v>4</v>
      </c>
      <c r="L52" s="85">
        <v>7</v>
      </c>
      <c r="M52" s="85" t="s">
        <v>259</v>
      </c>
      <c r="N52" s="85">
        <v>7</v>
      </c>
      <c r="O52" s="85">
        <v>38</v>
      </c>
      <c r="P52" s="86">
        <v>11</v>
      </c>
    </row>
    <row r="53" spans="1:16">
      <c r="A53" s="61"/>
      <c r="B53" s="62"/>
      <c r="C53" s="63" t="s">
        <v>249</v>
      </c>
      <c r="D53" s="68" t="s">
        <v>250</v>
      </c>
      <c r="E53" s="63" t="s">
        <v>42</v>
      </c>
      <c r="F53" s="63" t="s">
        <v>170</v>
      </c>
      <c r="G53" s="64" t="s">
        <v>52</v>
      </c>
      <c r="H53" s="65" t="s">
        <v>321</v>
      </c>
      <c r="I53" s="79">
        <v>178</v>
      </c>
      <c r="J53" s="66">
        <v>172</v>
      </c>
      <c r="K53" s="66">
        <v>2</v>
      </c>
      <c r="L53" s="66">
        <v>1</v>
      </c>
      <c r="M53" s="66" t="s">
        <v>259</v>
      </c>
      <c r="N53" s="66">
        <v>1</v>
      </c>
      <c r="O53" s="66">
        <v>1</v>
      </c>
      <c r="P53" s="67">
        <v>1</v>
      </c>
    </row>
    <row r="54" spans="1:16">
      <c r="A54" s="61"/>
      <c r="B54" s="62"/>
      <c r="C54" s="63"/>
      <c r="D54" s="68" t="s">
        <v>251</v>
      </c>
      <c r="E54" s="63" t="s">
        <v>42</v>
      </c>
      <c r="F54" s="63" t="s">
        <v>170</v>
      </c>
      <c r="G54" s="64" t="s">
        <v>52</v>
      </c>
      <c r="H54" s="65" t="s">
        <v>322</v>
      </c>
      <c r="I54" s="79">
        <v>97</v>
      </c>
      <c r="J54" s="66">
        <v>70</v>
      </c>
      <c r="K54" s="66">
        <v>1</v>
      </c>
      <c r="L54" s="66">
        <v>1</v>
      </c>
      <c r="M54" s="66" t="s">
        <v>259</v>
      </c>
      <c r="N54" s="66">
        <v>1</v>
      </c>
      <c r="O54" s="66">
        <v>22</v>
      </c>
      <c r="P54" s="67">
        <v>2</v>
      </c>
    </row>
    <row r="55" spans="1:16">
      <c r="A55" s="61"/>
      <c r="B55" s="62"/>
      <c r="C55" s="63"/>
      <c r="D55" s="68" t="s">
        <v>252</v>
      </c>
      <c r="E55" s="63" t="s">
        <v>42</v>
      </c>
      <c r="F55" s="63" t="s">
        <v>170</v>
      </c>
      <c r="G55" s="64" t="s">
        <v>52</v>
      </c>
      <c r="H55" s="65" t="s">
        <v>323</v>
      </c>
      <c r="I55" s="79">
        <v>50</v>
      </c>
      <c r="J55" s="66">
        <v>47</v>
      </c>
      <c r="K55" s="66" t="s">
        <v>44</v>
      </c>
      <c r="L55" s="66">
        <v>1</v>
      </c>
      <c r="M55" s="66" t="s">
        <v>259</v>
      </c>
      <c r="N55" s="66" t="s">
        <v>44</v>
      </c>
      <c r="O55" s="66">
        <v>2</v>
      </c>
      <c r="P55" s="67" t="s">
        <v>44</v>
      </c>
    </row>
    <row r="56" spans="1:16">
      <c r="A56" s="61"/>
      <c r="B56" s="62" t="s">
        <v>253</v>
      </c>
      <c r="C56" s="150" t="s">
        <v>248</v>
      </c>
      <c r="D56" s="150"/>
      <c r="E56" s="63" t="s">
        <v>42</v>
      </c>
      <c r="F56" s="63" t="s">
        <v>170</v>
      </c>
      <c r="G56" s="64" t="s">
        <v>53</v>
      </c>
      <c r="H56" s="65" t="s">
        <v>324</v>
      </c>
      <c r="I56" s="79">
        <v>296</v>
      </c>
      <c r="J56" s="66">
        <v>264</v>
      </c>
      <c r="K56" s="66">
        <v>3</v>
      </c>
      <c r="L56" s="66">
        <v>2</v>
      </c>
      <c r="M56" s="66" t="s">
        <v>259</v>
      </c>
      <c r="N56" s="66">
        <v>4</v>
      </c>
      <c r="O56" s="66">
        <v>17</v>
      </c>
      <c r="P56" s="67">
        <v>6</v>
      </c>
    </row>
    <row r="57" spans="1:16">
      <c r="A57" s="61"/>
      <c r="B57" s="62"/>
      <c r="C57" s="63" t="s">
        <v>249</v>
      </c>
      <c r="D57" s="68" t="s">
        <v>250</v>
      </c>
      <c r="E57" s="63" t="s">
        <v>42</v>
      </c>
      <c r="F57" s="63" t="s">
        <v>170</v>
      </c>
      <c r="G57" s="64" t="s">
        <v>53</v>
      </c>
      <c r="H57" s="65" t="s">
        <v>325</v>
      </c>
      <c r="I57" s="79">
        <v>113</v>
      </c>
      <c r="J57" s="66">
        <v>110</v>
      </c>
      <c r="K57" s="66">
        <v>1</v>
      </c>
      <c r="L57" s="66">
        <v>1</v>
      </c>
      <c r="M57" s="66" t="s">
        <v>259</v>
      </c>
      <c r="N57" s="66" t="s">
        <v>44</v>
      </c>
      <c r="O57" s="66">
        <v>1</v>
      </c>
      <c r="P57" s="67" t="s">
        <v>44</v>
      </c>
    </row>
    <row r="58" spans="1:16">
      <c r="A58" s="61"/>
      <c r="B58" s="62"/>
      <c r="C58" s="63"/>
      <c r="D58" s="68" t="s">
        <v>251</v>
      </c>
      <c r="E58" s="63" t="s">
        <v>42</v>
      </c>
      <c r="F58" s="63" t="s">
        <v>170</v>
      </c>
      <c r="G58" s="64" t="s">
        <v>53</v>
      </c>
      <c r="H58" s="65" t="s">
        <v>326</v>
      </c>
      <c r="I58" s="79">
        <v>52</v>
      </c>
      <c r="J58" s="66">
        <v>34</v>
      </c>
      <c r="K58" s="66">
        <v>1</v>
      </c>
      <c r="L58" s="66" t="s">
        <v>44</v>
      </c>
      <c r="M58" s="66" t="s">
        <v>259</v>
      </c>
      <c r="N58" s="66">
        <v>1</v>
      </c>
      <c r="O58" s="66">
        <v>14</v>
      </c>
      <c r="P58" s="67">
        <v>2</v>
      </c>
    </row>
    <row r="59" spans="1:16">
      <c r="A59" s="61"/>
      <c r="B59" s="62"/>
      <c r="C59" s="63"/>
      <c r="D59" s="68" t="s">
        <v>252</v>
      </c>
      <c r="E59" s="63" t="s">
        <v>42</v>
      </c>
      <c r="F59" s="63" t="s">
        <v>170</v>
      </c>
      <c r="G59" s="64" t="s">
        <v>53</v>
      </c>
      <c r="H59" s="65" t="s">
        <v>327</v>
      </c>
      <c r="I59" s="79">
        <v>23</v>
      </c>
      <c r="J59" s="66">
        <v>22</v>
      </c>
      <c r="K59" s="66" t="s">
        <v>44</v>
      </c>
      <c r="L59" s="66">
        <v>1</v>
      </c>
      <c r="M59" s="66" t="s">
        <v>259</v>
      </c>
      <c r="N59" s="66" t="s">
        <v>44</v>
      </c>
      <c r="O59" s="66" t="s">
        <v>44</v>
      </c>
      <c r="P59" s="67" t="s">
        <v>44</v>
      </c>
    </row>
    <row r="60" spans="1:16">
      <c r="A60" s="61"/>
      <c r="B60" s="62" t="s">
        <v>254</v>
      </c>
      <c r="C60" s="150" t="s">
        <v>248</v>
      </c>
      <c r="D60" s="150"/>
      <c r="E60" s="63" t="s">
        <v>42</v>
      </c>
      <c r="F60" s="63" t="s">
        <v>170</v>
      </c>
      <c r="G60" s="64" t="s">
        <v>54</v>
      </c>
      <c r="H60" s="65" t="s">
        <v>328</v>
      </c>
      <c r="I60" s="79">
        <v>268</v>
      </c>
      <c r="J60" s="66">
        <v>233</v>
      </c>
      <c r="K60" s="66">
        <v>1</v>
      </c>
      <c r="L60" s="66">
        <v>5</v>
      </c>
      <c r="M60" s="66" t="s">
        <v>259</v>
      </c>
      <c r="N60" s="66">
        <v>3</v>
      </c>
      <c r="O60" s="66">
        <v>21</v>
      </c>
      <c r="P60" s="67">
        <v>5</v>
      </c>
    </row>
    <row r="61" spans="1:16">
      <c r="A61" s="61"/>
      <c r="B61" s="62"/>
      <c r="C61" s="63" t="s">
        <v>249</v>
      </c>
      <c r="D61" s="68" t="s">
        <v>250</v>
      </c>
      <c r="E61" s="63" t="s">
        <v>42</v>
      </c>
      <c r="F61" s="63" t="s">
        <v>170</v>
      </c>
      <c r="G61" s="64" t="s">
        <v>54</v>
      </c>
      <c r="H61" s="65" t="s">
        <v>329</v>
      </c>
      <c r="I61" s="79">
        <v>65</v>
      </c>
      <c r="J61" s="66">
        <v>62</v>
      </c>
      <c r="K61" s="66">
        <v>1</v>
      </c>
      <c r="L61" s="66" t="s">
        <v>44</v>
      </c>
      <c r="M61" s="66" t="s">
        <v>259</v>
      </c>
      <c r="N61" s="66">
        <v>1</v>
      </c>
      <c r="O61" s="66" t="s">
        <v>44</v>
      </c>
      <c r="P61" s="67">
        <v>1</v>
      </c>
    </row>
    <row r="62" spans="1:16">
      <c r="A62" s="61"/>
      <c r="B62" s="62"/>
      <c r="C62" s="63"/>
      <c r="D62" s="68" t="s">
        <v>251</v>
      </c>
      <c r="E62" s="63" t="s">
        <v>42</v>
      </c>
      <c r="F62" s="63" t="s">
        <v>170</v>
      </c>
      <c r="G62" s="64" t="s">
        <v>54</v>
      </c>
      <c r="H62" s="65" t="s">
        <v>330</v>
      </c>
      <c r="I62" s="79">
        <v>45</v>
      </c>
      <c r="J62" s="66">
        <v>36</v>
      </c>
      <c r="K62" s="66" t="s">
        <v>44</v>
      </c>
      <c r="L62" s="66">
        <v>1</v>
      </c>
      <c r="M62" s="66" t="s">
        <v>259</v>
      </c>
      <c r="N62" s="66" t="s">
        <v>44</v>
      </c>
      <c r="O62" s="66">
        <v>8</v>
      </c>
      <c r="P62" s="67" t="s">
        <v>44</v>
      </c>
    </row>
    <row r="63" spans="1:16">
      <c r="A63" s="69"/>
      <c r="B63" s="70"/>
      <c r="C63" s="71"/>
      <c r="D63" s="72" t="s">
        <v>252</v>
      </c>
      <c r="E63" s="71" t="s">
        <v>42</v>
      </c>
      <c r="F63" s="71" t="s">
        <v>170</v>
      </c>
      <c r="G63" s="73" t="s">
        <v>54</v>
      </c>
      <c r="H63" s="74" t="s">
        <v>331</v>
      </c>
      <c r="I63" s="80">
        <v>27</v>
      </c>
      <c r="J63" s="75">
        <v>25</v>
      </c>
      <c r="K63" s="75" t="s">
        <v>44</v>
      </c>
      <c r="L63" s="75" t="s">
        <v>44</v>
      </c>
      <c r="M63" s="75" t="s">
        <v>259</v>
      </c>
      <c r="N63" s="75" t="s">
        <v>44</v>
      </c>
      <c r="O63" s="75">
        <v>2</v>
      </c>
      <c r="P63" s="76" t="s">
        <v>44</v>
      </c>
    </row>
    <row r="64" spans="1:16">
      <c r="A64" s="81" t="s">
        <v>70</v>
      </c>
      <c r="B64" s="82" t="s">
        <v>52</v>
      </c>
      <c r="C64" s="151" t="s">
        <v>248</v>
      </c>
      <c r="D64" s="151"/>
      <c r="E64" s="87" t="s">
        <v>42</v>
      </c>
      <c r="F64" s="87" t="s">
        <v>147</v>
      </c>
      <c r="G64" s="88" t="s">
        <v>52</v>
      </c>
      <c r="H64" s="89" t="s">
        <v>308</v>
      </c>
      <c r="I64" s="84">
        <v>358</v>
      </c>
      <c r="J64" s="85">
        <v>297</v>
      </c>
      <c r="K64" s="85">
        <v>9</v>
      </c>
      <c r="L64" s="85">
        <v>1</v>
      </c>
      <c r="M64" s="85" t="s">
        <v>259</v>
      </c>
      <c r="N64" s="85">
        <v>21</v>
      </c>
      <c r="O64" s="85">
        <v>23</v>
      </c>
      <c r="P64" s="86">
        <v>7</v>
      </c>
    </row>
    <row r="65" spans="1:16">
      <c r="A65" s="61"/>
      <c r="B65" s="62"/>
      <c r="C65" s="63" t="s">
        <v>249</v>
      </c>
      <c r="D65" s="68" t="s">
        <v>250</v>
      </c>
      <c r="E65" s="63" t="s">
        <v>42</v>
      </c>
      <c r="F65" s="63" t="s">
        <v>147</v>
      </c>
      <c r="G65" s="64" t="s">
        <v>52</v>
      </c>
      <c r="H65" s="65" t="s">
        <v>309</v>
      </c>
      <c r="I65" s="79">
        <v>119</v>
      </c>
      <c r="J65" s="66">
        <v>111</v>
      </c>
      <c r="K65" s="66">
        <v>1</v>
      </c>
      <c r="L65" s="66" t="s">
        <v>44</v>
      </c>
      <c r="M65" s="66" t="s">
        <v>259</v>
      </c>
      <c r="N65" s="66">
        <v>4</v>
      </c>
      <c r="O65" s="66">
        <v>2</v>
      </c>
      <c r="P65" s="67">
        <v>1</v>
      </c>
    </row>
    <row r="66" spans="1:16">
      <c r="A66" s="61"/>
      <c r="B66" s="62"/>
      <c r="C66" s="63"/>
      <c r="D66" s="68" t="s">
        <v>251</v>
      </c>
      <c r="E66" s="63" t="s">
        <v>42</v>
      </c>
      <c r="F66" s="63" t="s">
        <v>147</v>
      </c>
      <c r="G66" s="64" t="s">
        <v>52</v>
      </c>
      <c r="H66" s="65" t="s">
        <v>310</v>
      </c>
      <c r="I66" s="79">
        <v>67</v>
      </c>
      <c r="J66" s="66">
        <v>49</v>
      </c>
      <c r="K66" s="66">
        <v>1</v>
      </c>
      <c r="L66" s="66" t="s">
        <v>44</v>
      </c>
      <c r="M66" s="66" t="s">
        <v>259</v>
      </c>
      <c r="N66" s="66">
        <v>7</v>
      </c>
      <c r="O66" s="66">
        <v>9</v>
      </c>
      <c r="P66" s="67">
        <v>1</v>
      </c>
    </row>
    <row r="67" spans="1:16">
      <c r="A67" s="61"/>
      <c r="B67" s="62"/>
      <c r="C67" s="63"/>
      <c r="D67" s="68" t="s">
        <v>252</v>
      </c>
      <c r="E67" s="63" t="s">
        <v>42</v>
      </c>
      <c r="F67" s="63" t="s">
        <v>147</v>
      </c>
      <c r="G67" s="64" t="s">
        <v>52</v>
      </c>
      <c r="H67" s="65" t="s">
        <v>311</v>
      </c>
      <c r="I67" s="79">
        <v>31</v>
      </c>
      <c r="J67" s="66">
        <v>26</v>
      </c>
      <c r="K67" s="66" t="s">
        <v>44</v>
      </c>
      <c r="L67" s="66" t="s">
        <v>44</v>
      </c>
      <c r="M67" s="66" t="s">
        <v>259</v>
      </c>
      <c r="N67" s="66">
        <v>3</v>
      </c>
      <c r="O67" s="66">
        <v>1</v>
      </c>
      <c r="P67" s="67">
        <v>1</v>
      </c>
    </row>
    <row r="68" spans="1:16">
      <c r="A68" s="61"/>
      <c r="B68" s="62" t="s">
        <v>253</v>
      </c>
      <c r="C68" s="150" t="s">
        <v>248</v>
      </c>
      <c r="D68" s="150"/>
      <c r="E68" s="63" t="s">
        <v>42</v>
      </c>
      <c r="F68" s="63" t="s">
        <v>147</v>
      </c>
      <c r="G68" s="64" t="s">
        <v>53</v>
      </c>
      <c r="H68" s="65" t="s">
        <v>312</v>
      </c>
      <c r="I68" s="79">
        <v>184</v>
      </c>
      <c r="J68" s="66">
        <v>154</v>
      </c>
      <c r="K68" s="66">
        <v>2</v>
      </c>
      <c r="L68" s="66" t="s">
        <v>44</v>
      </c>
      <c r="M68" s="66" t="s">
        <v>259</v>
      </c>
      <c r="N68" s="66">
        <v>5</v>
      </c>
      <c r="O68" s="66">
        <v>18</v>
      </c>
      <c r="P68" s="67">
        <v>5</v>
      </c>
    </row>
    <row r="69" spans="1:16">
      <c r="A69" s="61"/>
      <c r="B69" s="62"/>
      <c r="C69" s="63" t="s">
        <v>249</v>
      </c>
      <c r="D69" s="68" t="s">
        <v>250</v>
      </c>
      <c r="E69" s="63" t="s">
        <v>42</v>
      </c>
      <c r="F69" s="63" t="s">
        <v>147</v>
      </c>
      <c r="G69" s="64" t="s">
        <v>53</v>
      </c>
      <c r="H69" s="65" t="s">
        <v>313</v>
      </c>
      <c r="I69" s="79">
        <v>65</v>
      </c>
      <c r="J69" s="66">
        <v>62</v>
      </c>
      <c r="K69" s="66">
        <v>1</v>
      </c>
      <c r="L69" s="66" t="s">
        <v>44</v>
      </c>
      <c r="M69" s="66" t="s">
        <v>259</v>
      </c>
      <c r="N69" s="66">
        <v>1</v>
      </c>
      <c r="O69" s="66">
        <v>1</v>
      </c>
      <c r="P69" s="67" t="s">
        <v>44</v>
      </c>
    </row>
    <row r="70" spans="1:16">
      <c r="A70" s="61"/>
      <c r="B70" s="62"/>
      <c r="C70" s="63"/>
      <c r="D70" s="68" t="s">
        <v>251</v>
      </c>
      <c r="E70" s="63" t="s">
        <v>42</v>
      </c>
      <c r="F70" s="63" t="s">
        <v>147</v>
      </c>
      <c r="G70" s="64" t="s">
        <v>53</v>
      </c>
      <c r="H70" s="65" t="s">
        <v>314</v>
      </c>
      <c r="I70" s="79">
        <v>32</v>
      </c>
      <c r="J70" s="66">
        <v>20</v>
      </c>
      <c r="K70" s="66" t="s">
        <v>44</v>
      </c>
      <c r="L70" s="66" t="s">
        <v>44</v>
      </c>
      <c r="M70" s="66" t="s">
        <v>259</v>
      </c>
      <c r="N70" s="66">
        <v>3</v>
      </c>
      <c r="O70" s="66">
        <v>8</v>
      </c>
      <c r="P70" s="67">
        <v>1</v>
      </c>
    </row>
    <row r="71" spans="1:16">
      <c r="A71" s="61"/>
      <c r="B71" s="62"/>
      <c r="C71" s="63"/>
      <c r="D71" s="68" t="s">
        <v>252</v>
      </c>
      <c r="E71" s="63" t="s">
        <v>42</v>
      </c>
      <c r="F71" s="63" t="s">
        <v>147</v>
      </c>
      <c r="G71" s="64" t="s">
        <v>53</v>
      </c>
      <c r="H71" s="65" t="s">
        <v>315</v>
      </c>
      <c r="I71" s="79">
        <v>13</v>
      </c>
      <c r="J71" s="66">
        <v>12</v>
      </c>
      <c r="K71" s="66" t="s">
        <v>44</v>
      </c>
      <c r="L71" s="66" t="s">
        <v>44</v>
      </c>
      <c r="M71" s="66" t="s">
        <v>259</v>
      </c>
      <c r="N71" s="66" t="s">
        <v>44</v>
      </c>
      <c r="O71" s="66" t="s">
        <v>44</v>
      </c>
      <c r="P71" s="67">
        <v>1</v>
      </c>
    </row>
    <row r="72" spans="1:16">
      <c r="A72" s="61"/>
      <c r="B72" s="62" t="s">
        <v>254</v>
      </c>
      <c r="C72" s="150" t="s">
        <v>248</v>
      </c>
      <c r="D72" s="150"/>
      <c r="E72" s="63" t="s">
        <v>42</v>
      </c>
      <c r="F72" s="63" t="s">
        <v>147</v>
      </c>
      <c r="G72" s="64" t="s">
        <v>54</v>
      </c>
      <c r="H72" s="65" t="s">
        <v>316</v>
      </c>
      <c r="I72" s="79">
        <v>174</v>
      </c>
      <c r="J72" s="66">
        <v>143</v>
      </c>
      <c r="K72" s="66">
        <v>7</v>
      </c>
      <c r="L72" s="66">
        <v>1</v>
      </c>
      <c r="M72" s="66" t="s">
        <v>259</v>
      </c>
      <c r="N72" s="66">
        <v>16</v>
      </c>
      <c r="O72" s="66">
        <v>5</v>
      </c>
      <c r="P72" s="67">
        <v>2</v>
      </c>
    </row>
    <row r="73" spans="1:16">
      <c r="A73" s="61"/>
      <c r="B73" s="62"/>
      <c r="C73" s="63" t="s">
        <v>249</v>
      </c>
      <c r="D73" s="68" t="s">
        <v>250</v>
      </c>
      <c r="E73" s="63" t="s">
        <v>42</v>
      </c>
      <c r="F73" s="63" t="s">
        <v>147</v>
      </c>
      <c r="G73" s="64" t="s">
        <v>54</v>
      </c>
      <c r="H73" s="65" t="s">
        <v>317</v>
      </c>
      <c r="I73" s="79">
        <v>54</v>
      </c>
      <c r="J73" s="66">
        <v>49</v>
      </c>
      <c r="K73" s="66" t="s">
        <v>44</v>
      </c>
      <c r="L73" s="66" t="s">
        <v>44</v>
      </c>
      <c r="M73" s="66" t="s">
        <v>259</v>
      </c>
      <c r="N73" s="66">
        <v>3</v>
      </c>
      <c r="O73" s="66">
        <v>1</v>
      </c>
      <c r="P73" s="67">
        <v>1</v>
      </c>
    </row>
    <row r="74" spans="1:16">
      <c r="A74" s="61"/>
      <c r="B74" s="62"/>
      <c r="C74" s="63"/>
      <c r="D74" s="68" t="s">
        <v>251</v>
      </c>
      <c r="E74" s="63" t="s">
        <v>42</v>
      </c>
      <c r="F74" s="63" t="s">
        <v>147</v>
      </c>
      <c r="G74" s="64" t="s">
        <v>54</v>
      </c>
      <c r="H74" s="65" t="s">
        <v>318</v>
      </c>
      <c r="I74" s="79">
        <v>35</v>
      </c>
      <c r="J74" s="66">
        <v>29</v>
      </c>
      <c r="K74" s="66">
        <v>1</v>
      </c>
      <c r="L74" s="66" t="s">
        <v>44</v>
      </c>
      <c r="M74" s="66" t="s">
        <v>259</v>
      </c>
      <c r="N74" s="66">
        <v>4</v>
      </c>
      <c r="O74" s="66">
        <v>1</v>
      </c>
      <c r="P74" s="67" t="s">
        <v>44</v>
      </c>
    </row>
    <row r="75" spans="1:16">
      <c r="A75" s="69"/>
      <c r="B75" s="70"/>
      <c r="C75" s="71"/>
      <c r="D75" s="72" t="s">
        <v>252</v>
      </c>
      <c r="E75" s="71" t="s">
        <v>42</v>
      </c>
      <c r="F75" s="71" t="s">
        <v>147</v>
      </c>
      <c r="G75" s="73" t="s">
        <v>54</v>
      </c>
      <c r="H75" s="74" t="s">
        <v>319</v>
      </c>
      <c r="I75" s="80">
        <v>18</v>
      </c>
      <c r="J75" s="75">
        <v>14</v>
      </c>
      <c r="K75" s="75" t="s">
        <v>44</v>
      </c>
      <c r="L75" s="75" t="s">
        <v>44</v>
      </c>
      <c r="M75" s="75" t="s">
        <v>259</v>
      </c>
      <c r="N75" s="75">
        <v>3</v>
      </c>
      <c r="O75" s="75">
        <v>1</v>
      </c>
      <c r="P75" s="76" t="s">
        <v>44</v>
      </c>
    </row>
    <row r="76" spans="1:16">
      <c r="A76" s="30" t="s">
        <v>37</v>
      </c>
      <c r="B76" s="27" t="s">
        <v>208</v>
      </c>
    </row>
  </sheetData>
  <mergeCells count="20">
    <mergeCell ref="C40:D40"/>
    <mergeCell ref="A2:D2"/>
    <mergeCell ref="A3:D3"/>
    <mergeCell ref="C4:D4"/>
    <mergeCell ref="C8:D8"/>
    <mergeCell ref="C12:D12"/>
    <mergeCell ref="C16:D16"/>
    <mergeCell ref="C20:D20"/>
    <mergeCell ref="C24:D24"/>
    <mergeCell ref="C28:D28"/>
    <mergeCell ref="C32:D32"/>
    <mergeCell ref="C36:D36"/>
    <mergeCell ref="C44:D44"/>
    <mergeCell ref="C48:D48"/>
    <mergeCell ref="C64:D64"/>
    <mergeCell ref="C68:D68"/>
    <mergeCell ref="C72:D72"/>
    <mergeCell ref="C52:D52"/>
    <mergeCell ref="C56:D56"/>
    <mergeCell ref="C60:D60"/>
  </mergeCells>
  <phoneticPr fontId="3"/>
  <conditionalFormatting sqref="A4:C4 E4:P4 A53:A55 A57:A59 A61:A63 A52:C52 E52:P52 A56:C56 E56:P56 A60:C60 E60:P60">
    <cfRule type="expression" dxfId="4585" priority="851" stopIfTrue="1">
      <formula>$E4="所"</formula>
    </cfRule>
    <cfRule type="expression" dxfId="4584" priority="852" stopIfTrue="1">
      <formula>OR($E4="国", $E4="道")</formula>
    </cfRule>
  </conditionalFormatting>
  <conditionalFormatting sqref="A28:C28 E28:P28">
    <cfRule type="expression" dxfId="4583" priority="849" stopIfTrue="1">
      <formula>$E28="所"</formula>
    </cfRule>
    <cfRule type="expression" dxfId="4582" priority="850" stopIfTrue="1">
      <formula>OR($E28="国", $E28="道")</formula>
    </cfRule>
  </conditionalFormatting>
  <conditionalFormatting sqref="B29:P29 A53:P55 A56 A57:P59 A61:P63 A60">
    <cfRule type="expression" dxfId="4581" priority="847" stopIfTrue="1">
      <formula>$E29="所"</formula>
    </cfRule>
    <cfRule type="expression" dxfId="4580" priority="848" stopIfTrue="1">
      <formula>OR($E29="国", $E29="道")</formula>
    </cfRule>
  </conditionalFormatting>
  <conditionalFormatting sqref="A32:C32 E32:P32">
    <cfRule type="expression" dxfId="4579" priority="845" stopIfTrue="1">
      <formula>$E32="所"</formula>
    </cfRule>
    <cfRule type="expression" dxfId="4578" priority="846" stopIfTrue="1">
      <formula>OR($E32="国", $E32="道")</formula>
    </cfRule>
  </conditionalFormatting>
  <conditionalFormatting sqref="A36:C36 E36:P36">
    <cfRule type="expression" dxfId="4577" priority="843" stopIfTrue="1">
      <formula>$E36="所"</formula>
    </cfRule>
    <cfRule type="expression" dxfId="4576" priority="844" stopIfTrue="1">
      <formula>OR($E36="国", $E36="道")</formula>
    </cfRule>
  </conditionalFormatting>
  <conditionalFormatting sqref="A29">
    <cfRule type="expression" dxfId="4575" priority="841" stopIfTrue="1">
      <formula>$E29="所"</formula>
    </cfRule>
    <cfRule type="expression" dxfId="4574" priority="842" stopIfTrue="1">
      <formula>OR($E29="国", $E29="道")</formula>
    </cfRule>
  </conditionalFormatting>
  <conditionalFormatting sqref="B30:P30">
    <cfRule type="expression" dxfId="4573" priority="839" stopIfTrue="1">
      <formula>$E30="所"</formula>
    </cfRule>
    <cfRule type="expression" dxfId="4572" priority="840" stopIfTrue="1">
      <formula>OR($E30="国", $E30="道")</formula>
    </cfRule>
  </conditionalFormatting>
  <conditionalFormatting sqref="A30">
    <cfRule type="expression" dxfId="4571" priority="837" stopIfTrue="1">
      <formula>$E30="所"</formula>
    </cfRule>
    <cfRule type="expression" dxfId="4570" priority="838" stopIfTrue="1">
      <formula>OR($E30="国", $E30="道")</formula>
    </cfRule>
  </conditionalFormatting>
  <conditionalFormatting sqref="B31:P31">
    <cfRule type="expression" dxfId="4569" priority="835" stopIfTrue="1">
      <formula>$E31="所"</formula>
    </cfRule>
    <cfRule type="expression" dxfId="4568" priority="836" stopIfTrue="1">
      <formula>OR($E31="国", $E31="道")</formula>
    </cfRule>
  </conditionalFormatting>
  <conditionalFormatting sqref="A31">
    <cfRule type="expression" dxfId="4567" priority="833" stopIfTrue="1">
      <formula>$E31="所"</formula>
    </cfRule>
    <cfRule type="expression" dxfId="4566" priority="834" stopIfTrue="1">
      <formula>OR($E31="国", $E31="道")</formula>
    </cfRule>
  </conditionalFormatting>
  <conditionalFormatting sqref="B33:P33">
    <cfRule type="expression" dxfId="4565" priority="831" stopIfTrue="1">
      <formula>$E33="所"</formula>
    </cfRule>
    <cfRule type="expression" dxfId="4564" priority="832" stopIfTrue="1">
      <formula>OR($E33="国", $E33="道")</formula>
    </cfRule>
  </conditionalFormatting>
  <conditionalFormatting sqref="A33">
    <cfRule type="expression" dxfId="4563" priority="829" stopIfTrue="1">
      <formula>$E33="所"</formula>
    </cfRule>
    <cfRule type="expression" dxfId="4562" priority="830" stopIfTrue="1">
      <formula>OR($E33="国", $E33="道")</formula>
    </cfRule>
  </conditionalFormatting>
  <conditionalFormatting sqref="B34:P34">
    <cfRule type="expression" dxfId="4561" priority="827" stopIfTrue="1">
      <formula>$E34="所"</formula>
    </cfRule>
    <cfRule type="expression" dxfId="4560" priority="828" stopIfTrue="1">
      <formula>OR($E34="国", $E34="道")</formula>
    </cfRule>
  </conditionalFormatting>
  <conditionalFormatting sqref="A34">
    <cfRule type="expression" dxfId="4559" priority="825" stopIfTrue="1">
      <formula>$E34="所"</formula>
    </cfRule>
    <cfRule type="expression" dxfId="4558" priority="826" stopIfTrue="1">
      <formula>OR($E34="国", $E34="道")</formula>
    </cfRule>
  </conditionalFormatting>
  <conditionalFormatting sqref="B35:P35">
    <cfRule type="expression" dxfId="4557" priority="823" stopIfTrue="1">
      <formula>$E35="所"</formula>
    </cfRule>
    <cfRule type="expression" dxfId="4556" priority="824" stopIfTrue="1">
      <formula>OR($E35="国", $E35="道")</formula>
    </cfRule>
  </conditionalFormatting>
  <conditionalFormatting sqref="A35">
    <cfRule type="expression" dxfId="4555" priority="821" stopIfTrue="1">
      <formula>$E35="所"</formula>
    </cfRule>
    <cfRule type="expression" dxfId="4554" priority="822" stopIfTrue="1">
      <formula>OR($E35="国", $E35="道")</formula>
    </cfRule>
  </conditionalFormatting>
  <conditionalFormatting sqref="B37:P37">
    <cfRule type="expression" dxfId="4553" priority="819" stopIfTrue="1">
      <formula>$E37="所"</formula>
    </cfRule>
    <cfRule type="expression" dxfId="4552" priority="820" stopIfTrue="1">
      <formula>OR($E37="国", $E37="道")</formula>
    </cfRule>
  </conditionalFormatting>
  <conditionalFormatting sqref="A37">
    <cfRule type="expression" dxfId="4551" priority="817" stopIfTrue="1">
      <formula>$E37="所"</formula>
    </cfRule>
    <cfRule type="expression" dxfId="4550" priority="818" stopIfTrue="1">
      <formula>OR($E37="国", $E37="道")</formula>
    </cfRule>
  </conditionalFormatting>
  <conditionalFormatting sqref="B38:P38">
    <cfRule type="expression" dxfId="4549" priority="815" stopIfTrue="1">
      <formula>$E38="所"</formula>
    </cfRule>
    <cfRule type="expression" dxfId="4548" priority="816" stopIfTrue="1">
      <formula>OR($E38="国", $E38="道")</formula>
    </cfRule>
  </conditionalFormatting>
  <conditionalFormatting sqref="A38">
    <cfRule type="expression" dxfId="4547" priority="813" stopIfTrue="1">
      <formula>$E38="所"</formula>
    </cfRule>
    <cfRule type="expression" dxfId="4546" priority="814" stopIfTrue="1">
      <formula>OR($E38="国", $E38="道")</formula>
    </cfRule>
  </conditionalFormatting>
  <conditionalFormatting sqref="B39:P39">
    <cfRule type="expression" dxfId="4545" priority="811" stopIfTrue="1">
      <formula>$E39="所"</formula>
    </cfRule>
    <cfRule type="expression" dxfId="4544" priority="812" stopIfTrue="1">
      <formula>OR($E39="国", $E39="道")</formula>
    </cfRule>
  </conditionalFormatting>
  <conditionalFormatting sqref="A39">
    <cfRule type="expression" dxfId="4543" priority="809" stopIfTrue="1">
      <formula>$E39="所"</formula>
    </cfRule>
    <cfRule type="expression" dxfId="4542" priority="810" stopIfTrue="1">
      <formula>OR($E39="国", $E39="道")</formula>
    </cfRule>
  </conditionalFormatting>
  <conditionalFormatting sqref="A5:P5">
    <cfRule type="expression" dxfId="4541" priority="807" stopIfTrue="1">
      <formula>$E5="所"</formula>
    </cfRule>
    <cfRule type="expression" dxfId="4540" priority="808" stopIfTrue="1">
      <formula>OR($E5="国", $E5="道")</formula>
    </cfRule>
  </conditionalFormatting>
  <conditionalFormatting sqref="A6:P6">
    <cfRule type="expression" dxfId="4539" priority="805" stopIfTrue="1">
      <formula>$E6="所"</formula>
    </cfRule>
    <cfRule type="expression" dxfId="4538" priority="806" stopIfTrue="1">
      <formula>OR($E6="国", $E6="道")</formula>
    </cfRule>
  </conditionalFormatting>
  <conditionalFormatting sqref="A7:P7">
    <cfRule type="expression" dxfId="4537" priority="803" stopIfTrue="1">
      <formula>$E7="所"</formula>
    </cfRule>
    <cfRule type="expression" dxfId="4536" priority="804" stopIfTrue="1">
      <formula>OR($E7="国", $E7="道")</formula>
    </cfRule>
  </conditionalFormatting>
  <conditionalFormatting sqref="A8">
    <cfRule type="expression" dxfId="4535" priority="801" stopIfTrue="1">
      <formula>$E8="所"</formula>
    </cfRule>
    <cfRule type="expression" dxfId="4534" priority="802" stopIfTrue="1">
      <formula>OR($E8="国", $E8="道")</formula>
    </cfRule>
  </conditionalFormatting>
  <conditionalFormatting sqref="A9:P9">
    <cfRule type="expression" dxfId="4533" priority="799" stopIfTrue="1">
      <formula>$E9="所"</formula>
    </cfRule>
    <cfRule type="expression" dxfId="4532" priority="800" stopIfTrue="1">
      <formula>OR($E9="国", $E9="道")</formula>
    </cfRule>
  </conditionalFormatting>
  <conditionalFormatting sqref="A10:P10">
    <cfRule type="expression" dxfId="4531" priority="797" stopIfTrue="1">
      <formula>$E10="所"</formula>
    </cfRule>
    <cfRule type="expression" dxfId="4530" priority="798" stopIfTrue="1">
      <formula>OR($E10="国", $E10="道")</formula>
    </cfRule>
  </conditionalFormatting>
  <conditionalFormatting sqref="A11:P11">
    <cfRule type="expression" dxfId="4529" priority="795" stopIfTrue="1">
      <formula>$E11="所"</formula>
    </cfRule>
    <cfRule type="expression" dxfId="4528" priority="796" stopIfTrue="1">
      <formula>OR($E11="国", $E11="道")</formula>
    </cfRule>
  </conditionalFormatting>
  <conditionalFormatting sqref="A13:P13">
    <cfRule type="expression" dxfId="4527" priority="793" stopIfTrue="1">
      <formula>$E13="所"</formula>
    </cfRule>
    <cfRule type="expression" dxfId="4526" priority="794" stopIfTrue="1">
      <formula>OR($E13="国", $E13="道")</formula>
    </cfRule>
  </conditionalFormatting>
  <conditionalFormatting sqref="A14:P14">
    <cfRule type="expression" dxfId="4525" priority="791" stopIfTrue="1">
      <formula>$E14="所"</formula>
    </cfRule>
    <cfRule type="expression" dxfId="4524" priority="792" stopIfTrue="1">
      <formula>OR($E14="国", $E14="道")</formula>
    </cfRule>
  </conditionalFormatting>
  <conditionalFormatting sqref="A15:P15">
    <cfRule type="expression" dxfId="4523" priority="789" stopIfTrue="1">
      <formula>$E15="所"</formula>
    </cfRule>
    <cfRule type="expression" dxfId="4522" priority="790" stopIfTrue="1">
      <formula>OR($E15="国", $E15="道")</formula>
    </cfRule>
  </conditionalFormatting>
  <conditionalFormatting sqref="B8:C8 E8:P8">
    <cfRule type="expression" dxfId="4521" priority="787" stopIfTrue="1">
      <formula>$E8="所"</formula>
    </cfRule>
    <cfRule type="expression" dxfId="4520" priority="788" stopIfTrue="1">
      <formula>OR($E8="国", $E8="道")</formula>
    </cfRule>
  </conditionalFormatting>
  <conditionalFormatting sqref="A12">
    <cfRule type="expression" dxfId="4519" priority="785" stopIfTrue="1">
      <formula>$E12="所"</formula>
    </cfRule>
    <cfRule type="expression" dxfId="4518" priority="786" stopIfTrue="1">
      <formula>OR($E12="国", $E12="道")</formula>
    </cfRule>
  </conditionalFormatting>
  <conditionalFormatting sqref="B12:C12 E12:P12">
    <cfRule type="expression" dxfId="4517" priority="783" stopIfTrue="1">
      <formula>$E12="所"</formula>
    </cfRule>
    <cfRule type="expression" dxfId="4516" priority="784" stopIfTrue="1">
      <formula>OR($E12="国", $E12="道")</formula>
    </cfRule>
  </conditionalFormatting>
  <conditionalFormatting sqref="A16:C16 E16:P16">
    <cfRule type="expression" dxfId="4515" priority="781" stopIfTrue="1">
      <formula>$E16="所"</formula>
    </cfRule>
    <cfRule type="expression" dxfId="4514" priority="782" stopIfTrue="1">
      <formula>OR($E16="国", $E16="道")</formula>
    </cfRule>
  </conditionalFormatting>
  <conditionalFormatting sqref="A17:P17">
    <cfRule type="expression" dxfId="4513" priority="779" stopIfTrue="1">
      <formula>$E17="所"</formula>
    </cfRule>
    <cfRule type="expression" dxfId="4512" priority="780" stopIfTrue="1">
      <formula>OR($E17="国", $E17="道")</formula>
    </cfRule>
  </conditionalFormatting>
  <conditionalFormatting sqref="A18:P18">
    <cfRule type="expression" dxfId="4511" priority="777" stopIfTrue="1">
      <formula>$E18="所"</formula>
    </cfRule>
    <cfRule type="expression" dxfId="4510" priority="778" stopIfTrue="1">
      <formula>OR($E18="国", $E18="道")</formula>
    </cfRule>
  </conditionalFormatting>
  <conditionalFormatting sqref="A19:P19">
    <cfRule type="expression" dxfId="4509" priority="775" stopIfTrue="1">
      <formula>$E19="所"</formula>
    </cfRule>
    <cfRule type="expression" dxfId="4508" priority="776" stopIfTrue="1">
      <formula>OR($E19="国", $E19="道")</formula>
    </cfRule>
  </conditionalFormatting>
  <conditionalFormatting sqref="A20">
    <cfRule type="expression" dxfId="4507" priority="773" stopIfTrue="1">
      <formula>$E20="所"</formula>
    </cfRule>
    <cfRule type="expression" dxfId="4506" priority="774" stopIfTrue="1">
      <formula>OR($E20="国", $E20="道")</formula>
    </cfRule>
  </conditionalFormatting>
  <conditionalFormatting sqref="A21:P21">
    <cfRule type="expression" dxfId="4505" priority="771" stopIfTrue="1">
      <formula>$E21="所"</formula>
    </cfRule>
    <cfRule type="expression" dxfId="4504" priority="772" stopIfTrue="1">
      <formula>OR($E21="国", $E21="道")</formula>
    </cfRule>
  </conditionalFormatting>
  <conditionalFormatting sqref="A22:P22">
    <cfRule type="expression" dxfId="4503" priority="769" stopIfTrue="1">
      <formula>$E22="所"</formula>
    </cfRule>
    <cfRule type="expression" dxfId="4502" priority="770" stopIfTrue="1">
      <formula>OR($E22="国", $E22="道")</formula>
    </cfRule>
  </conditionalFormatting>
  <conditionalFormatting sqref="A23:P23">
    <cfRule type="expression" dxfId="4501" priority="767" stopIfTrue="1">
      <formula>$E23="所"</formula>
    </cfRule>
    <cfRule type="expression" dxfId="4500" priority="768" stopIfTrue="1">
      <formula>OR($E23="国", $E23="道")</formula>
    </cfRule>
  </conditionalFormatting>
  <conditionalFormatting sqref="A25:P25">
    <cfRule type="expression" dxfId="4499" priority="765" stopIfTrue="1">
      <formula>$E25="所"</formula>
    </cfRule>
    <cfRule type="expression" dxfId="4498" priority="766" stopIfTrue="1">
      <formula>OR($E25="国", $E25="道")</formula>
    </cfRule>
  </conditionalFormatting>
  <conditionalFormatting sqref="A26:P26">
    <cfRule type="expression" dxfId="4497" priority="763" stopIfTrue="1">
      <formula>$E26="所"</formula>
    </cfRule>
    <cfRule type="expression" dxfId="4496" priority="764" stopIfTrue="1">
      <formula>OR($E26="国", $E26="道")</formula>
    </cfRule>
  </conditionalFormatting>
  <conditionalFormatting sqref="A27:P27">
    <cfRule type="expression" dxfId="4495" priority="761" stopIfTrue="1">
      <formula>$E27="所"</formula>
    </cfRule>
    <cfRule type="expression" dxfId="4494" priority="762" stopIfTrue="1">
      <formula>OR($E27="国", $E27="道")</formula>
    </cfRule>
  </conditionalFormatting>
  <conditionalFormatting sqref="B20:C20 E20:P20">
    <cfRule type="expression" dxfId="4493" priority="759" stopIfTrue="1">
      <formula>$E20="所"</formula>
    </cfRule>
    <cfRule type="expression" dxfId="4492" priority="760" stopIfTrue="1">
      <formula>OR($E20="国", $E20="道")</formula>
    </cfRule>
  </conditionalFormatting>
  <conditionalFormatting sqref="A24">
    <cfRule type="expression" dxfId="4491" priority="757" stopIfTrue="1">
      <formula>$E24="所"</formula>
    </cfRule>
    <cfRule type="expression" dxfId="4490" priority="758" stopIfTrue="1">
      <formula>OR($E24="国", $E24="道")</formula>
    </cfRule>
  </conditionalFormatting>
  <conditionalFormatting sqref="B24:C24 E24:P24">
    <cfRule type="expression" dxfId="4489" priority="755" stopIfTrue="1">
      <formula>$E24="所"</formula>
    </cfRule>
    <cfRule type="expression" dxfId="4488" priority="756" stopIfTrue="1">
      <formula>OR($E24="国", $E24="道")</formula>
    </cfRule>
  </conditionalFormatting>
  <conditionalFormatting sqref="A28:C28 E28:P28">
    <cfRule type="expression" dxfId="4487" priority="753" stopIfTrue="1">
      <formula>$E28="所"</formula>
    </cfRule>
    <cfRule type="expression" dxfId="4486" priority="754" stopIfTrue="1">
      <formula>OR($E28="国", $E28="道")</formula>
    </cfRule>
  </conditionalFormatting>
  <conditionalFormatting sqref="A29:P29">
    <cfRule type="expression" dxfId="4485" priority="751" stopIfTrue="1">
      <formula>$E29="所"</formula>
    </cfRule>
    <cfRule type="expression" dxfId="4484" priority="752" stopIfTrue="1">
      <formula>OR($E29="国", $E29="道")</formula>
    </cfRule>
  </conditionalFormatting>
  <conditionalFormatting sqref="A30:P30">
    <cfRule type="expression" dxfId="4483" priority="749" stopIfTrue="1">
      <formula>$E30="所"</formula>
    </cfRule>
    <cfRule type="expression" dxfId="4482" priority="750" stopIfTrue="1">
      <formula>OR($E30="国", $E30="道")</formula>
    </cfRule>
  </conditionalFormatting>
  <conditionalFormatting sqref="A31:P31">
    <cfRule type="expression" dxfId="4481" priority="747" stopIfTrue="1">
      <formula>$E31="所"</formula>
    </cfRule>
    <cfRule type="expression" dxfId="4480" priority="748" stopIfTrue="1">
      <formula>OR($E31="国", $E31="道")</formula>
    </cfRule>
  </conditionalFormatting>
  <conditionalFormatting sqref="A32">
    <cfRule type="expression" dxfId="4479" priority="745" stopIfTrue="1">
      <formula>$E32="所"</formula>
    </cfRule>
    <cfRule type="expression" dxfId="4478" priority="746" stopIfTrue="1">
      <formula>OR($E32="国", $E32="道")</formula>
    </cfRule>
  </conditionalFormatting>
  <conditionalFormatting sqref="A33:P33">
    <cfRule type="expression" dxfId="4477" priority="743" stopIfTrue="1">
      <formula>$E33="所"</formula>
    </cfRule>
    <cfRule type="expression" dxfId="4476" priority="744" stopIfTrue="1">
      <formula>OR($E33="国", $E33="道")</formula>
    </cfRule>
  </conditionalFormatting>
  <conditionalFormatting sqref="A34:P34">
    <cfRule type="expression" dxfId="4475" priority="741" stopIfTrue="1">
      <formula>$E34="所"</formula>
    </cfRule>
    <cfRule type="expression" dxfId="4474" priority="742" stopIfTrue="1">
      <formula>OR($E34="国", $E34="道")</formula>
    </cfRule>
  </conditionalFormatting>
  <conditionalFormatting sqref="A35:P35">
    <cfRule type="expression" dxfId="4473" priority="739" stopIfTrue="1">
      <formula>$E35="所"</formula>
    </cfRule>
    <cfRule type="expression" dxfId="4472" priority="740" stopIfTrue="1">
      <formula>OR($E35="国", $E35="道")</formula>
    </cfRule>
  </conditionalFormatting>
  <conditionalFormatting sqref="A37:P37">
    <cfRule type="expression" dxfId="4471" priority="737" stopIfTrue="1">
      <formula>$E37="所"</formula>
    </cfRule>
    <cfRule type="expression" dxfId="4470" priority="738" stopIfTrue="1">
      <formula>OR($E37="国", $E37="道")</formula>
    </cfRule>
  </conditionalFormatting>
  <conditionalFormatting sqref="A38:P38">
    <cfRule type="expression" dxfId="4469" priority="735" stopIfTrue="1">
      <formula>$E38="所"</formula>
    </cfRule>
    <cfRule type="expression" dxfId="4468" priority="736" stopIfTrue="1">
      <formula>OR($E38="国", $E38="道")</formula>
    </cfRule>
  </conditionalFormatting>
  <conditionalFormatting sqref="A39:P39">
    <cfRule type="expression" dxfId="4467" priority="733" stopIfTrue="1">
      <formula>$E39="所"</formula>
    </cfRule>
    <cfRule type="expression" dxfId="4466" priority="734" stopIfTrue="1">
      <formula>OR($E39="国", $E39="道")</formula>
    </cfRule>
  </conditionalFormatting>
  <conditionalFormatting sqref="B32:C32 E32:P32">
    <cfRule type="expression" dxfId="4465" priority="731" stopIfTrue="1">
      <formula>$E32="所"</formula>
    </cfRule>
    <cfRule type="expression" dxfId="4464" priority="732" stopIfTrue="1">
      <formula>OR($E32="国", $E32="道")</formula>
    </cfRule>
  </conditionalFormatting>
  <conditionalFormatting sqref="A36">
    <cfRule type="expression" dxfId="4463" priority="729" stopIfTrue="1">
      <formula>$E36="所"</formula>
    </cfRule>
    <cfRule type="expression" dxfId="4462" priority="730" stopIfTrue="1">
      <formula>OR($E36="国", $E36="道")</formula>
    </cfRule>
  </conditionalFormatting>
  <conditionalFormatting sqref="B36:C36 E36:P36">
    <cfRule type="expression" dxfId="4461" priority="727" stopIfTrue="1">
      <formula>$E36="所"</formula>
    </cfRule>
    <cfRule type="expression" dxfId="4460" priority="728" stopIfTrue="1">
      <formula>OR($E36="国", $E36="道")</formula>
    </cfRule>
  </conditionalFormatting>
  <conditionalFormatting sqref="A40:C40 E40:P40">
    <cfRule type="expression" dxfId="4459" priority="725" stopIfTrue="1">
      <formula>$E40="所"</formula>
    </cfRule>
    <cfRule type="expression" dxfId="4458" priority="726" stopIfTrue="1">
      <formula>OR($E40="国", $E40="道")</formula>
    </cfRule>
  </conditionalFormatting>
  <conditionalFormatting sqref="B41:P41">
    <cfRule type="expression" dxfId="4457" priority="723" stopIfTrue="1">
      <formula>$E41="所"</formula>
    </cfRule>
    <cfRule type="expression" dxfId="4456" priority="724" stopIfTrue="1">
      <formula>OR($E41="国", $E41="道")</formula>
    </cfRule>
  </conditionalFormatting>
  <conditionalFormatting sqref="A44:C44 E44:P44">
    <cfRule type="expression" dxfId="4455" priority="721" stopIfTrue="1">
      <formula>$E44="所"</formula>
    </cfRule>
    <cfRule type="expression" dxfId="4454" priority="722" stopIfTrue="1">
      <formula>OR($E44="国", $E44="道")</formula>
    </cfRule>
  </conditionalFormatting>
  <conditionalFormatting sqref="A48:C48 E48:P48">
    <cfRule type="expression" dxfId="4453" priority="719" stopIfTrue="1">
      <formula>$E48="所"</formula>
    </cfRule>
    <cfRule type="expression" dxfId="4452" priority="720" stopIfTrue="1">
      <formula>OR($E48="国", $E48="道")</formula>
    </cfRule>
  </conditionalFormatting>
  <conditionalFormatting sqref="A41">
    <cfRule type="expression" dxfId="4451" priority="717" stopIfTrue="1">
      <formula>$E41="所"</formula>
    </cfRule>
    <cfRule type="expression" dxfId="4450" priority="718" stopIfTrue="1">
      <formula>OR($E41="国", $E41="道")</formula>
    </cfRule>
  </conditionalFormatting>
  <conditionalFormatting sqref="B42:P42">
    <cfRule type="expression" dxfId="4449" priority="715" stopIfTrue="1">
      <formula>$E42="所"</formula>
    </cfRule>
    <cfRule type="expression" dxfId="4448" priority="716" stopIfTrue="1">
      <formula>OR($E42="国", $E42="道")</formula>
    </cfRule>
  </conditionalFormatting>
  <conditionalFormatting sqref="A42">
    <cfRule type="expression" dxfId="4447" priority="713" stopIfTrue="1">
      <formula>$E42="所"</formula>
    </cfRule>
    <cfRule type="expression" dxfId="4446" priority="714" stopIfTrue="1">
      <formula>OR($E42="国", $E42="道")</formula>
    </cfRule>
  </conditionalFormatting>
  <conditionalFormatting sqref="B43:P43">
    <cfRule type="expression" dxfId="4445" priority="711" stopIfTrue="1">
      <formula>$E43="所"</formula>
    </cfRule>
    <cfRule type="expression" dxfId="4444" priority="712" stopIfTrue="1">
      <formula>OR($E43="国", $E43="道")</formula>
    </cfRule>
  </conditionalFormatting>
  <conditionalFormatting sqref="A43">
    <cfRule type="expression" dxfId="4443" priority="709" stopIfTrue="1">
      <formula>$E43="所"</formula>
    </cfRule>
    <cfRule type="expression" dxfId="4442" priority="710" stopIfTrue="1">
      <formula>OR($E43="国", $E43="道")</formula>
    </cfRule>
  </conditionalFormatting>
  <conditionalFormatting sqref="B45:P45">
    <cfRule type="expression" dxfId="4441" priority="707" stopIfTrue="1">
      <formula>$E45="所"</formula>
    </cfRule>
    <cfRule type="expression" dxfId="4440" priority="708" stopIfTrue="1">
      <formula>OR($E45="国", $E45="道")</formula>
    </cfRule>
  </conditionalFormatting>
  <conditionalFormatting sqref="A45">
    <cfRule type="expression" dxfId="4439" priority="705" stopIfTrue="1">
      <formula>$E45="所"</formula>
    </cfRule>
    <cfRule type="expression" dxfId="4438" priority="706" stopIfTrue="1">
      <formula>OR($E45="国", $E45="道")</formula>
    </cfRule>
  </conditionalFormatting>
  <conditionalFormatting sqref="B46:P46">
    <cfRule type="expression" dxfId="4437" priority="703" stopIfTrue="1">
      <formula>$E46="所"</formula>
    </cfRule>
    <cfRule type="expression" dxfId="4436" priority="704" stopIfTrue="1">
      <formula>OR($E46="国", $E46="道")</formula>
    </cfRule>
  </conditionalFormatting>
  <conditionalFormatting sqref="A46">
    <cfRule type="expression" dxfId="4435" priority="701" stopIfTrue="1">
      <formula>$E46="所"</formula>
    </cfRule>
    <cfRule type="expression" dxfId="4434" priority="702" stopIfTrue="1">
      <formula>OR($E46="国", $E46="道")</formula>
    </cfRule>
  </conditionalFormatting>
  <conditionalFormatting sqref="B47:P47">
    <cfRule type="expression" dxfId="4433" priority="699" stopIfTrue="1">
      <formula>$E47="所"</formula>
    </cfRule>
    <cfRule type="expression" dxfId="4432" priority="700" stopIfTrue="1">
      <formula>OR($E47="国", $E47="道")</formula>
    </cfRule>
  </conditionalFormatting>
  <conditionalFormatting sqref="A47">
    <cfRule type="expression" dxfId="4431" priority="697" stopIfTrue="1">
      <formula>$E47="所"</formula>
    </cfRule>
    <cfRule type="expression" dxfId="4430" priority="698" stopIfTrue="1">
      <formula>OR($E47="国", $E47="道")</formula>
    </cfRule>
  </conditionalFormatting>
  <conditionalFormatting sqref="B49:P49">
    <cfRule type="expression" dxfId="4429" priority="695" stopIfTrue="1">
      <formula>$E49="所"</formula>
    </cfRule>
    <cfRule type="expression" dxfId="4428" priority="696" stopIfTrue="1">
      <formula>OR($E49="国", $E49="道")</formula>
    </cfRule>
  </conditionalFormatting>
  <conditionalFormatting sqref="A49">
    <cfRule type="expression" dxfId="4427" priority="693" stopIfTrue="1">
      <formula>$E49="所"</formula>
    </cfRule>
    <cfRule type="expression" dxfId="4426" priority="694" stopIfTrue="1">
      <formula>OR($E49="国", $E49="道")</formula>
    </cfRule>
  </conditionalFormatting>
  <conditionalFormatting sqref="B50:P50">
    <cfRule type="expression" dxfId="4425" priority="691" stopIfTrue="1">
      <formula>$E50="所"</formula>
    </cfRule>
    <cfRule type="expression" dxfId="4424" priority="692" stopIfTrue="1">
      <formula>OR($E50="国", $E50="道")</formula>
    </cfRule>
  </conditionalFormatting>
  <conditionalFormatting sqref="A50">
    <cfRule type="expression" dxfId="4423" priority="689" stopIfTrue="1">
      <formula>$E50="所"</formula>
    </cfRule>
    <cfRule type="expression" dxfId="4422" priority="690" stopIfTrue="1">
      <formula>OR($E50="国", $E50="道")</formula>
    </cfRule>
  </conditionalFormatting>
  <conditionalFormatting sqref="E64:P75 D73:D75 D69:D71 D65:D67 B51:P51 B64:C75">
    <cfRule type="expression" dxfId="4421" priority="687" stopIfTrue="1">
      <formula>$E51="所"</formula>
    </cfRule>
    <cfRule type="expression" dxfId="4420" priority="688" stopIfTrue="1">
      <formula>OR($E51="国", $E51="道")</formula>
    </cfRule>
  </conditionalFormatting>
  <conditionalFormatting sqref="A51 A64:A75">
    <cfRule type="expression" dxfId="4419" priority="685" stopIfTrue="1">
      <formula>$E51="所"</formula>
    </cfRule>
    <cfRule type="expression" dxfId="4418" priority="686" stopIfTrue="1">
      <formula>OR($E51="国", $E51="道")</formula>
    </cfRule>
  </conditionalFormatting>
  <conditionalFormatting sqref="A40:C40 E40:P40">
    <cfRule type="expression" dxfId="4417" priority="683" stopIfTrue="1">
      <formula>$E40="所"</formula>
    </cfRule>
    <cfRule type="expression" dxfId="4416" priority="684" stopIfTrue="1">
      <formula>OR($E40="国", $E40="道")</formula>
    </cfRule>
  </conditionalFormatting>
  <conditionalFormatting sqref="A41:P41">
    <cfRule type="expression" dxfId="4415" priority="681" stopIfTrue="1">
      <formula>$E41="所"</formula>
    </cfRule>
    <cfRule type="expression" dxfId="4414" priority="682" stopIfTrue="1">
      <formula>OR($E41="国", $E41="道")</formula>
    </cfRule>
  </conditionalFormatting>
  <conditionalFormatting sqref="A42:P42">
    <cfRule type="expression" dxfId="4413" priority="679" stopIfTrue="1">
      <formula>$E42="所"</formula>
    </cfRule>
    <cfRule type="expression" dxfId="4412" priority="680" stopIfTrue="1">
      <formula>OR($E42="国", $E42="道")</formula>
    </cfRule>
  </conditionalFormatting>
  <conditionalFormatting sqref="A43:P43">
    <cfRule type="expression" dxfId="4411" priority="677" stopIfTrue="1">
      <formula>$E43="所"</formula>
    </cfRule>
    <cfRule type="expression" dxfId="4410" priority="678" stopIfTrue="1">
      <formula>OR($E43="国", $E43="道")</formula>
    </cfRule>
  </conditionalFormatting>
  <conditionalFormatting sqref="A44">
    <cfRule type="expression" dxfId="4409" priority="675" stopIfTrue="1">
      <formula>$E44="所"</formula>
    </cfRule>
    <cfRule type="expression" dxfId="4408" priority="676" stopIfTrue="1">
      <formula>OR($E44="国", $E44="道")</formula>
    </cfRule>
  </conditionalFormatting>
  <conditionalFormatting sqref="A45:P45">
    <cfRule type="expression" dxfId="4407" priority="673" stopIfTrue="1">
      <formula>$E45="所"</formula>
    </cfRule>
    <cfRule type="expression" dxfId="4406" priority="674" stopIfTrue="1">
      <formula>OR($E45="国", $E45="道")</formula>
    </cfRule>
  </conditionalFormatting>
  <conditionalFormatting sqref="A46:P46">
    <cfRule type="expression" dxfId="4405" priority="671" stopIfTrue="1">
      <formula>$E46="所"</formula>
    </cfRule>
    <cfRule type="expression" dxfId="4404" priority="672" stopIfTrue="1">
      <formula>OR($E46="国", $E46="道")</formula>
    </cfRule>
  </conditionalFormatting>
  <conditionalFormatting sqref="A47:P47">
    <cfRule type="expression" dxfId="4403" priority="669" stopIfTrue="1">
      <formula>$E47="所"</formula>
    </cfRule>
    <cfRule type="expression" dxfId="4402" priority="670" stopIfTrue="1">
      <formula>OR($E47="国", $E47="道")</formula>
    </cfRule>
  </conditionalFormatting>
  <conditionalFormatting sqref="A49:P49">
    <cfRule type="expression" dxfId="4401" priority="667" stopIfTrue="1">
      <formula>$E49="所"</formula>
    </cfRule>
    <cfRule type="expression" dxfId="4400" priority="668" stopIfTrue="1">
      <formula>OR($E49="国", $E49="道")</formula>
    </cfRule>
  </conditionalFormatting>
  <conditionalFormatting sqref="A50:P50">
    <cfRule type="expression" dxfId="4399" priority="665" stopIfTrue="1">
      <formula>$E50="所"</formula>
    </cfRule>
    <cfRule type="expression" dxfId="4398" priority="666" stopIfTrue="1">
      <formula>OR($E50="国", $E50="道")</formula>
    </cfRule>
  </conditionalFormatting>
  <conditionalFormatting sqref="E64:P75 D73:D75 D69:D71 D65:D67 A51:P51 A64:C75">
    <cfRule type="expression" dxfId="4397" priority="663" stopIfTrue="1">
      <formula>$E51="所"</formula>
    </cfRule>
    <cfRule type="expression" dxfId="4396" priority="664" stopIfTrue="1">
      <formula>OR($E51="国", $E51="道")</formula>
    </cfRule>
  </conditionalFormatting>
  <conditionalFormatting sqref="B44:C44 E44:P44">
    <cfRule type="expression" dxfId="4395" priority="661" stopIfTrue="1">
      <formula>$E44="所"</formula>
    </cfRule>
    <cfRule type="expression" dxfId="4394" priority="662" stopIfTrue="1">
      <formula>OR($E44="国", $E44="道")</formula>
    </cfRule>
  </conditionalFormatting>
  <conditionalFormatting sqref="A48">
    <cfRule type="expression" dxfId="4393" priority="659" stopIfTrue="1">
      <formula>$E48="所"</formula>
    </cfRule>
    <cfRule type="expression" dxfId="4392" priority="660" stopIfTrue="1">
      <formula>OR($E48="国", $E48="道")</formula>
    </cfRule>
  </conditionalFormatting>
  <conditionalFormatting sqref="B48:C48 E48:P48">
    <cfRule type="expression" dxfId="4391" priority="657" stopIfTrue="1">
      <formula>$E48="所"</formula>
    </cfRule>
    <cfRule type="expression" dxfId="4390" priority="658" stopIfTrue="1">
      <formula>OR($E48="国", $E48="道")</formula>
    </cfRule>
  </conditionalFormatting>
  <conditionalFormatting sqref="A16:C16 E16:P16">
    <cfRule type="expression" dxfId="4389" priority="585" stopIfTrue="1">
      <formula>$E16="所"</formula>
    </cfRule>
    <cfRule type="expression" dxfId="4388" priority="586" stopIfTrue="1">
      <formula>OR($E16="国", $E16="道")</formula>
    </cfRule>
  </conditionalFormatting>
  <conditionalFormatting sqref="A17:P17">
    <cfRule type="expression" dxfId="4387" priority="583" stopIfTrue="1">
      <formula>$E17="所"</formula>
    </cfRule>
    <cfRule type="expression" dxfId="4386" priority="584" stopIfTrue="1">
      <formula>OR($E17="国", $E17="道")</formula>
    </cfRule>
  </conditionalFormatting>
  <conditionalFormatting sqref="A18:P18">
    <cfRule type="expression" dxfId="4385" priority="581" stopIfTrue="1">
      <formula>$E18="所"</formula>
    </cfRule>
    <cfRule type="expression" dxfId="4384" priority="582" stopIfTrue="1">
      <formula>OR($E18="国", $E18="道")</formula>
    </cfRule>
  </conditionalFormatting>
  <conditionalFormatting sqref="A19:P19">
    <cfRule type="expression" dxfId="4383" priority="579" stopIfTrue="1">
      <formula>$E19="所"</formula>
    </cfRule>
    <cfRule type="expression" dxfId="4382" priority="580" stopIfTrue="1">
      <formula>OR($E19="国", $E19="道")</formula>
    </cfRule>
  </conditionalFormatting>
  <conditionalFormatting sqref="A20">
    <cfRule type="expression" dxfId="4381" priority="577" stopIfTrue="1">
      <formula>$E20="所"</formula>
    </cfRule>
    <cfRule type="expression" dxfId="4380" priority="578" stopIfTrue="1">
      <formula>OR($E20="国", $E20="道")</formula>
    </cfRule>
  </conditionalFormatting>
  <conditionalFormatting sqref="A21:P21">
    <cfRule type="expression" dxfId="4379" priority="575" stopIfTrue="1">
      <formula>$E21="所"</formula>
    </cfRule>
    <cfRule type="expression" dxfId="4378" priority="576" stopIfTrue="1">
      <formula>OR($E21="国", $E21="道")</formula>
    </cfRule>
  </conditionalFormatting>
  <conditionalFormatting sqref="A22:P22">
    <cfRule type="expression" dxfId="4377" priority="573" stopIfTrue="1">
      <formula>$E22="所"</formula>
    </cfRule>
    <cfRule type="expression" dxfId="4376" priority="574" stopIfTrue="1">
      <formula>OR($E22="国", $E22="道")</formula>
    </cfRule>
  </conditionalFormatting>
  <conditionalFormatting sqref="A23:P23">
    <cfRule type="expression" dxfId="4375" priority="571" stopIfTrue="1">
      <formula>$E23="所"</formula>
    </cfRule>
    <cfRule type="expression" dxfId="4374" priority="572" stopIfTrue="1">
      <formula>OR($E23="国", $E23="道")</formula>
    </cfRule>
  </conditionalFormatting>
  <conditionalFormatting sqref="A25:P25">
    <cfRule type="expression" dxfId="4373" priority="569" stopIfTrue="1">
      <formula>$E25="所"</formula>
    </cfRule>
    <cfRule type="expression" dxfId="4372" priority="570" stopIfTrue="1">
      <formula>OR($E25="国", $E25="道")</formula>
    </cfRule>
  </conditionalFormatting>
  <conditionalFormatting sqref="A26:P26">
    <cfRule type="expression" dxfId="4371" priority="567" stopIfTrue="1">
      <formula>$E26="所"</formula>
    </cfRule>
    <cfRule type="expression" dxfId="4370" priority="568" stopIfTrue="1">
      <formula>OR($E26="国", $E26="道")</formula>
    </cfRule>
  </conditionalFormatting>
  <conditionalFormatting sqref="A27:P27">
    <cfRule type="expression" dxfId="4369" priority="565" stopIfTrue="1">
      <formula>$E27="所"</formula>
    </cfRule>
    <cfRule type="expression" dxfId="4368" priority="566" stopIfTrue="1">
      <formula>OR($E27="国", $E27="道")</formula>
    </cfRule>
  </conditionalFormatting>
  <conditionalFormatting sqref="B20:C20 E20:P20">
    <cfRule type="expression" dxfId="4367" priority="563" stopIfTrue="1">
      <formula>$E20="所"</formula>
    </cfRule>
    <cfRule type="expression" dxfId="4366" priority="564" stopIfTrue="1">
      <formula>OR($E20="国", $E20="道")</formula>
    </cfRule>
  </conditionalFormatting>
  <conditionalFormatting sqref="A24">
    <cfRule type="expression" dxfId="4365" priority="561" stopIfTrue="1">
      <formula>$E24="所"</formula>
    </cfRule>
    <cfRule type="expression" dxfId="4364" priority="562" stopIfTrue="1">
      <formula>OR($E24="国", $E24="道")</formula>
    </cfRule>
  </conditionalFormatting>
  <conditionalFormatting sqref="B24:C24 E24:P24">
    <cfRule type="expression" dxfId="4363" priority="559" stopIfTrue="1">
      <formula>$E24="所"</formula>
    </cfRule>
    <cfRule type="expression" dxfId="4362" priority="560" stopIfTrue="1">
      <formula>OR($E24="国", $E24="道")</formula>
    </cfRule>
  </conditionalFormatting>
  <conditionalFormatting sqref="A28:C28 E28:P28">
    <cfRule type="expression" dxfId="4361" priority="557" stopIfTrue="1">
      <formula>$E28="所"</formula>
    </cfRule>
    <cfRule type="expression" dxfId="4360" priority="558" stopIfTrue="1">
      <formula>OR($E28="国", $E28="道")</formula>
    </cfRule>
  </conditionalFormatting>
  <conditionalFormatting sqref="A29:P29">
    <cfRule type="expression" dxfId="4359" priority="555" stopIfTrue="1">
      <formula>$E29="所"</formula>
    </cfRule>
    <cfRule type="expression" dxfId="4358" priority="556" stopIfTrue="1">
      <formula>OR($E29="国", $E29="道")</formula>
    </cfRule>
  </conditionalFormatting>
  <conditionalFormatting sqref="A30:P30">
    <cfRule type="expression" dxfId="4357" priority="553" stopIfTrue="1">
      <formula>$E30="所"</formula>
    </cfRule>
    <cfRule type="expression" dxfId="4356" priority="554" stopIfTrue="1">
      <formula>OR($E30="国", $E30="道")</formula>
    </cfRule>
  </conditionalFormatting>
  <conditionalFormatting sqref="A31:P31">
    <cfRule type="expression" dxfId="4355" priority="551" stopIfTrue="1">
      <formula>$E31="所"</formula>
    </cfRule>
    <cfRule type="expression" dxfId="4354" priority="552" stopIfTrue="1">
      <formula>OR($E31="国", $E31="道")</formula>
    </cfRule>
  </conditionalFormatting>
  <conditionalFormatting sqref="A32">
    <cfRule type="expression" dxfId="4353" priority="549" stopIfTrue="1">
      <formula>$E32="所"</formula>
    </cfRule>
    <cfRule type="expression" dxfId="4352" priority="550" stopIfTrue="1">
      <formula>OR($E32="国", $E32="道")</formula>
    </cfRule>
  </conditionalFormatting>
  <conditionalFormatting sqref="A33:P33">
    <cfRule type="expression" dxfId="4351" priority="547" stopIfTrue="1">
      <formula>$E33="所"</formula>
    </cfRule>
    <cfRule type="expression" dxfId="4350" priority="548" stopIfTrue="1">
      <formula>OR($E33="国", $E33="道")</formula>
    </cfRule>
  </conditionalFormatting>
  <conditionalFormatting sqref="A34:P34">
    <cfRule type="expression" dxfId="4349" priority="545" stopIfTrue="1">
      <formula>$E34="所"</formula>
    </cfRule>
    <cfRule type="expression" dxfId="4348" priority="546" stopIfTrue="1">
      <formula>OR($E34="国", $E34="道")</formula>
    </cfRule>
  </conditionalFormatting>
  <conditionalFormatting sqref="A35:P35">
    <cfRule type="expression" dxfId="4347" priority="543" stopIfTrue="1">
      <formula>$E35="所"</formula>
    </cfRule>
    <cfRule type="expression" dxfId="4346" priority="544" stopIfTrue="1">
      <formula>OR($E35="国", $E35="道")</formula>
    </cfRule>
  </conditionalFormatting>
  <conditionalFormatting sqref="A37:P37">
    <cfRule type="expression" dxfId="4345" priority="541" stopIfTrue="1">
      <formula>$E37="所"</formula>
    </cfRule>
    <cfRule type="expression" dxfId="4344" priority="542" stopIfTrue="1">
      <formula>OR($E37="国", $E37="道")</formula>
    </cfRule>
  </conditionalFormatting>
  <conditionalFormatting sqref="A38:P38">
    <cfRule type="expression" dxfId="4343" priority="539" stopIfTrue="1">
      <formula>$E38="所"</formula>
    </cfRule>
    <cfRule type="expression" dxfId="4342" priority="540" stopIfTrue="1">
      <formula>OR($E38="国", $E38="道")</formula>
    </cfRule>
  </conditionalFormatting>
  <conditionalFormatting sqref="A39:P39">
    <cfRule type="expression" dxfId="4341" priority="537" stopIfTrue="1">
      <formula>$E39="所"</formula>
    </cfRule>
    <cfRule type="expression" dxfId="4340" priority="538" stopIfTrue="1">
      <formula>OR($E39="国", $E39="道")</formula>
    </cfRule>
  </conditionalFormatting>
  <conditionalFormatting sqref="B32:C32 E32:P32">
    <cfRule type="expression" dxfId="4339" priority="535" stopIfTrue="1">
      <formula>$E32="所"</formula>
    </cfRule>
    <cfRule type="expression" dxfId="4338" priority="536" stopIfTrue="1">
      <formula>OR($E32="国", $E32="道")</formula>
    </cfRule>
  </conditionalFormatting>
  <conditionalFormatting sqref="A36">
    <cfRule type="expression" dxfId="4337" priority="533" stopIfTrue="1">
      <formula>$E36="所"</formula>
    </cfRule>
    <cfRule type="expression" dxfId="4336" priority="534" stopIfTrue="1">
      <formula>OR($E36="国", $E36="道")</formula>
    </cfRule>
  </conditionalFormatting>
  <conditionalFormatting sqref="B36:C36 E36:P36">
    <cfRule type="expression" dxfId="4335" priority="531" stopIfTrue="1">
      <formula>$E36="所"</formula>
    </cfRule>
    <cfRule type="expression" dxfId="4334" priority="532" stopIfTrue="1">
      <formula>OR($E36="国", $E36="道")</formula>
    </cfRule>
  </conditionalFormatting>
  <conditionalFormatting sqref="A28:C28 E28:P28">
    <cfRule type="expression" dxfId="4333" priority="529" stopIfTrue="1">
      <formula>$E28="所"</formula>
    </cfRule>
    <cfRule type="expression" dxfId="4332" priority="530" stopIfTrue="1">
      <formula>OR($E28="国", $E28="道")</formula>
    </cfRule>
  </conditionalFormatting>
  <conditionalFormatting sqref="A29:P29">
    <cfRule type="expression" dxfId="4331" priority="527" stopIfTrue="1">
      <formula>$E29="所"</formula>
    </cfRule>
    <cfRule type="expression" dxfId="4330" priority="528" stopIfTrue="1">
      <formula>OR($E29="国", $E29="道")</formula>
    </cfRule>
  </conditionalFormatting>
  <conditionalFormatting sqref="A30:P30">
    <cfRule type="expression" dxfId="4329" priority="525" stopIfTrue="1">
      <formula>$E30="所"</formula>
    </cfRule>
    <cfRule type="expression" dxfId="4328" priority="526" stopIfTrue="1">
      <formula>OR($E30="国", $E30="道")</formula>
    </cfRule>
  </conditionalFormatting>
  <conditionalFormatting sqref="A31:P31">
    <cfRule type="expression" dxfId="4327" priority="523" stopIfTrue="1">
      <formula>$E31="所"</formula>
    </cfRule>
    <cfRule type="expression" dxfId="4326" priority="524" stopIfTrue="1">
      <formula>OR($E31="国", $E31="道")</formula>
    </cfRule>
  </conditionalFormatting>
  <conditionalFormatting sqref="A32">
    <cfRule type="expression" dxfId="4325" priority="521" stopIfTrue="1">
      <formula>$E32="所"</formula>
    </cfRule>
    <cfRule type="expression" dxfId="4324" priority="522" stopIfTrue="1">
      <formula>OR($E32="国", $E32="道")</formula>
    </cfRule>
  </conditionalFormatting>
  <conditionalFormatting sqref="A33:P33">
    <cfRule type="expression" dxfId="4323" priority="519" stopIfTrue="1">
      <formula>$E33="所"</formula>
    </cfRule>
    <cfRule type="expression" dxfId="4322" priority="520" stopIfTrue="1">
      <formula>OR($E33="国", $E33="道")</formula>
    </cfRule>
  </conditionalFormatting>
  <conditionalFormatting sqref="A34:P34">
    <cfRule type="expression" dxfId="4321" priority="517" stopIfTrue="1">
      <formula>$E34="所"</formula>
    </cfRule>
    <cfRule type="expression" dxfId="4320" priority="518" stopIfTrue="1">
      <formula>OR($E34="国", $E34="道")</formula>
    </cfRule>
  </conditionalFormatting>
  <conditionalFormatting sqref="A35:P35">
    <cfRule type="expression" dxfId="4319" priority="515" stopIfTrue="1">
      <formula>$E35="所"</formula>
    </cfRule>
    <cfRule type="expression" dxfId="4318" priority="516" stopIfTrue="1">
      <formula>OR($E35="国", $E35="道")</formula>
    </cfRule>
  </conditionalFormatting>
  <conditionalFormatting sqref="A37:P37">
    <cfRule type="expression" dxfId="4317" priority="513" stopIfTrue="1">
      <formula>$E37="所"</formula>
    </cfRule>
    <cfRule type="expression" dxfId="4316" priority="514" stopIfTrue="1">
      <formula>OR($E37="国", $E37="道")</formula>
    </cfRule>
  </conditionalFormatting>
  <conditionalFormatting sqref="A38:P38">
    <cfRule type="expression" dxfId="4315" priority="511" stopIfTrue="1">
      <formula>$E38="所"</formula>
    </cfRule>
    <cfRule type="expression" dxfId="4314" priority="512" stopIfTrue="1">
      <formula>OR($E38="国", $E38="道")</formula>
    </cfRule>
  </conditionalFormatting>
  <conditionalFormatting sqref="A39:P39">
    <cfRule type="expression" dxfId="4313" priority="509" stopIfTrue="1">
      <formula>$E39="所"</formula>
    </cfRule>
    <cfRule type="expression" dxfId="4312" priority="510" stopIfTrue="1">
      <formula>OR($E39="国", $E39="道")</formula>
    </cfRule>
  </conditionalFormatting>
  <conditionalFormatting sqref="B32:C32 E32:P32">
    <cfRule type="expression" dxfId="4311" priority="507" stopIfTrue="1">
      <formula>$E32="所"</formula>
    </cfRule>
    <cfRule type="expression" dxfId="4310" priority="508" stopIfTrue="1">
      <formula>OR($E32="国", $E32="道")</formula>
    </cfRule>
  </conditionalFormatting>
  <conditionalFormatting sqref="A36">
    <cfRule type="expression" dxfId="4309" priority="505" stopIfTrue="1">
      <formula>$E36="所"</formula>
    </cfRule>
    <cfRule type="expression" dxfId="4308" priority="506" stopIfTrue="1">
      <formula>OR($E36="国", $E36="道")</formula>
    </cfRule>
  </conditionalFormatting>
  <conditionalFormatting sqref="B36:C36 E36:P36">
    <cfRule type="expression" dxfId="4307" priority="503" stopIfTrue="1">
      <formula>$E36="所"</formula>
    </cfRule>
    <cfRule type="expression" dxfId="4306" priority="504" stopIfTrue="1">
      <formula>OR($E36="国", $E36="道")</formula>
    </cfRule>
  </conditionalFormatting>
  <conditionalFormatting sqref="A40:C40 E40:P40">
    <cfRule type="expression" dxfId="4305" priority="501" stopIfTrue="1">
      <formula>$E40="所"</formula>
    </cfRule>
    <cfRule type="expression" dxfId="4304" priority="502" stopIfTrue="1">
      <formula>OR($E40="国", $E40="道")</formula>
    </cfRule>
  </conditionalFormatting>
  <conditionalFormatting sqref="B41:P41">
    <cfRule type="expression" dxfId="4303" priority="499" stopIfTrue="1">
      <formula>$E41="所"</formula>
    </cfRule>
    <cfRule type="expression" dxfId="4302" priority="500" stopIfTrue="1">
      <formula>OR($E41="国", $E41="道")</formula>
    </cfRule>
  </conditionalFormatting>
  <conditionalFormatting sqref="A44:C44 E44:P44">
    <cfRule type="expression" dxfId="4301" priority="497" stopIfTrue="1">
      <formula>$E44="所"</formula>
    </cfRule>
    <cfRule type="expression" dxfId="4300" priority="498" stopIfTrue="1">
      <formula>OR($E44="国", $E44="道")</formula>
    </cfRule>
  </conditionalFormatting>
  <conditionalFormatting sqref="A48:C48 E48:P48">
    <cfRule type="expression" dxfId="4299" priority="495" stopIfTrue="1">
      <formula>$E48="所"</formula>
    </cfRule>
    <cfRule type="expression" dxfId="4298" priority="496" stopIfTrue="1">
      <formula>OR($E48="国", $E48="道")</formula>
    </cfRule>
  </conditionalFormatting>
  <conditionalFormatting sqref="A41">
    <cfRule type="expression" dxfId="4297" priority="493" stopIfTrue="1">
      <formula>$E41="所"</formula>
    </cfRule>
    <cfRule type="expression" dxfId="4296" priority="494" stopIfTrue="1">
      <formula>OR($E41="国", $E41="道")</formula>
    </cfRule>
  </conditionalFormatting>
  <conditionalFormatting sqref="B42:P42">
    <cfRule type="expression" dxfId="4295" priority="491" stopIfTrue="1">
      <formula>$E42="所"</formula>
    </cfRule>
    <cfRule type="expression" dxfId="4294" priority="492" stopIfTrue="1">
      <formula>OR($E42="国", $E42="道")</formula>
    </cfRule>
  </conditionalFormatting>
  <conditionalFormatting sqref="A42">
    <cfRule type="expression" dxfId="4293" priority="489" stopIfTrue="1">
      <formula>$E42="所"</formula>
    </cfRule>
    <cfRule type="expression" dxfId="4292" priority="490" stopIfTrue="1">
      <formula>OR($E42="国", $E42="道")</formula>
    </cfRule>
  </conditionalFormatting>
  <conditionalFormatting sqref="B43:P43">
    <cfRule type="expression" dxfId="4291" priority="487" stopIfTrue="1">
      <formula>$E43="所"</formula>
    </cfRule>
    <cfRule type="expression" dxfId="4290" priority="488" stopIfTrue="1">
      <formula>OR($E43="国", $E43="道")</formula>
    </cfRule>
  </conditionalFormatting>
  <conditionalFormatting sqref="A43">
    <cfRule type="expression" dxfId="4289" priority="485" stopIfTrue="1">
      <formula>$E43="所"</formula>
    </cfRule>
    <cfRule type="expression" dxfId="4288" priority="486" stopIfTrue="1">
      <formula>OR($E43="国", $E43="道")</formula>
    </cfRule>
  </conditionalFormatting>
  <conditionalFormatting sqref="B45:P45">
    <cfRule type="expression" dxfId="4287" priority="483" stopIfTrue="1">
      <formula>$E45="所"</formula>
    </cfRule>
    <cfRule type="expression" dxfId="4286" priority="484" stopIfTrue="1">
      <formula>OR($E45="国", $E45="道")</formula>
    </cfRule>
  </conditionalFormatting>
  <conditionalFormatting sqref="A45">
    <cfRule type="expression" dxfId="4285" priority="481" stopIfTrue="1">
      <formula>$E45="所"</formula>
    </cfRule>
    <cfRule type="expression" dxfId="4284" priority="482" stopIfTrue="1">
      <formula>OR($E45="国", $E45="道")</formula>
    </cfRule>
  </conditionalFormatting>
  <conditionalFormatting sqref="B46:P46">
    <cfRule type="expression" dxfId="4283" priority="479" stopIfTrue="1">
      <formula>$E46="所"</formula>
    </cfRule>
    <cfRule type="expression" dxfId="4282" priority="480" stopIfTrue="1">
      <formula>OR($E46="国", $E46="道")</formula>
    </cfRule>
  </conditionalFormatting>
  <conditionalFormatting sqref="A46">
    <cfRule type="expression" dxfId="4281" priority="477" stopIfTrue="1">
      <formula>$E46="所"</formula>
    </cfRule>
    <cfRule type="expression" dxfId="4280" priority="478" stopIfTrue="1">
      <formula>OR($E46="国", $E46="道")</formula>
    </cfRule>
  </conditionalFormatting>
  <conditionalFormatting sqref="B47:P47">
    <cfRule type="expression" dxfId="4279" priority="475" stopIfTrue="1">
      <formula>$E47="所"</formula>
    </cfRule>
    <cfRule type="expression" dxfId="4278" priority="476" stopIfTrue="1">
      <formula>OR($E47="国", $E47="道")</formula>
    </cfRule>
  </conditionalFormatting>
  <conditionalFormatting sqref="A47">
    <cfRule type="expression" dxfId="4277" priority="473" stopIfTrue="1">
      <formula>$E47="所"</formula>
    </cfRule>
    <cfRule type="expression" dxfId="4276" priority="474" stopIfTrue="1">
      <formula>OR($E47="国", $E47="道")</formula>
    </cfRule>
  </conditionalFormatting>
  <conditionalFormatting sqref="B49:P49">
    <cfRule type="expression" dxfId="4275" priority="471" stopIfTrue="1">
      <formula>$E49="所"</formula>
    </cfRule>
    <cfRule type="expression" dxfId="4274" priority="472" stopIfTrue="1">
      <formula>OR($E49="国", $E49="道")</formula>
    </cfRule>
  </conditionalFormatting>
  <conditionalFormatting sqref="A49">
    <cfRule type="expression" dxfId="4273" priority="469" stopIfTrue="1">
      <formula>$E49="所"</formula>
    </cfRule>
    <cfRule type="expression" dxfId="4272" priority="470" stopIfTrue="1">
      <formula>OR($E49="国", $E49="道")</formula>
    </cfRule>
  </conditionalFormatting>
  <conditionalFormatting sqref="B50:P50">
    <cfRule type="expression" dxfId="4271" priority="467" stopIfTrue="1">
      <formula>$E50="所"</formula>
    </cfRule>
    <cfRule type="expression" dxfId="4270" priority="468" stopIfTrue="1">
      <formula>OR($E50="国", $E50="道")</formula>
    </cfRule>
  </conditionalFormatting>
  <conditionalFormatting sqref="A50">
    <cfRule type="expression" dxfId="4269" priority="465" stopIfTrue="1">
      <formula>$E50="所"</formula>
    </cfRule>
    <cfRule type="expression" dxfId="4268" priority="466" stopIfTrue="1">
      <formula>OR($E50="国", $E50="道")</formula>
    </cfRule>
  </conditionalFormatting>
  <conditionalFormatting sqref="E64:P75 D73:D75 D69:D71 D65:D67 B51:P51 B64:C75">
    <cfRule type="expression" dxfId="4267" priority="463" stopIfTrue="1">
      <formula>$E51="所"</formula>
    </cfRule>
    <cfRule type="expression" dxfId="4266" priority="464" stopIfTrue="1">
      <formula>OR($E51="国", $E51="道")</formula>
    </cfRule>
  </conditionalFormatting>
  <conditionalFormatting sqref="A51 A64:A75">
    <cfRule type="expression" dxfId="4265" priority="461" stopIfTrue="1">
      <formula>$E51="所"</formula>
    </cfRule>
    <cfRule type="expression" dxfId="4264" priority="462" stopIfTrue="1">
      <formula>OR($E51="国", $E51="道")</formula>
    </cfRule>
  </conditionalFormatting>
  <conditionalFormatting sqref="A40:C40 E40:P40">
    <cfRule type="expression" dxfId="4263" priority="459" stopIfTrue="1">
      <formula>$E40="所"</formula>
    </cfRule>
    <cfRule type="expression" dxfId="4262" priority="460" stopIfTrue="1">
      <formula>OR($E40="国", $E40="道")</formula>
    </cfRule>
  </conditionalFormatting>
  <conditionalFormatting sqref="A41:P41">
    <cfRule type="expression" dxfId="4261" priority="457" stopIfTrue="1">
      <formula>$E41="所"</formula>
    </cfRule>
    <cfRule type="expression" dxfId="4260" priority="458" stopIfTrue="1">
      <formula>OR($E41="国", $E41="道")</formula>
    </cfRule>
  </conditionalFormatting>
  <conditionalFormatting sqref="A42:P42">
    <cfRule type="expression" dxfId="4259" priority="455" stopIfTrue="1">
      <formula>$E42="所"</formula>
    </cfRule>
    <cfRule type="expression" dxfId="4258" priority="456" stopIfTrue="1">
      <formula>OR($E42="国", $E42="道")</formula>
    </cfRule>
  </conditionalFormatting>
  <conditionalFormatting sqref="A43:P43">
    <cfRule type="expression" dxfId="4257" priority="453" stopIfTrue="1">
      <formula>$E43="所"</formula>
    </cfRule>
    <cfRule type="expression" dxfId="4256" priority="454" stopIfTrue="1">
      <formula>OR($E43="国", $E43="道")</formula>
    </cfRule>
  </conditionalFormatting>
  <conditionalFormatting sqref="A44">
    <cfRule type="expression" dxfId="4255" priority="451" stopIfTrue="1">
      <formula>$E44="所"</formula>
    </cfRule>
    <cfRule type="expression" dxfId="4254" priority="452" stopIfTrue="1">
      <formula>OR($E44="国", $E44="道")</formula>
    </cfRule>
  </conditionalFormatting>
  <conditionalFormatting sqref="A45:P45">
    <cfRule type="expression" dxfId="4253" priority="449" stopIfTrue="1">
      <formula>$E45="所"</formula>
    </cfRule>
    <cfRule type="expression" dxfId="4252" priority="450" stopIfTrue="1">
      <formula>OR($E45="国", $E45="道")</formula>
    </cfRule>
  </conditionalFormatting>
  <conditionalFormatting sqref="A46:P46">
    <cfRule type="expression" dxfId="4251" priority="447" stopIfTrue="1">
      <formula>$E46="所"</formula>
    </cfRule>
    <cfRule type="expression" dxfId="4250" priority="448" stopIfTrue="1">
      <formula>OR($E46="国", $E46="道")</formula>
    </cfRule>
  </conditionalFormatting>
  <conditionalFormatting sqref="A47:P47">
    <cfRule type="expression" dxfId="4249" priority="445" stopIfTrue="1">
      <formula>$E47="所"</formula>
    </cfRule>
    <cfRule type="expression" dxfId="4248" priority="446" stopIfTrue="1">
      <formula>OR($E47="国", $E47="道")</formula>
    </cfRule>
  </conditionalFormatting>
  <conditionalFormatting sqref="A49:P49">
    <cfRule type="expression" dxfId="4247" priority="443" stopIfTrue="1">
      <formula>$E49="所"</formula>
    </cfRule>
    <cfRule type="expression" dxfId="4246" priority="444" stopIfTrue="1">
      <formula>OR($E49="国", $E49="道")</formula>
    </cfRule>
  </conditionalFormatting>
  <conditionalFormatting sqref="A50:P50">
    <cfRule type="expression" dxfId="4245" priority="441" stopIfTrue="1">
      <formula>$E50="所"</formula>
    </cfRule>
    <cfRule type="expression" dxfId="4244" priority="442" stopIfTrue="1">
      <formula>OR($E50="国", $E50="道")</formula>
    </cfRule>
  </conditionalFormatting>
  <conditionalFormatting sqref="E64:P75 D73:D75 D69:D71 D65:D67 A51:P51 A64:C75">
    <cfRule type="expression" dxfId="4243" priority="439" stopIfTrue="1">
      <formula>$E51="所"</formula>
    </cfRule>
    <cfRule type="expression" dxfId="4242" priority="440" stopIfTrue="1">
      <formula>OR($E51="国", $E51="道")</formula>
    </cfRule>
  </conditionalFormatting>
  <conditionalFormatting sqref="B44:C44 E44:P44">
    <cfRule type="expression" dxfId="4241" priority="437" stopIfTrue="1">
      <formula>$E44="所"</formula>
    </cfRule>
    <cfRule type="expression" dxfId="4240" priority="438" stopIfTrue="1">
      <formula>OR($E44="国", $E44="道")</formula>
    </cfRule>
  </conditionalFormatting>
  <conditionalFormatting sqref="A48">
    <cfRule type="expression" dxfId="4239" priority="435" stopIfTrue="1">
      <formula>$E48="所"</formula>
    </cfRule>
    <cfRule type="expression" dxfId="4238" priority="436" stopIfTrue="1">
      <formula>OR($E48="国", $E48="道")</formula>
    </cfRule>
  </conditionalFormatting>
  <conditionalFormatting sqref="B48:C48 E48:P48">
    <cfRule type="expression" dxfId="4237" priority="433" stopIfTrue="1">
      <formula>$E48="所"</formula>
    </cfRule>
    <cfRule type="expression" dxfId="4236" priority="434" stopIfTrue="1">
      <formula>OR($E48="国", $E48="道")</formula>
    </cfRule>
  </conditionalFormatting>
  <conditionalFormatting sqref="A40:C40 E40:P40">
    <cfRule type="expression" dxfId="4235" priority="431" stopIfTrue="1">
      <formula>$E40="所"</formula>
    </cfRule>
    <cfRule type="expression" dxfId="4234" priority="432" stopIfTrue="1">
      <formula>OR($E40="国", $E40="道")</formula>
    </cfRule>
  </conditionalFormatting>
  <conditionalFormatting sqref="A41:P41">
    <cfRule type="expression" dxfId="4233" priority="429" stopIfTrue="1">
      <formula>$E41="所"</formula>
    </cfRule>
    <cfRule type="expression" dxfId="4232" priority="430" stopIfTrue="1">
      <formula>OR($E41="国", $E41="道")</formula>
    </cfRule>
  </conditionalFormatting>
  <conditionalFormatting sqref="A42:P42">
    <cfRule type="expression" dxfId="4231" priority="427" stopIfTrue="1">
      <formula>$E42="所"</formula>
    </cfRule>
    <cfRule type="expression" dxfId="4230" priority="428" stopIfTrue="1">
      <formula>OR($E42="国", $E42="道")</formula>
    </cfRule>
  </conditionalFormatting>
  <conditionalFormatting sqref="A43:P43">
    <cfRule type="expression" dxfId="4229" priority="425" stopIfTrue="1">
      <formula>$E43="所"</formula>
    </cfRule>
    <cfRule type="expression" dxfId="4228" priority="426" stopIfTrue="1">
      <formula>OR($E43="国", $E43="道")</formula>
    </cfRule>
  </conditionalFormatting>
  <conditionalFormatting sqref="A44">
    <cfRule type="expression" dxfId="4227" priority="423" stopIfTrue="1">
      <formula>$E44="所"</formula>
    </cfRule>
    <cfRule type="expression" dxfId="4226" priority="424" stopIfTrue="1">
      <formula>OR($E44="国", $E44="道")</formula>
    </cfRule>
  </conditionalFormatting>
  <conditionalFormatting sqref="A45:P45">
    <cfRule type="expression" dxfId="4225" priority="421" stopIfTrue="1">
      <formula>$E45="所"</formula>
    </cfRule>
    <cfRule type="expression" dxfId="4224" priority="422" stopIfTrue="1">
      <formula>OR($E45="国", $E45="道")</formula>
    </cfRule>
  </conditionalFormatting>
  <conditionalFormatting sqref="A46:P46">
    <cfRule type="expression" dxfId="4223" priority="419" stopIfTrue="1">
      <formula>$E46="所"</formula>
    </cfRule>
    <cfRule type="expression" dxfId="4222" priority="420" stopIfTrue="1">
      <formula>OR($E46="国", $E46="道")</formula>
    </cfRule>
  </conditionalFormatting>
  <conditionalFormatting sqref="A47:P47">
    <cfRule type="expression" dxfId="4221" priority="417" stopIfTrue="1">
      <formula>$E47="所"</formula>
    </cfRule>
    <cfRule type="expression" dxfId="4220" priority="418" stopIfTrue="1">
      <formula>OR($E47="国", $E47="道")</formula>
    </cfRule>
  </conditionalFormatting>
  <conditionalFormatting sqref="A49:P49">
    <cfRule type="expression" dxfId="4219" priority="415" stopIfTrue="1">
      <formula>$E49="所"</formula>
    </cfRule>
    <cfRule type="expression" dxfId="4218" priority="416" stopIfTrue="1">
      <formula>OR($E49="国", $E49="道")</formula>
    </cfRule>
  </conditionalFormatting>
  <conditionalFormatting sqref="A50:P50">
    <cfRule type="expression" dxfId="4217" priority="413" stopIfTrue="1">
      <formula>$E50="所"</formula>
    </cfRule>
    <cfRule type="expression" dxfId="4216" priority="414" stopIfTrue="1">
      <formula>OR($E50="国", $E50="道")</formula>
    </cfRule>
  </conditionalFormatting>
  <conditionalFormatting sqref="E64:P75 D73:D75 D69:D71 D65:D67 A51:P51 A64:C75">
    <cfRule type="expression" dxfId="4215" priority="411" stopIfTrue="1">
      <formula>$E51="所"</formula>
    </cfRule>
    <cfRule type="expression" dxfId="4214" priority="412" stopIfTrue="1">
      <formula>OR($E51="国", $E51="道")</formula>
    </cfRule>
  </conditionalFormatting>
  <conditionalFormatting sqref="B44:C44 E44:P44">
    <cfRule type="expression" dxfId="4213" priority="409" stopIfTrue="1">
      <formula>$E44="所"</formula>
    </cfRule>
    <cfRule type="expression" dxfId="4212" priority="410" stopIfTrue="1">
      <formula>OR($E44="国", $E44="道")</formula>
    </cfRule>
  </conditionalFormatting>
  <conditionalFormatting sqref="A48">
    <cfRule type="expression" dxfId="4211" priority="407" stopIfTrue="1">
      <formula>$E48="所"</formula>
    </cfRule>
    <cfRule type="expression" dxfId="4210" priority="408" stopIfTrue="1">
      <formula>OR($E48="国", $E48="道")</formula>
    </cfRule>
  </conditionalFormatting>
  <conditionalFormatting sqref="B48:C48 E48:P48">
    <cfRule type="expression" dxfId="4209" priority="405" stopIfTrue="1">
      <formula>$E48="所"</formula>
    </cfRule>
    <cfRule type="expression" dxfId="4208" priority="406" stopIfTrue="1">
      <formula>OR($E48="国", $E48="道")</formula>
    </cfRule>
  </conditionalFormatting>
  <conditionalFormatting sqref="A40:C40 E40:P40">
    <cfRule type="expression" dxfId="4207" priority="403" stopIfTrue="1">
      <formula>$E40="所"</formula>
    </cfRule>
    <cfRule type="expression" dxfId="4206" priority="404" stopIfTrue="1">
      <formula>OR($E40="国", $E40="道")</formula>
    </cfRule>
  </conditionalFormatting>
  <conditionalFormatting sqref="A41:P41">
    <cfRule type="expression" dxfId="4205" priority="401" stopIfTrue="1">
      <formula>$E41="所"</formula>
    </cfRule>
    <cfRule type="expression" dxfId="4204" priority="402" stopIfTrue="1">
      <formula>OR($E41="国", $E41="道")</formula>
    </cfRule>
  </conditionalFormatting>
  <conditionalFormatting sqref="A42:P42">
    <cfRule type="expression" dxfId="4203" priority="399" stopIfTrue="1">
      <formula>$E42="所"</formula>
    </cfRule>
    <cfRule type="expression" dxfId="4202" priority="400" stopIfTrue="1">
      <formula>OR($E42="国", $E42="道")</formula>
    </cfRule>
  </conditionalFormatting>
  <conditionalFormatting sqref="A43:P43">
    <cfRule type="expression" dxfId="4201" priority="397" stopIfTrue="1">
      <formula>$E43="所"</formula>
    </cfRule>
    <cfRule type="expression" dxfId="4200" priority="398" stopIfTrue="1">
      <formula>OR($E43="国", $E43="道")</formula>
    </cfRule>
  </conditionalFormatting>
  <conditionalFormatting sqref="A44">
    <cfRule type="expression" dxfId="4199" priority="395" stopIfTrue="1">
      <formula>$E44="所"</formula>
    </cfRule>
    <cfRule type="expression" dxfId="4198" priority="396" stopIfTrue="1">
      <formula>OR($E44="国", $E44="道")</formula>
    </cfRule>
  </conditionalFormatting>
  <conditionalFormatting sqref="A45:P45">
    <cfRule type="expression" dxfId="4197" priority="393" stopIfTrue="1">
      <formula>$E45="所"</formula>
    </cfRule>
    <cfRule type="expression" dxfId="4196" priority="394" stopIfTrue="1">
      <formula>OR($E45="国", $E45="道")</formula>
    </cfRule>
  </conditionalFormatting>
  <conditionalFormatting sqref="A46:P46">
    <cfRule type="expression" dxfId="4195" priority="391" stopIfTrue="1">
      <formula>$E46="所"</formula>
    </cfRule>
    <cfRule type="expression" dxfId="4194" priority="392" stopIfTrue="1">
      <formula>OR($E46="国", $E46="道")</formula>
    </cfRule>
  </conditionalFormatting>
  <conditionalFormatting sqref="A47:P47">
    <cfRule type="expression" dxfId="4193" priority="389" stopIfTrue="1">
      <formula>$E47="所"</formula>
    </cfRule>
    <cfRule type="expression" dxfId="4192" priority="390" stopIfTrue="1">
      <formula>OR($E47="国", $E47="道")</formula>
    </cfRule>
  </conditionalFormatting>
  <conditionalFormatting sqref="A49:P49">
    <cfRule type="expression" dxfId="4191" priority="387" stopIfTrue="1">
      <formula>$E49="所"</formula>
    </cfRule>
    <cfRule type="expression" dxfId="4190" priority="388" stopIfTrue="1">
      <formula>OR($E49="国", $E49="道")</formula>
    </cfRule>
  </conditionalFormatting>
  <conditionalFormatting sqref="A50:P50">
    <cfRule type="expression" dxfId="4189" priority="385" stopIfTrue="1">
      <formula>$E50="所"</formula>
    </cfRule>
    <cfRule type="expression" dxfId="4188" priority="386" stopIfTrue="1">
      <formula>OR($E50="国", $E50="道")</formula>
    </cfRule>
  </conditionalFormatting>
  <conditionalFormatting sqref="E64:P75 D73:D75 D69:D71 D65:D67 A51:P51 A64:C75">
    <cfRule type="expression" dxfId="4187" priority="383" stopIfTrue="1">
      <formula>$E51="所"</formula>
    </cfRule>
    <cfRule type="expression" dxfId="4186" priority="384" stopIfTrue="1">
      <formula>OR($E51="国", $E51="道")</formula>
    </cfRule>
  </conditionalFormatting>
  <conditionalFormatting sqref="B44:C44 E44:P44">
    <cfRule type="expression" dxfId="4185" priority="381" stopIfTrue="1">
      <formula>$E44="所"</formula>
    </cfRule>
    <cfRule type="expression" dxfId="4184" priority="382" stopIfTrue="1">
      <formula>OR($E44="国", $E44="道")</formula>
    </cfRule>
  </conditionalFormatting>
  <conditionalFormatting sqref="A48">
    <cfRule type="expression" dxfId="4183" priority="379" stopIfTrue="1">
      <formula>$E48="所"</formula>
    </cfRule>
    <cfRule type="expression" dxfId="4182" priority="380" stopIfTrue="1">
      <formula>OR($E48="国", $E48="道")</formula>
    </cfRule>
  </conditionalFormatting>
  <conditionalFormatting sqref="B48:C48 E48:P48">
    <cfRule type="expression" dxfId="4181" priority="377" stopIfTrue="1">
      <formula>$E48="所"</formula>
    </cfRule>
    <cfRule type="expression" dxfId="4180" priority="378" stopIfTrue="1">
      <formula>OR($E48="国", $E48="道")</formula>
    </cfRule>
  </conditionalFormatting>
  <conditionalFormatting sqref="A64:C64 E64:P64">
    <cfRule type="expression" dxfId="4179" priority="179" stopIfTrue="1">
      <formula>$E64="所"</formula>
    </cfRule>
    <cfRule type="expression" dxfId="4178" priority="180" stopIfTrue="1">
      <formula>OR($E64="国", $E64="道")</formula>
    </cfRule>
  </conditionalFormatting>
  <conditionalFormatting sqref="B65:P65">
    <cfRule type="expression" dxfId="4177" priority="177" stopIfTrue="1">
      <formula>$E65="所"</formula>
    </cfRule>
    <cfRule type="expression" dxfId="4176" priority="178" stopIfTrue="1">
      <formula>OR($E65="国", $E65="道")</formula>
    </cfRule>
  </conditionalFormatting>
  <conditionalFormatting sqref="A68:C68 E68:P68">
    <cfRule type="expression" dxfId="4175" priority="175" stopIfTrue="1">
      <formula>$E68="所"</formula>
    </cfRule>
    <cfRule type="expression" dxfId="4174" priority="176" stopIfTrue="1">
      <formula>OR($E68="国", $E68="道")</formula>
    </cfRule>
  </conditionalFormatting>
  <conditionalFormatting sqref="A72:C72 E72:P72">
    <cfRule type="expression" dxfId="4173" priority="173" stopIfTrue="1">
      <formula>$E72="所"</formula>
    </cfRule>
    <cfRule type="expression" dxfId="4172" priority="174" stopIfTrue="1">
      <formula>OR($E72="国", $E72="道")</formula>
    </cfRule>
  </conditionalFormatting>
  <conditionalFormatting sqref="A65">
    <cfRule type="expression" dxfId="4171" priority="171" stopIfTrue="1">
      <formula>$E65="所"</formula>
    </cfRule>
    <cfRule type="expression" dxfId="4170" priority="172" stopIfTrue="1">
      <formula>OR($E65="国", $E65="道")</formula>
    </cfRule>
  </conditionalFormatting>
  <conditionalFormatting sqref="B66:P66">
    <cfRule type="expression" dxfId="4169" priority="169" stopIfTrue="1">
      <formula>$E66="所"</formula>
    </cfRule>
    <cfRule type="expression" dxfId="4168" priority="170" stopIfTrue="1">
      <formula>OR($E66="国", $E66="道")</formula>
    </cfRule>
  </conditionalFormatting>
  <conditionalFormatting sqref="A66">
    <cfRule type="expression" dxfId="4167" priority="167" stopIfTrue="1">
      <formula>$E66="所"</formula>
    </cfRule>
    <cfRule type="expression" dxfId="4166" priority="168" stopIfTrue="1">
      <formula>OR($E66="国", $E66="道")</formula>
    </cfRule>
  </conditionalFormatting>
  <conditionalFormatting sqref="B67:P67">
    <cfRule type="expression" dxfId="4165" priority="165" stopIfTrue="1">
      <formula>$E67="所"</formula>
    </cfRule>
    <cfRule type="expression" dxfId="4164" priority="166" stopIfTrue="1">
      <formula>OR($E67="国", $E67="道")</formula>
    </cfRule>
  </conditionalFormatting>
  <conditionalFormatting sqref="A67">
    <cfRule type="expression" dxfId="4163" priority="163" stopIfTrue="1">
      <formula>$E67="所"</formula>
    </cfRule>
    <cfRule type="expression" dxfId="4162" priority="164" stopIfTrue="1">
      <formula>OR($E67="国", $E67="道")</formula>
    </cfRule>
  </conditionalFormatting>
  <conditionalFormatting sqref="B69:P69">
    <cfRule type="expression" dxfId="4161" priority="161" stopIfTrue="1">
      <formula>$E69="所"</formula>
    </cfRule>
    <cfRule type="expression" dxfId="4160" priority="162" stopIfTrue="1">
      <formula>OR($E69="国", $E69="道")</formula>
    </cfRule>
  </conditionalFormatting>
  <conditionalFormatting sqref="A69">
    <cfRule type="expression" dxfId="4159" priority="159" stopIfTrue="1">
      <formula>$E69="所"</formula>
    </cfRule>
    <cfRule type="expression" dxfId="4158" priority="160" stopIfTrue="1">
      <formula>OR($E69="国", $E69="道")</formula>
    </cfRule>
  </conditionalFormatting>
  <conditionalFormatting sqref="B70:P70">
    <cfRule type="expression" dxfId="4157" priority="157" stopIfTrue="1">
      <formula>$E70="所"</formula>
    </cfRule>
    <cfRule type="expression" dxfId="4156" priority="158" stopIfTrue="1">
      <formula>OR($E70="国", $E70="道")</formula>
    </cfRule>
  </conditionalFormatting>
  <conditionalFormatting sqref="A70">
    <cfRule type="expression" dxfId="4155" priority="155" stopIfTrue="1">
      <formula>$E70="所"</formula>
    </cfRule>
    <cfRule type="expression" dxfId="4154" priority="156" stopIfTrue="1">
      <formula>OR($E70="国", $E70="道")</formula>
    </cfRule>
  </conditionalFormatting>
  <conditionalFormatting sqref="B71:P71">
    <cfRule type="expression" dxfId="4153" priority="153" stopIfTrue="1">
      <formula>$E71="所"</formula>
    </cfRule>
    <cfRule type="expression" dxfId="4152" priority="154" stopIfTrue="1">
      <formula>OR($E71="国", $E71="道")</formula>
    </cfRule>
  </conditionalFormatting>
  <conditionalFormatting sqref="A71">
    <cfRule type="expression" dxfId="4151" priority="151" stopIfTrue="1">
      <formula>$E71="所"</formula>
    </cfRule>
    <cfRule type="expression" dxfId="4150" priority="152" stopIfTrue="1">
      <formula>OR($E71="国", $E71="道")</formula>
    </cfRule>
  </conditionalFormatting>
  <conditionalFormatting sqref="B73:P73">
    <cfRule type="expression" dxfId="4149" priority="149" stopIfTrue="1">
      <formula>$E73="所"</formula>
    </cfRule>
    <cfRule type="expression" dxfId="4148" priority="150" stopIfTrue="1">
      <formula>OR($E73="国", $E73="道")</formula>
    </cfRule>
  </conditionalFormatting>
  <conditionalFormatting sqref="A73">
    <cfRule type="expression" dxfId="4147" priority="147" stopIfTrue="1">
      <formula>$E73="所"</formula>
    </cfRule>
    <cfRule type="expression" dxfId="4146" priority="148" stopIfTrue="1">
      <formula>OR($E73="国", $E73="道")</formula>
    </cfRule>
  </conditionalFormatting>
  <conditionalFormatting sqref="B74:P74">
    <cfRule type="expression" dxfId="4145" priority="145" stopIfTrue="1">
      <formula>$E74="所"</formula>
    </cfRule>
    <cfRule type="expression" dxfId="4144" priority="146" stopIfTrue="1">
      <formula>OR($E74="国", $E74="道")</formula>
    </cfRule>
  </conditionalFormatting>
  <conditionalFormatting sqref="A74">
    <cfRule type="expression" dxfId="4143" priority="143" stopIfTrue="1">
      <formula>$E74="所"</formula>
    </cfRule>
    <cfRule type="expression" dxfId="4142" priority="144" stopIfTrue="1">
      <formula>OR($E74="国", $E74="道")</formula>
    </cfRule>
  </conditionalFormatting>
  <conditionalFormatting sqref="A64:C64 E64:P64">
    <cfRule type="expression" dxfId="4141" priority="141" stopIfTrue="1">
      <formula>$E64="所"</formula>
    </cfRule>
    <cfRule type="expression" dxfId="4140" priority="142" stopIfTrue="1">
      <formula>OR($E64="国", $E64="道")</formula>
    </cfRule>
  </conditionalFormatting>
  <conditionalFormatting sqref="A65:P65">
    <cfRule type="expression" dxfId="4139" priority="139" stopIfTrue="1">
      <formula>$E65="所"</formula>
    </cfRule>
    <cfRule type="expression" dxfId="4138" priority="140" stopIfTrue="1">
      <formula>OR($E65="国", $E65="道")</formula>
    </cfRule>
  </conditionalFormatting>
  <conditionalFormatting sqref="A66:P66">
    <cfRule type="expression" dxfId="4137" priority="137" stopIfTrue="1">
      <formula>$E66="所"</formula>
    </cfRule>
    <cfRule type="expression" dxfId="4136" priority="138" stopIfTrue="1">
      <formula>OR($E66="国", $E66="道")</formula>
    </cfRule>
  </conditionalFormatting>
  <conditionalFormatting sqref="A67:P67">
    <cfRule type="expression" dxfId="4135" priority="135" stopIfTrue="1">
      <formula>$E67="所"</formula>
    </cfRule>
    <cfRule type="expression" dxfId="4134" priority="136" stopIfTrue="1">
      <formula>OR($E67="国", $E67="道")</formula>
    </cfRule>
  </conditionalFormatting>
  <conditionalFormatting sqref="A68">
    <cfRule type="expression" dxfId="4133" priority="133" stopIfTrue="1">
      <formula>$E68="所"</formula>
    </cfRule>
    <cfRule type="expression" dxfId="4132" priority="134" stopIfTrue="1">
      <formula>OR($E68="国", $E68="道")</formula>
    </cfRule>
  </conditionalFormatting>
  <conditionalFormatting sqref="A69:P69">
    <cfRule type="expression" dxfId="4131" priority="131" stopIfTrue="1">
      <formula>$E69="所"</formula>
    </cfRule>
    <cfRule type="expression" dxfId="4130" priority="132" stopIfTrue="1">
      <formula>OR($E69="国", $E69="道")</formula>
    </cfRule>
  </conditionalFormatting>
  <conditionalFormatting sqref="A70:P70">
    <cfRule type="expression" dxfId="4129" priority="129" stopIfTrue="1">
      <formula>$E70="所"</formula>
    </cfRule>
    <cfRule type="expression" dxfId="4128" priority="130" stopIfTrue="1">
      <formula>OR($E70="国", $E70="道")</formula>
    </cfRule>
  </conditionalFormatting>
  <conditionalFormatting sqref="A71:P71">
    <cfRule type="expression" dxfId="4127" priority="127" stopIfTrue="1">
      <formula>$E71="所"</formula>
    </cfRule>
    <cfRule type="expression" dxfId="4126" priority="128" stopIfTrue="1">
      <formula>OR($E71="国", $E71="道")</formula>
    </cfRule>
  </conditionalFormatting>
  <conditionalFormatting sqref="A73:P73">
    <cfRule type="expression" dxfId="4125" priority="125" stopIfTrue="1">
      <formula>$E73="所"</formula>
    </cfRule>
    <cfRule type="expression" dxfId="4124" priority="126" stopIfTrue="1">
      <formula>OR($E73="国", $E73="道")</formula>
    </cfRule>
  </conditionalFormatting>
  <conditionalFormatting sqref="A74:P74">
    <cfRule type="expression" dxfId="4123" priority="123" stopIfTrue="1">
      <formula>$E74="所"</formula>
    </cfRule>
    <cfRule type="expression" dxfId="4122" priority="124" stopIfTrue="1">
      <formula>OR($E74="国", $E74="道")</formula>
    </cfRule>
  </conditionalFormatting>
  <conditionalFormatting sqref="B68:C68 E68:P68">
    <cfRule type="expression" dxfId="4121" priority="121" stopIfTrue="1">
      <formula>$E68="所"</formula>
    </cfRule>
    <cfRule type="expression" dxfId="4120" priority="122" stopIfTrue="1">
      <formula>OR($E68="国", $E68="道")</formula>
    </cfRule>
  </conditionalFormatting>
  <conditionalFormatting sqref="A72">
    <cfRule type="expression" dxfId="4119" priority="119" stopIfTrue="1">
      <formula>$E72="所"</formula>
    </cfRule>
    <cfRule type="expression" dxfId="4118" priority="120" stopIfTrue="1">
      <formula>OR($E72="国", $E72="道")</formula>
    </cfRule>
  </conditionalFormatting>
  <conditionalFormatting sqref="B72:C72 E72:P72">
    <cfRule type="expression" dxfId="4117" priority="117" stopIfTrue="1">
      <formula>$E72="所"</formula>
    </cfRule>
    <cfRule type="expression" dxfId="4116" priority="118" stopIfTrue="1">
      <formula>OR($E72="国", $E72="道")</formula>
    </cfRule>
  </conditionalFormatting>
  <conditionalFormatting sqref="A64:C64 E64:P64">
    <cfRule type="expression" dxfId="4115" priority="115" stopIfTrue="1">
      <formula>$E64="所"</formula>
    </cfRule>
    <cfRule type="expression" dxfId="4114" priority="116" stopIfTrue="1">
      <formula>OR($E64="国", $E64="道")</formula>
    </cfRule>
  </conditionalFormatting>
  <conditionalFormatting sqref="B65:P65">
    <cfRule type="expression" dxfId="4113" priority="113" stopIfTrue="1">
      <formula>$E65="所"</formula>
    </cfRule>
    <cfRule type="expression" dxfId="4112" priority="114" stopIfTrue="1">
      <formula>OR($E65="国", $E65="道")</formula>
    </cfRule>
  </conditionalFormatting>
  <conditionalFormatting sqref="A68:C68 E68:P68">
    <cfRule type="expression" dxfId="4111" priority="111" stopIfTrue="1">
      <formula>$E68="所"</formula>
    </cfRule>
    <cfRule type="expression" dxfId="4110" priority="112" stopIfTrue="1">
      <formula>OR($E68="国", $E68="道")</formula>
    </cfRule>
  </conditionalFormatting>
  <conditionalFormatting sqref="A72:C72 E72:P72">
    <cfRule type="expression" dxfId="4109" priority="109" stopIfTrue="1">
      <formula>$E72="所"</formula>
    </cfRule>
    <cfRule type="expression" dxfId="4108" priority="110" stopIfTrue="1">
      <formula>OR($E72="国", $E72="道")</formula>
    </cfRule>
  </conditionalFormatting>
  <conditionalFormatting sqref="A65">
    <cfRule type="expression" dxfId="4107" priority="107" stopIfTrue="1">
      <formula>$E65="所"</formula>
    </cfRule>
    <cfRule type="expression" dxfId="4106" priority="108" stopIfTrue="1">
      <formula>OR($E65="国", $E65="道")</formula>
    </cfRule>
  </conditionalFormatting>
  <conditionalFormatting sqref="B66:P66">
    <cfRule type="expression" dxfId="4105" priority="105" stopIfTrue="1">
      <formula>$E66="所"</formula>
    </cfRule>
    <cfRule type="expression" dxfId="4104" priority="106" stopIfTrue="1">
      <formula>OR($E66="国", $E66="道")</formula>
    </cfRule>
  </conditionalFormatting>
  <conditionalFormatting sqref="A66">
    <cfRule type="expression" dxfId="4103" priority="103" stopIfTrue="1">
      <formula>$E66="所"</formula>
    </cfRule>
    <cfRule type="expression" dxfId="4102" priority="104" stopIfTrue="1">
      <formula>OR($E66="国", $E66="道")</formula>
    </cfRule>
  </conditionalFormatting>
  <conditionalFormatting sqref="B67:P67">
    <cfRule type="expression" dxfId="4101" priority="101" stopIfTrue="1">
      <formula>$E67="所"</formula>
    </cfRule>
    <cfRule type="expression" dxfId="4100" priority="102" stopIfTrue="1">
      <formula>OR($E67="国", $E67="道")</formula>
    </cfRule>
  </conditionalFormatting>
  <conditionalFormatting sqref="A67">
    <cfRule type="expression" dxfId="4099" priority="99" stopIfTrue="1">
      <formula>$E67="所"</formula>
    </cfRule>
    <cfRule type="expression" dxfId="4098" priority="100" stopIfTrue="1">
      <formula>OR($E67="国", $E67="道")</formula>
    </cfRule>
  </conditionalFormatting>
  <conditionalFormatting sqref="B69:P69">
    <cfRule type="expression" dxfId="4097" priority="97" stopIfTrue="1">
      <formula>$E69="所"</formula>
    </cfRule>
    <cfRule type="expression" dxfId="4096" priority="98" stopIfTrue="1">
      <formula>OR($E69="国", $E69="道")</formula>
    </cfRule>
  </conditionalFormatting>
  <conditionalFormatting sqref="A69">
    <cfRule type="expression" dxfId="4095" priority="95" stopIfTrue="1">
      <formula>$E69="所"</formula>
    </cfRule>
    <cfRule type="expression" dxfId="4094" priority="96" stopIfTrue="1">
      <formula>OR($E69="国", $E69="道")</formula>
    </cfRule>
  </conditionalFormatting>
  <conditionalFormatting sqref="B70:P70">
    <cfRule type="expression" dxfId="4093" priority="93" stopIfTrue="1">
      <formula>$E70="所"</formula>
    </cfRule>
    <cfRule type="expression" dxfId="4092" priority="94" stopIfTrue="1">
      <formula>OR($E70="国", $E70="道")</formula>
    </cfRule>
  </conditionalFormatting>
  <conditionalFormatting sqref="A70">
    <cfRule type="expression" dxfId="4091" priority="91" stopIfTrue="1">
      <formula>$E70="所"</formula>
    </cfRule>
    <cfRule type="expression" dxfId="4090" priority="92" stopIfTrue="1">
      <formula>OR($E70="国", $E70="道")</formula>
    </cfRule>
  </conditionalFormatting>
  <conditionalFormatting sqref="B71:P71">
    <cfRule type="expression" dxfId="4089" priority="89" stopIfTrue="1">
      <formula>$E71="所"</formula>
    </cfRule>
    <cfRule type="expression" dxfId="4088" priority="90" stopIfTrue="1">
      <formula>OR($E71="国", $E71="道")</formula>
    </cfRule>
  </conditionalFormatting>
  <conditionalFormatting sqref="A71">
    <cfRule type="expression" dxfId="4087" priority="87" stopIfTrue="1">
      <formula>$E71="所"</formula>
    </cfRule>
    <cfRule type="expression" dxfId="4086" priority="88" stopIfTrue="1">
      <formula>OR($E71="国", $E71="道")</formula>
    </cfRule>
  </conditionalFormatting>
  <conditionalFormatting sqref="B73:P73">
    <cfRule type="expression" dxfId="4085" priority="85" stopIfTrue="1">
      <formula>$E73="所"</formula>
    </cfRule>
    <cfRule type="expression" dxfId="4084" priority="86" stopIfTrue="1">
      <formula>OR($E73="国", $E73="道")</formula>
    </cfRule>
  </conditionalFormatting>
  <conditionalFormatting sqref="A73">
    <cfRule type="expression" dxfId="4083" priority="83" stopIfTrue="1">
      <formula>$E73="所"</formula>
    </cfRule>
    <cfRule type="expression" dxfId="4082" priority="84" stopIfTrue="1">
      <formula>OR($E73="国", $E73="道")</formula>
    </cfRule>
  </conditionalFormatting>
  <conditionalFormatting sqref="B74:P74">
    <cfRule type="expression" dxfId="4081" priority="81" stopIfTrue="1">
      <formula>$E74="所"</formula>
    </cfRule>
    <cfRule type="expression" dxfId="4080" priority="82" stopIfTrue="1">
      <formula>OR($E74="国", $E74="道")</formula>
    </cfRule>
  </conditionalFormatting>
  <conditionalFormatting sqref="A74">
    <cfRule type="expression" dxfId="4079" priority="79" stopIfTrue="1">
      <formula>$E74="所"</formula>
    </cfRule>
    <cfRule type="expression" dxfId="4078" priority="80" stopIfTrue="1">
      <formula>OR($E74="国", $E74="道")</formula>
    </cfRule>
  </conditionalFormatting>
  <conditionalFormatting sqref="A64:C64 E64:P64">
    <cfRule type="expression" dxfId="4077" priority="77" stopIfTrue="1">
      <formula>$E64="所"</formula>
    </cfRule>
    <cfRule type="expression" dxfId="4076" priority="78" stopIfTrue="1">
      <formula>OR($E64="国", $E64="道")</formula>
    </cfRule>
  </conditionalFormatting>
  <conditionalFormatting sqref="A65:P65">
    <cfRule type="expression" dxfId="4075" priority="75" stopIfTrue="1">
      <formula>$E65="所"</formula>
    </cfRule>
    <cfRule type="expression" dxfId="4074" priority="76" stopIfTrue="1">
      <formula>OR($E65="国", $E65="道")</formula>
    </cfRule>
  </conditionalFormatting>
  <conditionalFormatting sqref="A66:P66">
    <cfRule type="expression" dxfId="4073" priority="73" stopIfTrue="1">
      <formula>$E66="所"</formula>
    </cfRule>
    <cfRule type="expression" dxfId="4072" priority="74" stopIfTrue="1">
      <formula>OR($E66="国", $E66="道")</formula>
    </cfRule>
  </conditionalFormatting>
  <conditionalFormatting sqref="A67:P67">
    <cfRule type="expression" dxfId="4071" priority="71" stopIfTrue="1">
      <formula>$E67="所"</formula>
    </cfRule>
    <cfRule type="expression" dxfId="4070" priority="72" stopIfTrue="1">
      <formula>OR($E67="国", $E67="道")</formula>
    </cfRule>
  </conditionalFormatting>
  <conditionalFormatting sqref="A68">
    <cfRule type="expression" dxfId="4069" priority="69" stopIfTrue="1">
      <formula>$E68="所"</formula>
    </cfRule>
    <cfRule type="expression" dxfId="4068" priority="70" stopIfTrue="1">
      <formula>OR($E68="国", $E68="道")</formula>
    </cfRule>
  </conditionalFormatting>
  <conditionalFormatting sqref="A69:P69">
    <cfRule type="expression" dxfId="4067" priority="67" stopIfTrue="1">
      <formula>$E69="所"</formula>
    </cfRule>
    <cfRule type="expression" dxfId="4066" priority="68" stopIfTrue="1">
      <formula>OR($E69="国", $E69="道")</formula>
    </cfRule>
  </conditionalFormatting>
  <conditionalFormatting sqref="A70:P70">
    <cfRule type="expression" dxfId="4065" priority="65" stopIfTrue="1">
      <formula>$E70="所"</formula>
    </cfRule>
    <cfRule type="expression" dxfId="4064" priority="66" stopIfTrue="1">
      <formula>OR($E70="国", $E70="道")</formula>
    </cfRule>
  </conditionalFormatting>
  <conditionalFormatting sqref="A71:P71">
    <cfRule type="expression" dxfId="4063" priority="63" stopIfTrue="1">
      <formula>$E71="所"</formula>
    </cfRule>
    <cfRule type="expression" dxfId="4062" priority="64" stopIfTrue="1">
      <formula>OR($E71="国", $E71="道")</formula>
    </cfRule>
  </conditionalFormatting>
  <conditionalFormatting sqref="A73:P73">
    <cfRule type="expression" dxfId="4061" priority="61" stopIfTrue="1">
      <formula>$E73="所"</formula>
    </cfRule>
    <cfRule type="expression" dxfId="4060" priority="62" stopIfTrue="1">
      <formula>OR($E73="国", $E73="道")</formula>
    </cfRule>
  </conditionalFormatting>
  <conditionalFormatting sqref="A74:P74">
    <cfRule type="expression" dxfId="4059" priority="59" stopIfTrue="1">
      <formula>$E74="所"</formula>
    </cfRule>
    <cfRule type="expression" dxfId="4058" priority="60" stopIfTrue="1">
      <formula>OR($E74="国", $E74="道")</formula>
    </cfRule>
  </conditionalFormatting>
  <conditionalFormatting sqref="B68:C68 E68:P68">
    <cfRule type="expression" dxfId="4057" priority="57" stopIfTrue="1">
      <formula>$E68="所"</formula>
    </cfRule>
    <cfRule type="expression" dxfId="4056" priority="58" stopIfTrue="1">
      <formula>OR($E68="国", $E68="道")</formula>
    </cfRule>
  </conditionalFormatting>
  <conditionalFormatting sqref="A72">
    <cfRule type="expression" dxfId="4055" priority="55" stopIfTrue="1">
      <formula>$E72="所"</formula>
    </cfRule>
    <cfRule type="expression" dxfId="4054" priority="56" stopIfTrue="1">
      <formula>OR($E72="国", $E72="道")</formula>
    </cfRule>
  </conditionalFormatting>
  <conditionalFormatting sqref="B72:C72 E72:P72">
    <cfRule type="expression" dxfId="4053" priority="53" stopIfTrue="1">
      <formula>$E72="所"</formula>
    </cfRule>
    <cfRule type="expression" dxfId="4052" priority="54" stopIfTrue="1">
      <formula>OR($E72="国", $E72="道")</formula>
    </cfRule>
  </conditionalFormatting>
  <conditionalFormatting sqref="A64:C64 E64:P64">
    <cfRule type="expression" dxfId="4051" priority="51" stopIfTrue="1">
      <formula>$E64="所"</formula>
    </cfRule>
    <cfRule type="expression" dxfId="4050" priority="52" stopIfTrue="1">
      <formula>OR($E64="国", $E64="道")</formula>
    </cfRule>
  </conditionalFormatting>
  <conditionalFormatting sqref="A65:P65">
    <cfRule type="expression" dxfId="4049" priority="49" stopIfTrue="1">
      <formula>$E65="所"</formula>
    </cfRule>
    <cfRule type="expression" dxfId="4048" priority="50" stopIfTrue="1">
      <formula>OR($E65="国", $E65="道")</formula>
    </cfRule>
  </conditionalFormatting>
  <conditionalFormatting sqref="A66:P66">
    <cfRule type="expression" dxfId="4047" priority="47" stopIfTrue="1">
      <formula>$E66="所"</formula>
    </cfRule>
    <cfRule type="expression" dxfId="4046" priority="48" stopIfTrue="1">
      <formula>OR($E66="国", $E66="道")</formula>
    </cfRule>
  </conditionalFormatting>
  <conditionalFormatting sqref="A67:P67">
    <cfRule type="expression" dxfId="4045" priority="45" stopIfTrue="1">
      <formula>$E67="所"</formula>
    </cfRule>
    <cfRule type="expression" dxfId="4044" priority="46" stopIfTrue="1">
      <formula>OR($E67="国", $E67="道")</formula>
    </cfRule>
  </conditionalFormatting>
  <conditionalFormatting sqref="A68">
    <cfRule type="expression" dxfId="4043" priority="43" stopIfTrue="1">
      <formula>$E68="所"</formula>
    </cfRule>
    <cfRule type="expression" dxfId="4042" priority="44" stopIfTrue="1">
      <formula>OR($E68="国", $E68="道")</formula>
    </cfRule>
  </conditionalFormatting>
  <conditionalFormatting sqref="A69:P69">
    <cfRule type="expression" dxfId="4041" priority="41" stopIfTrue="1">
      <formula>$E69="所"</formula>
    </cfRule>
    <cfRule type="expression" dxfId="4040" priority="42" stopIfTrue="1">
      <formula>OR($E69="国", $E69="道")</formula>
    </cfRule>
  </conditionalFormatting>
  <conditionalFormatting sqref="A70:P70">
    <cfRule type="expression" dxfId="4039" priority="39" stopIfTrue="1">
      <formula>$E70="所"</formula>
    </cfRule>
    <cfRule type="expression" dxfId="4038" priority="40" stopIfTrue="1">
      <formula>OR($E70="国", $E70="道")</formula>
    </cfRule>
  </conditionalFormatting>
  <conditionalFormatting sqref="A71:P71">
    <cfRule type="expression" dxfId="4037" priority="37" stopIfTrue="1">
      <formula>$E71="所"</formula>
    </cfRule>
    <cfRule type="expression" dxfId="4036" priority="38" stopIfTrue="1">
      <formula>OR($E71="国", $E71="道")</formula>
    </cfRule>
  </conditionalFormatting>
  <conditionalFormatting sqref="A73:P73">
    <cfRule type="expression" dxfId="4035" priority="35" stopIfTrue="1">
      <formula>$E73="所"</formula>
    </cfRule>
    <cfRule type="expression" dxfId="4034" priority="36" stopIfTrue="1">
      <formula>OR($E73="国", $E73="道")</formula>
    </cfRule>
  </conditionalFormatting>
  <conditionalFormatting sqref="A74:P74">
    <cfRule type="expression" dxfId="4033" priority="33" stopIfTrue="1">
      <formula>$E74="所"</formula>
    </cfRule>
    <cfRule type="expression" dxfId="4032" priority="34" stopIfTrue="1">
      <formula>OR($E74="国", $E74="道")</formula>
    </cfRule>
  </conditionalFormatting>
  <conditionalFormatting sqref="B68:C68 E68:P68">
    <cfRule type="expression" dxfId="4031" priority="31" stopIfTrue="1">
      <formula>$E68="所"</formula>
    </cfRule>
    <cfRule type="expression" dxfId="4030" priority="32" stopIfTrue="1">
      <formula>OR($E68="国", $E68="道")</formula>
    </cfRule>
  </conditionalFormatting>
  <conditionalFormatting sqref="A72">
    <cfRule type="expression" dxfId="4029" priority="29" stopIfTrue="1">
      <formula>$E72="所"</formula>
    </cfRule>
    <cfRule type="expression" dxfId="4028" priority="30" stopIfTrue="1">
      <formula>OR($E72="国", $E72="道")</formula>
    </cfRule>
  </conditionalFormatting>
  <conditionalFormatting sqref="B72:C72 E72:P72">
    <cfRule type="expression" dxfId="4027" priority="27" stopIfTrue="1">
      <formula>$E72="所"</formula>
    </cfRule>
    <cfRule type="expression" dxfId="4026" priority="28" stopIfTrue="1">
      <formula>OR($E72="国", $E72="道")</formula>
    </cfRule>
  </conditionalFormatting>
  <conditionalFormatting sqref="A64:C64 E64:P64">
    <cfRule type="expression" dxfId="4025" priority="25" stopIfTrue="1">
      <formula>$E64="所"</formula>
    </cfRule>
    <cfRule type="expression" dxfId="4024" priority="26" stopIfTrue="1">
      <formula>OR($E64="国", $E64="道")</formula>
    </cfRule>
  </conditionalFormatting>
  <conditionalFormatting sqref="A65:P65">
    <cfRule type="expression" dxfId="4023" priority="23" stopIfTrue="1">
      <formula>$E65="所"</formula>
    </cfRule>
    <cfRule type="expression" dxfId="4022" priority="24" stopIfTrue="1">
      <formula>OR($E65="国", $E65="道")</formula>
    </cfRule>
  </conditionalFormatting>
  <conditionalFormatting sqref="A66:P66">
    <cfRule type="expression" dxfId="4021" priority="21" stopIfTrue="1">
      <formula>$E66="所"</formula>
    </cfRule>
    <cfRule type="expression" dxfId="4020" priority="22" stopIfTrue="1">
      <formula>OR($E66="国", $E66="道")</formula>
    </cfRule>
  </conditionalFormatting>
  <conditionalFormatting sqref="A67:P67">
    <cfRule type="expression" dxfId="4019" priority="19" stopIfTrue="1">
      <formula>$E67="所"</formula>
    </cfRule>
    <cfRule type="expression" dxfId="4018" priority="20" stopIfTrue="1">
      <formula>OR($E67="国", $E67="道")</formula>
    </cfRule>
  </conditionalFormatting>
  <conditionalFormatting sqref="A68">
    <cfRule type="expression" dxfId="4017" priority="17" stopIfTrue="1">
      <formula>$E68="所"</formula>
    </cfRule>
    <cfRule type="expression" dxfId="4016" priority="18" stopIfTrue="1">
      <formula>OR($E68="国", $E68="道")</formula>
    </cfRule>
  </conditionalFormatting>
  <conditionalFormatting sqref="A69:P69">
    <cfRule type="expression" dxfId="4015" priority="15" stopIfTrue="1">
      <formula>$E69="所"</formula>
    </cfRule>
    <cfRule type="expression" dxfId="4014" priority="16" stopIfTrue="1">
      <formula>OR($E69="国", $E69="道")</formula>
    </cfRule>
  </conditionalFormatting>
  <conditionalFormatting sqref="A70:P70">
    <cfRule type="expression" dxfId="4013" priority="13" stopIfTrue="1">
      <formula>$E70="所"</formula>
    </cfRule>
    <cfRule type="expression" dxfId="4012" priority="14" stopIfTrue="1">
      <formula>OR($E70="国", $E70="道")</formula>
    </cfRule>
  </conditionalFormatting>
  <conditionalFormatting sqref="A71:P71">
    <cfRule type="expression" dxfId="4011" priority="11" stopIfTrue="1">
      <formula>$E71="所"</formula>
    </cfRule>
    <cfRule type="expression" dxfId="4010" priority="12" stopIfTrue="1">
      <formula>OR($E71="国", $E71="道")</formula>
    </cfRule>
  </conditionalFormatting>
  <conditionalFormatting sqref="A73:P73">
    <cfRule type="expression" dxfId="4009" priority="9" stopIfTrue="1">
      <formula>$E73="所"</formula>
    </cfRule>
    <cfRule type="expression" dxfId="4008" priority="10" stopIfTrue="1">
      <formula>OR($E73="国", $E73="道")</formula>
    </cfRule>
  </conditionalFormatting>
  <conditionalFormatting sqref="A74:P74">
    <cfRule type="expression" dxfId="4007" priority="7" stopIfTrue="1">
      <formula>$E74="所"</formula>
    </cfRule>
    <cfRule type="expression" dxfId="4006" priority="8" stopIfTrue="1">
      <formula>OR($E74="国", $E74="道")</formula>
    </cfRule>
  </conditionalFormatting>
  <conditionalFormatting sqref="B68:C68 E68:P68">
    <cfRule type="expression" dxfId="4005" priority="5" stopIfTrue="1">
      <formula>$E68="所"</formula>
    </cfRule>
    <cfRule type="expression" dxfId="4004" priority="6" stopIfTrue="1">
      <formula>OR($E68="国", $E68="道")</formula>
    </cfRule>
  </conditionalFormatting>
  <conditionalFormatting sqref="A72">
    <cfRule type="expression" dxfId="4003" priority="3" stopIfTrue="1">
      <formula>$E72="所"</formula>
    </cfRule>
    <cfRule type="expression" dxfId="4002" priority="4" stopIfTrue="1">
      <formula>OR($E72="国", $E72="道")</formula>
    </cfRule>
  </conditionalFormatting>
  <conditionalFormatting sqref="B72:C72 E72:P72">
    <cfRule type="expression" dxfId="4001" priority="1" stopIfTrue="1">
      <formula>$E72="所"</formula>
    </cfRule>
    <cfRule type="expression" dxfId="4000" priority="2" stopIfTrue="1">
      <formula>OR($E72="国", $E72="道")</formula>
    </cfRule>
  </conditionalFormatting>
  <printOptions horizontalCentered="1"/>
  <pageMargins left="0.78740157480314965" right="0.78740157480314965" top="0.78740157480314965" bottom="0.19685039370078741"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86"/>
  <sheetViews>
    <sheetView zoomScaleNormal="100" zoomScaleSheetLayoutView="80" workbookViewId="0"/>
  </sheetViews>
  <sheetFormatPr defaultRowHeight="15"/>
  <cols>
    <col min="1" max="1" width="25" style="27" customWidth="1"/>
    <col min="2" max="2" width="4.625" style="27" customWidth="1"/>
    <col min="3" max="4" width="4.625" style="27" hidden="1" customWidth="1"/>
    <col min="5" max="5" width="12.625" style="27" customWidth="1"/>
    <col min="6" max="6" width="10.625" style="27" customWidth="1"/>
    <col min="7" max="8" width="8.625" style="27" customWidth="1"/>
    <col min="9" max="9" width="10.5" style="27" customWidth="1"/>
    <col min="10" max="14" width="8.625" style="27" customWidth="1"/>
    <col min="15" max="15" width="10.625" style="27" customWidth="1"/>
    <col min="16" max="16" width="8.625" style="27" customWidth="1"/>
    <col min="17" max="17" width="10.625" style="27" customWidth="1"/>
    <col min="18" max="32" width="8.625" style="27" customWidth="1"/>
    <col min="33" max="16384" width="9" style="27"/>
  </cols>
  <sheetData>
    <row r="1" spans="1:32" s="31" customFormat="1" ht="18.75">
      <c r="A1" s="31" t="s">
        <v>403</v>
      </c>
      <c r="I1" s="33"/>
      <c r="AF1" s="33" t="s">
        <v>38</v>
      </c>
    </row>
    <row r="2" spans="1:32">
      <c r="A2" s="147"/>
      <c r="B2" s="147"/>
      <c r="I2" s="29"/>
    </row>
    <row r="3" spans="1:32" ht="49.5" customHeight="1">
      <c r="A3" s="138"/>
      <c r="B3" s="158"/>
      <c r="C3" s="92"/>
      <c r="D3" s="92"/>
      <c r="E3" s="160" t="s">
        <v>332</v>
      </c>
      <c r="F3" s="161"/>
      <c r="G3" s="156" t="s">
        <v>392</v>
      </c>
      <c r="H3" s="156"/>
      <c r="I3" s="156" t="s">
        <v>393</v>
      </c>
      <c r="J3" s="156"/>
      <c r="K3" s="156" t="s">
        <v>394</v>
      </c>
      <c r="L3" s="156"/>
      <c r="M3" s="156" t="s">
        <v>395</v>
      </c>
      <c r="N3" s="156"/>
      <c r="O3" s="156" t="s">
        <v>404</v>
      </c>
      <c r="P3" s="156"/>
      <c r="Q3" s="156" t="s">
        <v>396</v>
      </c>
      <c r="R3" s="156"/>
      <c r="S3" s="156" t="s">
        <v>397</v>
      </c>
      <c r="T3" s="156"/>
      <c r="U3" s="156" t="s">
        <v>398</v>
      </c>
      <c r="V3" s="156"/>
      <c r="W3" s="156" t="s">
        <v>399</v>
      </c>
      <c r="X3" s="156"/>
      <c r="Y3" s="156" t="s">
        <v>400</v>
      </c>
      <c r="Z3" s="156"/>
      <c r="AA3" s="156" t="s">
        <v>401</v>
      </c>
      <c r="AB3" s="156"/>
      <c r="AC3" s="156" t="s">
        <v>402</v>
      </c>
      <c r="AD3" s="156"/>
      <c r="AE3" s="156" t="s">
        <v>333</v>
      </c>
      <c r="AF3" s="157"/>
    </row>
    <row r="4" spans="1:32">
      <c r="A4" s="139"/>
      <c r="B4" s="159"/>
      <c r="C4" s="68"/>
      <c r="D4" s="68"/>
      <c r="E4" s="105" t="s">
        <v>12</v>
      </c>
      <c r="F4" s="106" t="s">
        <v>334</v>
      </c>
      <c r="G4" s="93" t="s">
        <v>12</v>
      </c>
      <c r="H4" s="93" t="s">
        <v>334</v>
      </c>
      <c r="I4" s="93" t="s">
        <v>12</v>
      </c>
      <c r="J4" s="94" t="s">
        <v>334</v>
      </c>
      <c r="K4" s="94" t="s">
        <v>12</v>
      </c>
      <c r="L4" s="94" t="s">
        <v>334</v>
      </c>
      <c r="M4" s="94" t="s">
        <v>12</v>
      </c>
      <c r="N4" s="94" t="s">
        <v>334</v>
      </c>
      <c r="O4" s="94" t="s">
        <v>12</v>
      </c>
      <c r="P4" s="94" t="s">
        <v>334</v>
      </c>
      <c r="Q4" s="94" t="s">
        <v>12</v>
      </c>
      <c r="R4" s="94" t="s">
        <v>334</v>
      </c>
      <c r="S4" s="94" t="s">
        <v>12</v>
      </c>
      <c r="T4" s="94" t="s">
        <v>334</v>
      </c>
      <c r="U4" s="94" t="s">
        <v>12</v>
      </c>
      <c r="V4" s="94" t="s">
        <v>334</v>
      </c>
      <c r="W4" s="94" t="s">
        <v>12</v>
      </c>
      <c r="X4" s="94" t="s">
        <v>334</v>
      </c>
      <c r="Y4" s="94" t="s">
        <v>12</v>
      </c>
      <c r="Z4" s="94" t="s">
        <v>334</v>
      </c>
      <c r="AA4" s="94" t="s">
        <v>12</v>
      </c>
      <c r="AB4" s="94" t="s">
        <v>334</v>
      </c>
      <c r="AC4" s="94" t="s">
        <v>12</v>
      </c>
      <c r="AD4" s="94" t="s">
        <v>334</v>
      </c>
      <c r="AE4" s="94" t="s">
        <v>12</v>
      </c>
      <c r="AF4" s="95" t="s">
        <v>334</v>
      </c>
    </row>
    <row r="5" spans="1:32">
      <c r="A5" s="107" t="s">
        <v>50</v>
      </c>
      <c r="B5" s="108" t="s">
        <v>52</v>
      </c>
      <c r="C5" s="108" t="s">
        <v>14</v>
      </c>
      <c r="D5" s="108" t="s">
        <v>39</v>
      </c>
      <c r="E5" s="109">
        <v>1256359</v>
      </c>
      <c r="F5" s="110">
        <v>997.45071730828772</v>
      </c>
      <c r="G5" s="43">
        <v>2110</v>
      </c>
      <c r="H5" s="111">
        <v>1.6751748612621769</v>
      </c>
      <c r="I5" s="43">
        <v>360963</v>
      </c>
      <c r="J5" s="111">
        <v>286.57637130131712</v>
      </c>
      <c r="K5" s="43">
        <v>14486</v>
      </c>
      <c r="L5" s="111">
        <v>11.50075025603976</v>
      </c>
      <c r="M5" s="43">
        <v>7261</v>
      </c>
      <c r="N5" s="111">
        <v>5.7646657192533954</v>
      </c>
      <c r="O5" s="43">
        <v>198836</v>
      </c>
      <c r="P5" s="111">
        <v>157.86022213930153</v>
      </c>
      <c r="Q5" s="43">
        <v>121602</v>
      </c>
      <c r="R5" s="111">
        <v>96.54247084322428</v>
      </c>
      <c r="S5" s="43">
        <v>123925</v>
      </c>
      <c r="T5" s="111">
        <v>98.386751034083062</v>
      </c>
      <c r="U5" s="43">
        <v>15980</v>
      </c>
      <c r="V5" s="111">
        <v>12.686869328421604</v>
      </c>
      <c r="W5" s="43">
        <v>25107</v>
      </c>
      <c r="X5" s="111">
        <v>19.932993005549513</v>
      </c>
      <c r="Y5" s="43">
        <v>60719</v>
      </c>
      <c r="Z5" s="111">
        <v>48.206133839326121</v>
      </c>
      <c r="AA5" s="43">
        <v>41031</v>
      </c>
      <c r="AB5" s="111">
        <v>32.575402716800177</v>
      </c>
      <c r="AC5" s="43">
        <v>26433</v>
      </c>
      <c r="AD5" s="111">
        <v>20.985733226418539</v>
      </c>
      <c r="AE5" s="43">
        <v>6414</v>
      </c>
      <c r="AF5" s="110">
        <v>5.09221400954294</v>
      </c>
    </row>
    <row r="6" spans="1:32">
      <c r="A6" s="96"/>
      <c r="B6" s="54" t="s">
        <v>53</v>
      </c>
      <c r="C6" s="54" t="s">
        <v>14</v>
      </c>
      <c r="D6" s="54" t="s">
        <v>39</v>
      </c>
      <c r="E6" s="103">
        <v>655526</v>
      </c>
      <c r="F6" s="98">
        <v>1068.8853378554657</v>
      </c>
      <c r="G6" s="48">
        <v>1279</v>
      </c>
      <c r="H6" s="97">
        <v>2.0855074354291676</v>
      </c>
      <c r="I6" s="48">
        <v>215110</v>
      </c>
      <c r="J6" s="97">
        <v>350.75332637620664</v>
      </c>
      <c r="K6" s="48">
        <v>7639</v>
      </c>
      <c r="L6" s="97">
        <v>12.455974432559353</v>
      </c>
      <c r="M6" s="48">
        <v>2738</v>
      </c>
      <c r="N6" s="97">
        <v>4.4645186537959818</v>
      </c>
      <c r="O6" s="48">
        <v>92976</v>
      </c>
      <c r="P6" s="97">
        <v>151.60448734672579</v>
      </c>
      <c r="Q6" s="48">
        <v>58625</v>
      </c>
      <c r="R6" s="97">
        <v>95.592551526219665</v>
      </c>
      <c r="S6" s="48">
        <v>66386</v>
      </c>
      <c r="T6" s="97">
        <v>108.24745630054788</v>
      </c>
      <c r="U6" s="48">
        <v>10441</v>
      </c>
      <c r="V6" s="97">
        <v>17.024849986955388</v>
      </c>
      <c r="W6" s="48">
        <v>11835</v>
      </c>
      <c r="X6" s="97">
        <v>19.297873728150272</v>
      </c>
      <c r="Y6" s="48">
        <v>14737</v>
      </c>
      <c r="Z6" s="97">
        <v>24.029806939733891</v>
      </c>
      <c r="AA6" s="48">
        <v>23714</v>
      </c>
      <c r="AB6" s="97">
        <v>38.667492825463079</v>
      </c>
      <c r="AC6" s="48">
        <v>18485</v>
      </c>
      <c r="AD6" s="97">
        <v>30.141207931124445</v>
      </c>
      <c r="AE6" s="48">
        <v>4294</v>
      </c>
      <c r="AF6" s="98">
        <v>7.0016957996347511</v>
      </c>
    </row>
    <row r="7" spans="1:32">
      <c r="A7" s="99"/>
      <c r="B7" s="100" t="s">
        <v>54</v>
      </c>
      <c r="C7" s="100" t="s">
        <v>14</v>
      </c>
      <c r="D7" s="100" t="s">
        <v>39</v>
      </c>
      <c r="E7" s="104">
        <v>600833</v>
      </c>
      <c r="F7" s="102">
        <v>929.65031719015929</v>
      </c>
      <c r="G7" s="52">
        <v>831</v>
      </c>
      <c r="H7" s="101">
        <v>1.2857805972458611</v>
      </c>
      <c r="I7" s="52">
        <v>145853</v>
      </c>
      <c r="J7" s="101">
        <v>225.67383568002475</v>
      </c>
      <c r="K7" s="52">
        <v>6847</v>
      </c>
      <c r="L7" s="101">
        <v>10.594151322915055</v>
      </c>
      <c r="M7" s="52">
        <v>4523</v>
      </c>
      <c r="N7" s="101">
        <v>6.9982980040228995</v>
      </c>
      <c r="O7" s="52">
        <v>105860</v>
      </c>
      <c r="P7" s="101">
        <v>163.79390375986384</v>
      </c>
      <c r="Q7" s="52">
        <v>62977</v>
      </c>
      <c r="R7" s="101">
        <v>97.442364227139095</v>
      </c>
      <c r="S7" s="52">
        <v>57539</v>
      </c>
      <c r="T7" s="101">
        <v>89.028315023982671</v>
      </c>
      <c r="U7" s="52">
        <v>5539</v>
      </c>
      <c r="V7" s="101">
        <v>8.5703233792356492</v>
      </c>
      <c r="W7" s="52">
        <v>13272</v>
      </c>
      <c r="X7" s="101">
        <v>20.535355098251586</v>
      </c>
      <c r="Y7" s="52">
        <v>45982</v>
      </c>
      <c r="Z7" s="101">
        <v>71.146526380937644</v>
      </c>
      <c r="AA7" s="52">
        <v>17317</v>
      </c>
      <c r="AB7" s="101">
        <v>26.794058486770851</v>
      </c>
      <c r="AC7" s="52">
        <v>7948</v>
      </c>
      <c r="AD7" s="101">
        <v>12.297694569085563</v>
      </c>
      <c r="AE7" s="52">
        <v>2120</v>
      </c>
      <c r="AF7" s="102">
        <v>3.2802104285935325</v>
      </c>
    </row>
    <row r="8" spans="1:32">
      <c r="A8" s="107" t="s">
        <v>55</v>
      </c>
      <c r="B8" s="108" t="s">
        <v>52</v>
      </c>
      <c r="C8" s="108" t="s">
        <v>15</v>
      </c>
      <c r="D8" s="108" t="s">
        <v>40</v>
      </c>
      <c r="E8" s="109">
        <v>58066</v>
      </c>
      <c r="F8" s="110">
        <v>1060.4145562378933</v>
      </c>
      <c r="G8" s="43">
        <v>58</v>
      </c>
      <c r="H8" s="111">
        <v>1.0592092491612615</v>
      </c>
      <c r="I8" s="43">
        <v>18138</v>
      </c>
      <c r="J8" s="111">
        <v>331.24029933253382</v>
      </c>
      <c r="K8" s="43">
        <v>694</v>
      </c>
      <c r="L8" s="111">
        <v>12.673986533067509</v>
      </c>
      <c r="M8" s="43">
        <v>228</v>
      </c>
      <c r="N8" s="111">
        <v>4.1637880829097869</v>
      </c>
      <c r="O8" s="43">
        <v>9464</v>
      </c>
      <c r="P8" s="111">
        <v>172.83372989762378</v>
      </c>
      <c r="Q8" s="43">
        <v>5082</v>
      </c>
      <c r="R8" s="111">
        <v>92.808644900647081</v>
      </c>
      <c r="S8" s="43">
        <v>5676</v>
      </c>
      <c r="T8" s="111">
        <v>103.65640859033311</v>
      </c>
      <c r="U8" s="43">
        <v>687</v>
      </c>
      <c r="V8" s="111">
        <v>12.546150934030804</v>
      </c>
      <c r="W8" s="43">
        <v>1498</v>
      </c>
      <c r="X8" s="111">
        <v>27.35681819385465</v>
      </c>
      <c r="Y8" s="43">
        <v>1911</v>
      </c>
      <c r="Z8" s="111">
        <v>34.899118537020186</v>
      </c>
      <c r="AA8" s="43">
        <v>1633</v>
      </c>
      <c r="AB8" s="111">
        <v>29.822219032419657</v>
      </c>
      <c r="AC8" s="43">
        <v>1171</v>
      </c>
      <c r="AD8" s="111">
        <v>21.385069495997193</v>
      </c>
      <c r="AE8" s="43">
        <v>278</v>
      </c>
      <c r="AF8" s="110">
        <v>5.0768995046005294</v>
      </c>
    </row>
    <row r="9" spans="1:32">
      <c r="A9" s="96"/>
      <c r="B9" s="54" t="s">
        <v>53</v>
      </c>
      <c r="C9" s="54" t="s">
        <v>15</v>
      </c>
      <c r="D9" s="54" t="s">
        <v>40</v>
      </c>
      <c r="E9" s="103">
        <v>30834</v>
      </c>
      <c r="F9" s="98">
        <v>1188.912276751201</v>
      </c>
      <c r="G9" s="48">
        <v>33</v>
      </c>
      <c r="H9" s="97">
        <v>1.2724299517671931</v>
      </c>
      <c r="I9" s="48">
        <v>10723</v>
      </c>
      <c r="J9" s="97">
        <v>413.462617357564</v>
      </c>
      <c r="K9" s="48">
        <v>362</v>
      </c>
      <c r="L9" s="97">
        <v>13.95817098605224</v>
      </c>
      <c r="M9" s="48">
        <v>83</v>
      </c>
      <c r="N9" s="97">
        <v>3.2003541211114253</v>
      </c>
      <c r="O9" s="48">
        <v>4464</v>
      </c>
      <c r="P9" s="97">
        <v>172.12506983905305</v>
      </c>
      <c r="Q9" s="48">
        <v>2490</v>
      </c>
      <c r="R9" s="97">
        <v>96.010623633342746</v>
      </c>
      <c r="S9" s="48">
        <v>3134</v>
      </c>
      <c r="T9" s="97">
        <v>120.84228693449647</v>
      </c>
      <c r="U9" s="48">
        <v>411</v>
      </c>
      <c r="V9" s="97">
        <v>15.847536672009587</v>
      </c>
      <c r="W9" s="48">
        <v>675</v>
      </c>
      <c r="X9" s="97">
        <v>26.026976286147129</v>
      </c>
      <c r="Y9" s="48">
        <v>494</v>
      </c>
      <c r="Z9" s="97">
        <v>19.047890793121013</v>
      </c>
      <c r="AA9" s="48">
        <v>988</v>
      </c>
      <c r="AB9" s="97">
        <v>38.095781586242026</v>
      </c>
      <c r="AC9" s="48">
        <v>821</v>
      </c>
      <c r="AD9" s="97">
        <v>31.656514860632289</v>
      </c>
      <c r="AE9" s="48">
        <v>204</v>
      </c>
      <c r="AF9" s="98">
        <v>7.8659306109244662</v>
      </c>
    </row>
    <row r="10" spans="1:32">
      <c r="A10" s="99"/>
      <c r="B10" s="100" t="s">
        <v>54</v>
      </c>
      <c r="C10" s="100" t="s">
        <v>15</v>
      </c>
      <c r="D10" s="100" t="s">
        <v>40</v>
      </c>
      <c r="E10" s="104">
        <v>27232</v>
      </c>
      <c r="F10" s="102">
        <v>944.79447112048626</v>
      </c>
      <c r="G10" s="52">
        <v>25</v>
      </c>
      <c r="H10" s="101">
        <v>0.86735685142524088</v>
      </c>
      <c r="I10" s="52">
        <v>7415</v>
      </c>
      <c r="J10" s="101">
        <v>257.25804213272642</v>
      </c>
      <c r="K10" s="52">
        <v>332</v>
      </c>
      <c r="L10" s="101">
        <v>11.518498986927197</v>
      </c>
      <c r="M10" s="52">
        <v>145</v>
      </c>
      <c r="N10" s="101">
        <v>5.0306697382663961</v>
      </c>
      <c r="O10" s="52">
        <v>5000</v>
      </c>
      <c r="P10" s="101">
        <v>173.47137028504815</v>
      </c>
      <c r="Q10" s="52">
        <v>2592</v>
      </c>
      <c r="R10" s="101">
        <v>89.927558355768966</v>
      </c>
      <c r="S10" s="52">
        <v>2542</v>
      </c>
      <c r="T10" s="101">
        <v>88.192844652918481</v>
      </c>
      <c r="U10" s="52">
        <v>276</v>
      </c>
      <c r="V10" s="101">
        <v>9.5756196397346578</v>
      </c>
      <c r="W10" s="52">
        <v>823</v>
      </c>
      <c r="X10" s="101">
        <v>28.553387548918927</v>
      </c>
      <c r="Y10" s="52">
        <v>1417</v>
      </c>
      <c r="Z10" s="101">
        <v>49.161786338782647</v>
      </c>
      <c r="AA10" s="52">
        <v>645</v>
      </c>
      <c r="AB10" s="101">
        <v>22.377806766771211</v>
      </c>
      <c r="AC10" s="52">
        <v>350</v>
      </c>
      <c r="AD10" s="101">
        <v>12.142995919953371</v>
      </c>
      <c r="AE10" s="52">
        <v>74</v>
      </c>
      <c r="AF10" s="102">
        <v>2.5673762802187126</v>
      </c>
    </row>
    <row r="11" spans="1:32">
      <c r="A11" s="107" t="s">
        <v>387</v>
      </c>
      <c r="B11" s="108" t="s">
        <v>52</v>
      </c>
      <c r="C11" s="108" t="s">
        <v>99</v>
      </c>
      <c r="D11" s="108" t="s">
        <v>41</v>
      </c>
      <c r="E11" s="109">
        <v>5044</v>
      </c>
      <c r="F11" s="110">
        <v>1259.9951538647929</v>
      </c>
      <c r="G11" s="43">
        <v>3</v>
      </c>
      <c r="H11" s="111">
        <v>0.74940235162457935</v>
      </c>
      <c r="I11" s="43">
        <v>1494</v>
      </c>
      <c r="J11" s="111">
        <v>373.20237110904054</v>
      </c>
      <c r="K11" s="43">
        <v>48</v>
      </c>
      <c r="L11" s="111">
        <v>11.99043762599327</v>
      </c>
      <c r="M11" s="43">
        <v>13</v>
      </c>
      <c r="N11" s="111">
        <v>3.2474101903731771</v>
      </c>
      <c r="O11" s="43">
        <v>832</v>
      </c>
      <c r="P11" s="111">
        <v>207.83425218388334</v>
      </c>
      <c r="Q11" s="43">
        <v>422</v>
      </c>
      <c r="R11" s="111">
        <v>105.41593079519083</v>
      </c>
      <c r="S11" s="43">
        <v>523</v>
      </c>
      <c r="T11" s="111">
        <v>130.64580996655167</v>
      </c>
      <c r="U11" s="43">
        <v>58</v>
      </c>
      <c r="V11" s="111">
        <v>14.488445464741869</v>
      </c>
      <c r="W11" s="43">
        <v>121</v>
      </c>
      <c r="X11" s="111">
        <v>30.225894848858033</v>
      </c>
      <c r="Y11" s="43">
        <v>205</v>
      </c>
      <c r="Z11" s="111">
        <v>51.209160694346259</v>
      </c>
      <c r="AA11" s="43">
        <v>150</v>
      </c>
      <c r="AB11" s="111">
        <v>37.470117581228969</v>
      </c>
      <c r="AC11" s="43">
        <v>102</v>
      </c>
      <c r="AD11" s="111">
        <v>25.479679955235699</v>
      </c>
      <c r="AE11" s="43">
        <v>20</v>
      </c>
      <c r="AF11" s="110">
        <v>4.996015677497196</v>
      </c>
    </row>
    <row r="12" spans="1:32">
      <c r="A12" s="96"/>
      <c r="B12" s="54" t="s">
        <v>53</v>
      </c>
      <c r="C12" s="54" t="s">
        <v>99</v>
      </c>
      <c r="D12" s="54" t="s">
        <v>41</v>
      </c>
      <c r="E12" s="103">
        <v>2610</v>
      </c>
      <c r="F12" s="98">
        <v>1413.0181743372077</v>
      </c>
      <c r="G12" s="48">
        <v>3</v>
      </c>
      <c r="H12" s="97">
        <v>1.6241588210772504</v>
      </c>
      <c r="I12" s="48">
        <v>865</v>
      </c>
      <c r="J12" s="97">
        <v>468.29912674394058</v>
      </c>
      <c r="K12" s="48">
        <v>23</v>
      </c>
      <c r="L12" s="97">
        <v>12.451884294925586</v>
      </c>
      <c r="M12" s="48">
        <v>3</v>
      </c>
      <c r="N12" s="97">
        <v>1.6241588210772504</v>
      </c>
      <c r="O12" s="48">
        <v>391</v>
      </c>
      <c r="P12" s="97">
        <v>211.68203301373498</v>
      </c>
      <c r="Q12" s="48">
        <v>230</v>
      </c>
      <c r="R12" s="97">
        <v>124.51884294925587</v>
      </c>
      <c r="S12" s="48">
        <v>262</v>
      </c>
      <c r="T12" s="97">
        <v>141.84320370741321</v>
      </c>
      <c r="U12" s="48">
        <v>38</v>
      </c>
      <c r="V12" s="97">
        <v>20.572678400311837</v>
      </c>
      <c r="W12" s="48">
        <v>52</v>
      </c>
      <c r="X12" s="97">
        <v>28.152086232005672</v>
      </c>
      <c r="Y12" s="48">
        <v>48</v>
      </c>
      <c r="Z12" s="97">
        <v>25.986541137236006</v>
      </c>
      <c r="AA12" s="48">
        <v>97</v>
      </c>
      <c r="AB12" s="97">
        <v>52.51446854816443</v>
      </c>
      <c r="AC12" s="48">
        <v>71</v>
      </c>
      <c r="AD12" s="97">
        <v>38.438425432161594</v>
      </c>
      <c r="AE12" s="48">
        <v>17</v>
      </c>
      <c r="AF12" s="98">
        <v>9.2035666527710855</v>
      </c>
    </row>
    <row r="13" spans="1:32">
      <c r="A13" s="96"/>
      <c r="B13" s="54" t="s">
        <v>54</v>
      </c>
      <c r="C13" s="54" t="s">
        <v>99</v>
      </c>
      <c r="D13" s="54" t="s">
        <v>41</v>
      </c>
      <c r="E13" s="103">
        <v>2434</v>
      </c>
      <c r="F13" s="98">
        <v>1128.900597380431</v>
      </c>
      <c r="G13" s="48" t="s">
        <v>44</v>
      </c>
      <c r="H13" s="97" t="s">
        <v>44</v>
      </c>
      <c r="I13" s="48">
        <v>629</v>
      </c>
      <c r="J13" s="97">
        <v>291.73314533783531</v>
      </c>
      <c r="K13" s="48">
        <v>25</v>
      </c>
      <c r="L13" s="97">
        <v>11.595117064301881</v>
      </c>
      <c r="M13" s="48">
        <v>10</v>
      </c>
      <c r="N13" s="97">
        <v>4.6380468257207523</v>
      </c>
      <c r="O13" s="48">
        <v>441</v>
      </c>
      <c r="P13" s="97">
        <v>204.53786501428519</v>
      </c>
      <c r="Q13" s="48">
        <v>192</v>
      </c>
      <c r="R13" s="97">
        <v>89.05049905383845</v>
      </c>
      <c r="S13" s="48">
        <v>261</v>
      </c>
      <c r="T13" s="97">
        <v>121.05302215131165</v>
      </c>
      <c r="U13" s="48">
        <v>20</v>
      </c>
      <c r="V13" s="97">
        <v>9.2760936514415047</v>
      </c>
      <c r="W13" s="48">
        <v>69</v>
      </c>
      <c r="X13" s="97">
        <v>32.002523097473187</v>
      </c>
      <c r="Y13" s="48">
        <v>157</v>
      </c>
      <c r="Z13" s="97">
        <v>72.817335163815812</v>
      </c>
      <c r="AA13" s="48">
        <v>53</v>
      </c>
      <c r="AB13" s="97">
        <v>24.581648176319984</v>
      </c>
      <c r="AC13" s="48">
        <v>31</v>
      </c>
      <c r="AD13" s="97">
        <v>14.377945159734333</v>
      </c>
      <c r="AE13" s="48">
        <v>3</v>
      </c>
      <c r="AF13" s="98">
        <v>1.3914140477162258</v>
      </c>
    </row>
    <row r="14" spans="1:32">
      <c r="A14" s="107" t="s">
        <v>57</v>
      </c>
      <c r="B14" s="108" t="s">
        <v>52</v>
      </c>
      <c r="C14" s="108" t="s">
        <v>103</v>
      </c>
      <c r="D14" s="108" t="s">
        <v>42</v>
      </c>
      <c r="E14" s="109">
        <v>1516</v>
      </c>
      <c r="F14" s="110">
        <v>1229.7708375583047</v>
      </c>
      <c r="G14" s="43" t="s">
        <v>44</v>
      </c>
      <c r="H14" s="111" t="s">
        <v>44</v>
      </c>
      <c r="I14" s="43">
        <v>485</v>
      </c>
      <c r="J14" s="111">
        <v>393.42932468059212</v>
      </c>
      <c r="K14" s="43">
        <v>17</v>
      </c>
      <c r="L14" s="111">
        <v>13.790306225917664</v>
      </c>
      <c r="M14" s="43">
        <v>1</v>
      </c>
      <c r="N14" s="111">
        <v>0.81119448387750959</v>
      </c>
      <c r="O14" s="43">
        <v>216</v>
      </c>
      <c r="P14" s="111">
        <v>175.21800851754207</v>
      </c>
      <c r="Q14" s="43">
        <v>134</v>
      </c>
      <c r="R14" s="111">
        <v>108.70006083958629</v>
      </c>
      <c r="S14" s="43">
        <v>153</v>
      </c>
      <c r="T14" s="111">
        <v>124.11275603325896</v>
      </c>
      <c r="U14" s="43">
        <v>15</v>
      </c>
      <c r="V14" s="111">
        <v>12.167917258162644</v>
      </c>
      <c r="W14" s="43">
        <v>25</v>
      </c>
      <c r="X14" s="111">
        <v>20.279862096937741</v>
      </c>
      <c r="Y14" s="43">
        <v>63</v>
      </c>
      <c r="Z14" s="111">
        <v>51.105252484283113</v>
      </c>
      <c r="AA14" s="43">
        <v>51</v>
      </c>
      <c r="AB14" s="111">
        <v>41.370918677752989</v>
      </c>
      <c r="AC14" s="43">
        <v>31</v>
      </c>
      <c r="AD14" s="111">
        <v>25.147029000202799</v>
      </c>
      <c r="AE14" s="43">
        <v>10</v>
      </c>
      <c r="AF14" s="110">
        <v>8.1119448387750968</v>
      </c>
    </row>
    <row r="15" spans="1:32">
      <c r="A15" s="96"/>
      <c r="B15" s="54" t="s">
        <v>53</v>
      </c>
      <c r="C15" s="54" t="s">
        <v>103</v>
      </c>
      <c r="D15" s="54" t="s">
        <v>42</v>
      </c>
      <c r="E15" s="103">
        <v>793</v>
      </c>
      <c r="F15" s="98">
        <v>1364.6532438478748</v>
      </c>
      <c r="G15" s="48" t="s">
        <v>44</v>
      </c>
      <c r="H15" s="97" t="s">
        <v>44</v>
      </c>
      <c r="I15" s="48">
        <v>286</v>
      </c>
      <c r="J15" s="97">
        <v>492.17002237136467</v>
      </c>
      <c r="K15" s="48">
        <v>6</v>
      </c>
      <c r="L15" s="97">
        <v>10.325245224574084</v>
      </c>
      <c r="M15" s="48" t="s">
        <v>44</v>
      </c>
      <c r="N15" s="97" t="s">
        <v>44</v>
      </c>
      <c r="O15" s="48">
        <v>100</v>
      </c>
      <c r="P15" s="97">
        <v>172.08742040956804</v>
      </c>
      <c r="Q15" s="48">
        <v>72</v>
      </c>
      <c r="R15" s="97">
        <v>123.90294269488901</v>
      </c>
      <c r="S15" s="48">
        <v>79</v>
      </c>
      <c r="T15" s="97">
        <v>135.94906212355875</v>
      </c>
      <c r="U15" s="48">
        <v>9</v>
      </c>
      <c r="V15" s="97">
        <v>15.487867836861126</v>
      </c>
      <c r="W15" s="48">
        <v>8</v>
      </c>
      <c r="X15" s="97">
        <v>13.766993632765445</v>
      </c>
      <c r="Y15" s="48">
        <v>20</v>
      </c>
      <c r="Z15" s="97">
        <v>34.417484081913614</v>
      </c>
      <c r="AA15" s="48">
        <v>36</v>
      </c>
      <c r="AB15" s="97">
        <v>61.951471347444503</v>
      </c>
      <c r="AC15" s="48">
        <v>23</v>
      </c>
      <c r="AD15" s="97">
        <v>39.580106694200659</v>
      </c>
      <c r="AE15" s="48">
        <v>9</v>
      </c>
      <c r="AF15" s="98">
        <v>15.487867836861126</v>
      </c>
    </row>
    <row r="16" spans="1:32">
      <c r="A16" s="99"/>
      <c r="B16" s="100" t="s">
        <v>54</v>
      </c>
      <c r="C16" s="100" t="s">
        <v>103</v>
      </c>
      <c r="D16" s="100" t="s">
        <v>42</v>
      </c>
      <c r="E16" s="104">
        <v>723</v>
      </c>
      <c r="F16" s="102">
        <v>1109.4912913373744</v>
      </c>
      <c r="G16" s="52" t="s">
        <v>44</v>
      </c>
      <c r="H16" s="101" t="s">
        <v>44</v>
      </c>
      <c r="I16" s="52">
        <v>199</v>
      </c>
      <c r="J16" s="101">
        <v>305.37865418552906</v>
      </c>
      <c r="K16" s="52">
        <v>11</v>
      </c>
      <c r="L16" s="101">
        <v>16.880227115783011</v>
      </c>
      <c r="M16" s="52">
        <v>1</v>
      </c>
      <c r="N16" s="101">
        <v>1.5345661014348193</v>
      </c>
      <c r="O16" s="52">
        <v>116</v>
      </c>
      <c r="P16" s="101">
        <v>178.00966776643904</v>
      </c>
      <c r="Q16" s="52">
        <v>62</v>
      </c>
      <c r="R16" s="101">
        <v>95.143098288958797</v>
      </c>
      <c r="S16" s="52">
        <v>74</v>
      </c>
      <c r="T16" s="101">
        <v>113.55789150617663</v>
      </c>
      <c r="U16" s="52">
        <v>6</v>
      </c>
      <c r="V16" s="101">
        <v>9.2073966086089154</v>
      </c>
      <c r="W16" s="52">
        <v>17</v>
      </c>
      <c r="X16" s="101">
        <v>26.087623724391928</v>
      </c>
      <c r="Y16" s="52">
        <v>43</v>
      </c>
      <c r="Z16" s="101">
        <v>65.98634236169724</v>
      </c>
      <c r="AA16" s="52">
        <v>15</v>
      </c>
      <c r="AB16" s="101">
        <v>23.018491521522289</v>
      </c>
      <c r="AC16" s="52">
        <v>8</v>
      </c>
      <c r="AD16" s="101">
        <v>12.276528811478554</v>
      </c>
      <c r="AE16" s="52">
        <v>1</v>
      </c>
      <c r="AF16" s="102">
        <v>1.5345661014348193</v>
      </c>
    </row>
    <row r="17" spans="1:32">
      <c r="A17" s="107" t="s">
        <v>59</v>
      </c>
      <c r="B17" s="108" t="s">
        <v>52</v>
      </c>
      <c r="C17" s="108" t="s">
        <v>107</v>
      </c>
      <c r="D17" s="108" t="s">
        <v>43</v>
      </c>
      <c r="E17" s="109">
        <v>486</v>
      </c>
      <c r="F17" s="110">
        <v>998.06957736066056</v>
      </c>
      <c r="G17" s="43" t="s">
        <v>44</v>
      </c>
      <c r="H17" s="111" t="s">
        <v>44</v>
      </c>
      <c r="I17" s="43">
        <v>167</v>
      </c>
      <c r="J17" s="111">
        <v>342.95806464862204</v>
      </c>
      <c r="K17" s="43">
        <v>3</v>
      </c>
      <c r="L17" s="111">
        <v>6.1609233170411137</v>
      </c>
      <c r="M17" s="43">
        <v>1</v>
      </c>
      <c r="N17" s="111">
        <v>2.0536411056803714</v>
      </c>
      <c r="O17" s="43">
        <v>62</v>
      </c>
      <c r="P17" s="111">
        <v>127.32574855218303</v>
      </c>
      <c r="Q17" s="43">
        <v>28</v>
      </c>
      <c r="R17" s="111">
        <v>57.501950959050397</v>
      </c>
      <c r="S17" s="43">
        <v>62</v>
      </c>
      <c r="T17" s="111">
        <v>127.32574855218303</v>
      </c>
      <c r="U17" s="43">
        <v>4</v>
      </c>
      <c r="V17" s="111">
        <v>8.2145644227214856</v>
      </c>
      <c r="W17" s="43">
        <v>8</v>
      </c>
      <c r="X17" s="111">
        <v>16.429128845442971</v>
      </c>
      <c r="Y17" s="43">
        <v>15</v>
      </c>
      <c r="Z17" s="111">
        <v>30.804616585205569</v>
      </c>
      <c r="AA17" s="43">
        <v>13</v>
      </c>
      <c r="AB17" s="111">
        <v>26.697334373844829</v>
      </c>
      <c r="AC17" s="43">
        <v>14</v>
      </c>
      <c r="AD17" s="111">
        <v>28.750975479525199</v>
      </c>
      <c r="AE17" s="43">
        <v>1</v>
      </c>
      <c r="AF17" s="110">
        <v>2.0536411056803714</v>
      </c>
    </row>
    <row r="18" spans="1:32">
      <c r="A18" s="96"/>
      <c r="B18" s="54" t="s">
        <v>53</v>
      </c>
      <c r="C18" s="54" t="s">
        <v>107</v>
      </c>
      <c r="D18" s="54" t="s">
        <v>43</v>
      </c>
      <c r="E18" s="103">
        <v>254</v>
      </c>
      <c r="F18" s="98">
        <v>1103.2445815054509</v>
      </c>
      <c r="G18" s="48" t="s">
        <v>44</v>
      </c>
      <c r="H18" s="97" t="s">
        <v>44</v>
      </c>
      <c r="I18" s="48">
        <v>100</v>
      </c>
      <c r="J18" s="97">
        <v>434.34826043521701</v>
      </c>
      <c r="K18" s="48">
        <v>1</v>
      </c>
      <c r="L18" s="97">
        <v>4.3434826043521699</v>
      </c>
      <c r="M18" s="48" t="s">
        <v>44</v>
      </c>
      <c r="N18" s="97" t="s">
        <v>44</v>
      </c>
      <c r="O18" s="48">
        <v>29</v>
      </c>
      <c r="P18" s="97">
        <v>125.96099552621293</v>
      </c>
      <c r="Q18" s="48">
        <v>16</v>
      </c>
      <c r="R18" s="97">
        <v>69.495721669634719</v>
      </c>
      <c r="S18" s="48">
        <v>33</v>
      </c>
      <c r="T18" s="97">
        <v>143.33492594362161</v>
      </c>
      <c r="U18" s="48">
        <v>2</v>
      </c>
      <c r="V18" s="97">
        <v>8.6869652087043399</v>
      </c>
      <c r="W18" s="48">
        <v>3</v>
      </c>
      <c r="X18" s="97">
        <v>13.03044781305651</v>
      </c>
      <c r="Y18" s="48">
        <v>3</v>
      </c>
      <c r="Z18" s="97">
        <v>13.03044781305651</v>
      </c>
      <c r="AA18" s="48">
        <v>10</v>
      </c>
      <c r="AB18" s="97">
        <v>43.434826043521696</v>
      </c>
      <c r="AC18" s="48">
        <v>9</v>
      </c>
      <c r="AD18" s="97">
        <v>39.091343439169528</v>
      </c>
      <c r="AE18" s="48">
        <v>1</v>
      </c>
      <c r="AF18" s="98">
        <v>4.3434826043521699</v>
      </c>
    </row>
    <row r="19" spans="1:32">
      <c r="A19" s="99"/>
      <c r="B19" s="100" t="s">
        <v>54</v>
      </c>
      <c r="C19" s="100" t="s">
        <v>107</v>
      </c>
      <c r="D19" s="100" t="s">
        <v>43</v>
      </c>
      <c r="E19" s="104">
        <v>232</v>
      </c>
      <c r="F19" s="102">
        <v>903.74352382065365</v>
      </c>
      <c r="G19" s="52" t="s">
        <v>44</v>
      </c>
      <c r="H19" s="101" t="s">
        <v>44</v>
      </c>
      <c r="I19" s="52">
        <v>67</v>
      </c>
      <c r="J19" s="101">
        <v>260.99489696544737</v>
      </c>
      <c r="K19" s="52">
        <v>2</v>
      </c>
      <c r="L19" s="101">
        <v>7.7908924467297727</v>
      </c>
      <c r="M19" s="52">
        <v>1</v>
      </c>
      <c r="N19" s="101">
        <v>3.8954462233648863</v>
      </c>
      <c r="O19" s="52">
        <v>33</v>
      </c>
      <c r="P19" s="101">
        <v>128.54972537104126</v>
      </c>
      <c r="Q19" s="52">
        <v>12</v>
      </c>
      <c r="R19" s="101">
        <v>46.74535468037864</v>
      </c>
      <c r="S19" s="52">
        <v>29</v>
      </c>
      <c r="T19" s="101">
        <v>112.96794047758171</v>
      </c>
      <c r="U19" s="52">
        <v>2</v>
      </c>
      <c r="V19" s="101">
        <v>7.7908924467297727</v>
      </c>
      <c r="W19" s="52">
        <v>5</v>
      </c>
      <c r="X19" s="101">
        <v>19.477231116824431</v>
      </c>
      <c r="Y19" s="52">
        <v>12</v>
      </c>
      <c r="Z19" s="101">
        <v>46.74535468037864</v>
      </c>
      <c r="AA19" s="52">
        <v>3</v>
      </c>
      <c r="AB19" s="101">
        <v>11.68633867009466</v>
      </c>
      <c r="AC19" s="52">
        <v>5</v>
      </c>
      <c r="AD19" s="101">
        <v>19.477231116824431</v>
      </c>
      <c r="AE19" s="52" t="s">
        <v>44</v>
      </c>
      <c r="AF19" s="102" t="s">
        <v>44</v>
      </c>
    </row>
    <row r="20" spans="1:32">
      <c r="A20" s="107" t="s">
        <v>60</v>
      </c>
      <c r="B20" s="108" t="s">
        <v>52</v>
      </c>
      <c r="C20" s="108" t="s">
        <v>111</v>
      </c>
      <c r="D20" s="108" t="s">
        <v>45</v>
      </c>
      <c r="E20" s="109">
        <v>133</v>
      </c>
      <c r="F20" s="110">
        <v>1509.1342335186657</v>
      </c>
      <c r="G20" s="43" t="s">
        <v>44</v>
      </c>
      <c r="H20" s="111" t="s">
        <v>44</v>
      </c>
      <c r="I20" s="43">
        <v>46</v>
      </c>
      <c r="J20" s="111">
        <v>521.95620106660613</v>
      </c>
      <c r="K20" s="43">
        <v>1</v>
      </c>
      <c r="L20" s="111">
        <v>11.346873936230567</v>
      </c>
      <c r="M20" s="43" t="s">
        <v>44</v>
      </c>
      <c r="N20" s="111" t="s">
        <v>44</v>
      </c>
      <c r="O20" s="43">
        <v>15</v>
      </c>
      <c r="P20" s="111">
        <v>170.20310904345854</v>
      </c>
      <c r="Q20" s="43">
        <v>8</v>
      </c>
      <c r="R20" s="111">
        <v>90.774991489844538</v>
      </c>
      <c r="S20" s="43">
        <v>9</v>
      </c>
      <c r="T20" s="111">
        <v>102.12186542607512</v>
      </c>
      <c r="U20" s="43">
        <v>4</v>
      </c>
      <c r="V20" s="111">
        <v>45.387495744922269</v>
      </c>
      <c r="W20" s="43" t="s">
        <v>44</v>
      </c>
      <c r="X20" s="111" t="s">
        <v>44</v>
      </c>
      <c r="Y20" s="43">
        <v>12</v>
      </c>
      <c r="Z20" s="111">
        <v>136.16248723476681</v>
      </c>
      <c r="AA20" s="43">
        <v>5</v>
      </c>
      <c r="AB20" s="111">
        <v>56.734369681152842</v>
      </c>
      <c r="AC20" s="43">
        <v>2</v>
      </c>
      <c r="AD20" s="111">
        <v>22.693747872461135</v>
      </c>
      <c r="AE20" s="43">
        <v>1</v>
      </c>
      <c r="AF20" s="110">
        <v>11.346873936230567</v>
      </c>
    </row>
    <row r="21" spans="1:32">
      <c r="A21" s="96"/>
      <c r="B21" s="54" t="s">
        <v>53</v>
      </c>
      <c r="C21" s="54" t="s">
        <v>111</v>
      </c>
      <c r="D21" s="54" t="s">
        <v>45</v>
      </c>
      <c r="E21" s="103">
        <v>71</v>
      </c>
      <c r="F21" s="98">
        <v>1690.8787806620624</v>
      </c>
      <c r="G21" s="48" t="s">
        <v>44</v>
      </c>
      <c r="H21" s="97" t="s">
        <v>44</v>
      </c>
      <c r="I21" s="48">
        <v>27</v>
      </c>
      <c r="J21" s="97">
        <v>643.01024053346032</v>
      </c>
      <c r="K21" s="48" t="s">
        <v>44</v>
      </c>
      <c r="L21" s="97" t="s">
        <v>44</v>
      </c>
      <c r="M21" s="48" t="s">
        <v>44</v>
      </c>
      <c r="N21" s="97" t="s">
        <v>44</v>
      </c>
      <c r="O21" s="48">
        <v>8</v>
      </c>
      <c r="P21" s="97">
        <v>190.52155275065491</v>
      </c>
      <c r="Q21" s="48">
        <v>4</v>
      </c>
      <c r="R21" s="97">
        <v>95.260776375327453</v>
      </c>
      <c r="S21" s="48">
        <v>5</v>
      </c>
      <c r="T21" s="97">
        <v>119.07597046915933</v>
      </c>
      <c r="U21" s="48">
        <v>2</v>
      </c>
      <c r="V21" s="97">
        <v>47.630388187663726</v>
      </c>
      <c r="W21" s="48" t="s">
        <v>44</v>
      </c>
      <c r="X21" s="97" t="s">
        <v>44</v>
      </c>
      <c r="Y21" s="48">
        <v>4</v>
      </c>
      <c r="Z21" s="97">
        <v>95.260776375327453</v>
      </c>
      <c r="AA21" s="48">
        <v>3</v>
      </c>
      <c r="AB21" s="97">
        <v>71.445582281495589</v>
      </c>
      <c r="AC21" s="48">
        <v>2</v>
      </c>
      <c r="AD21" s="97">
        <v>47.630388187663726</v>
      </c>
      <c r="AE21" s="48">
        <v>1</v>
      </c>
      <c r="AF21" s="98">
        <v>23.815194093831863</v>
      </c>
    </row>
    <row r="22" spans="1:32">
      <c r="A22" s="99"/>
      <c r="B22" s="100" t="s">
        <v>54</v>
      </c>
      <c r="C22" s="100" t="s">
        <v>111</v>
      </c>
      <c r="D22" s="100" t="s">
        <v>45</v>
      </c>
      <c r="E22" s="104">
        <v>62</v>
      </c>
      <c r="F22" s="102">
        <v>1343.7364542696141</v>
      </c>
      <c r="G22" s="52" t="s">
        <v>44</v>
      </c>
      <c r="H22" s="101" t="s">
        <v>44</v>
      </c>
      <c r="I22" s="52">
        <v>19</v>
      </c>
      <c r="J22" s="101">
        <v>411.79020372778496</v>
      </c>
      <c r="K22" s="52">
        <v>1</v>
      </c>
      <c r="L22" s="101">
        <v>21.673168617251843</v>
      </c>
      <c r="M22" s="52" t="s">
        <v>44</v>
      </c>
      <c r="N22" s="101" t="s">
        <v>44</v>
      </c>
      <c r="O22" s="52">
        <v>7</v>
      </c>
      <c r="P22" s="101">
        <v>151.71218032076291</v>
      </c>
      <c r="Q22" s="52">
        <v>4</v>
      </c>
      <c r="R22" s="101">
        <v>86.692674469007372</v>
      </c>
      <c r="S22" s="52">
        <v>4</v>
      </c>
      <c r="T22" s="101">
        <v>86.692674469007372</v>
      </c>
      <c r="U22" s="52">
        <v>2</v>
      </c>
      <c r="V22" s="101">
        <v>43.346337234503686</v>
      </c>
      <c r="W22" s="52" t="s">
        <v>44</v>
      </c>
      <c r="X22" s="101" t="s">
        <v>44</v>
      </c>
      <c r="Y22" s="52">
        <v>8</v>
      </c>
      <c r="Z22" s="101">
        <v>173.38534893801474</v>
      </c>
      <c r="AA22" s="52">
        <v>2</v>
      </c>
      <c r="AB22" s="101">
        <v>43.346337234503686</v>
      </c>
      <c r="AC22" s="52" t="s">
        <v>44</v>
      </c>
      <c r="AD22" s="101" t="s">
        <v>44</v>
      </c>
      <c r="AE22" s="52" t="s">
        <v>44</v>
      </c>
      <c r="AF22" s="102" t="s">
        <v>44</v>
      </c>
    </row>
    <row r="23" spans="1:32">
      <c r="A23" s="107" t="s">
        <v>61</v>
      </c>
      <c r="B23" s="108" t="s">
        <v>52</v>
      </c>
      <c r="C23" s="108" t="s">
        <v>115</v>
      </c>
      <c r="D23" s="108" t="s">
        <v>45</v>
      </c>
      <c r="E23" s="109">
        <v>78</v>
      </c>
      <c r="F23" s="110">
        <v>1577.350859453994</v>
      </c>
      <c r="G23" s="43" t="s">
        <v>44</v>
      </c>
      <c r="H23" s="111" t="s">
        <v>44</v>
      </c>
      <c r="I23" s="43">
        <v>25</v>
      </c>
      <c r="J23" s="111">
        <v>505.56117290192111</v>
      </c>
      <c r="K23" s="43">
        <v>1</v>
      </c>
      <c r="L23" s="111">
        <v>20.222446916076844</v>
      </c>
      <c r="M23" s="43" t="s">
        <v>44</v>
      </c>
      <c r="N23" s="111" t="s">
        <v>44</v>
      </c>
      <c r="O23" s="43">
        <v>10</v>
      </c>
      <c r="P23" s="111">
        <v>202.22446916076845</v>
      </c>
      <c r="Q23" s="43">
        <v>9</v>
      </c>
      <c r="R23" s="111">
        <v>182.0020222446916</v>
      </c>
      <c r="S23" s="43">
        <v>9</v>
      </c>
      <c r="T23" s="111">
        <v>182.0020222446916</v>
      </c>
      <c r="U23" s="43">
        <v>2</v>
      </c>
      <c r="V23" s="111">
        <v>40.444893832153689</v>
      </c>
      <c r="W23" s="43">
        <v>1</v>
      </c>
      <c r="X23" s="111">
        <v>20.222446916076844</v>
      </c>
      <c r="Y23" s="43">
        <v>3</v>
      </c>
      <c r="Z23" s="111">
        <v>60.667340748230536</v>
      </c>
      <c r="AA23" s="43">
        <v>3</v>
      </c>
      <c r="AB23" s="111">
        <v>60.667340748230536</v>
      </c>
      <c r="AC23" s="43">
        <v>1</v>
      </c>
      <c r="AD23" s="111">
        <v>20.222446916076844</v>
      </c>
      <c r="AE23" s="43">
        <v>2</v>
      </c>
      <c r="AF23" s="110">
        <v>40.444893832153689</v>
      </c>
    </row>
    <row r="24" spans="1:32">
      <c r="A24" s="96"/>
      <c r="B24" s="54" t="s">
        <v>53</v>
      </c>
      <c r="C24" s="54" t="s">
        <v>115</v>
      </c>
      <c r="D24" s="54" t="s">
        <v>45</v>
      </c>
      <c r="E24" s="103">
        <v>44</v>
      </c>
      <c r="F24" s="98">
        <v>1901.4693171996541</v>
      </c>
      <c r="G24" s="48" t="s">
        <v>44</v>
      </c>
      <c r="H24" s="97" t="s">
        <v>44</v>
      </c>
      <c r="I24" s="48">
        <v>18</v>
      </c>
      <c r="J24" s="97">
        <v>777.8738115816767</v>
      </c>
      <c r="K24" s="48" t="s">
        <v>44</v>
      </c>
      <c r="L24" s="97" t="s">
        <v>44</v>
      </c>
      <c r="M24" s="48" t="s">
        <v>44</v>
      </c>
      <c r="N24" s="97" t="s">
        <v>44</v>
      </c>
      <c r="O24" s="48">
        <v>4</v>
      </c>
      <c r="P24" s="97">
        <v>172.86084701815039</v>
      </c>
      <c r="Q24" s="48">
        <v>4</v>
      </c>
      <c r="R24" s="97">
        <v>172.86084701815039</v>
      </c>
      <c r="S24" s="48">
        <v>6</v>
      </c>
      <c r="T24" s="97">
        <v>259.29127052722555</v>
      </c>
      <c r="U24" s="48">
        <v>2</v>
      </c>
      <c r="V24" s="97">
        <v>86.430423509075197</v>
      </c>
      <c r="W24" s="48" t="s">
        <v>44</v>
      </c>
      <c r="X24" s="97" t="s">
        <v>44</v>
      </c>
      <c r="Y24" s="48">
        <v>1</v>
      </c>
      <c r="Z24" s="97">
        <v>43.215211754537599</v>
      </c>
      <c r="AA24" s="48">
        <v>2</v>
      </c>
      <c r="AB24" s="97">
        <v>86.430423509075197</v>
      </c>
      <c r="AC24" s="48">
        <v>1</v>
      </c>
      <c r="AD24" s="97">
        <v>43.215211754537599</v>
      </c>
      <c r="AE24" s="48">
        <v>2</v>
      </c>
      <c r="AF24" s="98">
        <v>86.430423509075197</v>
      </c>
    </row>
    <row r="25" spans="1:32">
      <c r="A25" s="99"/>
      <c r="B25" s="100" t="s">
        <v>54</v>
      </c>
      <c r="C25" s="100" t="s">
        <v>115</v>
      </c>
      <c r="D25" s="100" t="s">
        <v>45</v>
      </c>
      <c r="E25" s="104">
        <v>34</v>
      </c>
      <c r="F25" s="102">
        <v>1292.2843025465602</v>
      </c>
      <c r="G25" s="52" t="s">
        <v>44</v>
      </c>
      <c r="H25" s="101" t="s">
        <v>44</v>
      </c>
      <c r="I25" s="52">
        <v>7</v>
      </c>
      <c r="J25" s="101">
        <v>266.05853287723295</v>
      </c>
      <c r="K25" s="52">
        <v>1</v>
      </c>
      <c r="L25" s="101">
        <v>38.00836183960471</v>
      </c>
      <c r="M25" s="52" t="s">
        <v>44</v>
      </c>
      <c r="N25" s="101" t="s">
        <v>44</v>
      </c>
      <c r="O25" s="52">
        <v>6</v>
      </c>
      <c r="P25" s="101">
        <v>228.05017103762827</v>
      </c>
      <c r="Q25" s="52">
        <v>5</v>
      </c>
      <c r="R25" s="101">
        <v>190.04180919802354</v>
      </c>
      <c r="S25" s="52">
        <v>3</v>
      </c>
      <c r="T25" s="101">
        <v>114.02508551881414</v>
      </c>
      <c r="U25" s="52" t="s">
        <v>44</v>
      </c>
      <c r="V25" s="101" t="s">
        <v>44</v>
      </c>
      <c r="W25" s="52">
        <v>1</v>
      </c>
      <c r="X25" s="101">
        <v>38.00836183960471</v>
      </c>
      <c r="Y25" s="52">
        <v>2</v>
      </c>
      <c r="Z25" s="101">
        <v>76.01672367920942</v>
      </c>
      <c r="AA25" s="52">
        <v>1</v>
      </c>
      <c r="AB25" s="101">
        <v>38.00836183960471</v>
      </c>
      <c r="AC25" s="52" t="s">
        <v>44</v>
      </c>
      <c r="AD25" s="101" t="s">
        <v>44</v>
      </c>
      <c r="AE25" s="52" t="s">
        <v>44</v>
      </c>
      <c r="AF25" s="102" t="s">
        <v>44</v>
      </c>
    </row>
    <row r="26" spans="1:32">
      <c r="A26" s="107" t="s">
        <v>62</v>
      </c>
      <c r="B26" s="108" t="s">
        <v>52</v>
      </c>
      <c r="C26" s="108" t="s">
        <v>119</v>
      </c>
      <c r="D26" s="108" t="s">
        <v>45</v>
      </c>
      <c r="E26" s="109">
        <v>86</v>
      </c>
      <c r="F26" s="110">
        <v>1714.5135566188198</v>
      </c>
      <c r="G26" s="43" t="s">
        <v>44</v>
      </c>
      <c r="H26" s="111" t="s">
        <v>44</v>
      </c>
      <c r="I26" s="43">
        <v>24</v>
      </c>
      <c r="J26" s="111">
        <v>478.46889952153106</v>
      </c>
      <c r="K26" s="43">
        <v>2</v>
      </c>
      <c r="L26" s="111">
        <v>39.872408293460929</v>
      </c>
      <c r="M26" s="43" t="s">
        <v>44</v>
      </c>
      <c r="N26" s="111" t="s">
        <v>44</v>
      </c>
      <c r="O26" s="43">
        <v>9</v>
      </c>
      <c r="P26" s="111">
        <v>179.42583732057417</v>
      </c>
      <c r="Q26" s="43">
        <v>13</v>
      </c>
      <c r="R26" s="111">
        <v>259.17065390749599</v>
      </c>
      <c r="S26" s="43">
        <v>3</v>
      </c>
      <c r="T26" s="111">
        <v>59.808612440191382</v>
      </c>
      <c r="U26" s="43">
        <v>1</v>
      </c>
      <c r="V26" s="111">
        <v>19.936204146730464</v>
      </c>
      <c r="W26" s="43">
        <v>2</v>
      </c>
      <c r="X26" s="111">
        <v>39.872408293460929</v>
      </c>
      <c r="Y26" s="43">
        <v>2</v>
      </c>
      <c r="Z26" s="111">
        <v>39.872408293460929</v>
      </c>
      <c r="AA26" s="43">
        <v>6</v>
      </c>
      <c r="AB26" s="111">
        <v>119.61722488038276</v>
      </c>
      <c r="AC26" s="43">
        <v>4</v>
      </c>
      <c r="AD26" s="111">
        <v>79.744816586921857</v>
      </c>
      <c r="AE26" s="43">
        <v>1</v>
      </c>
      <c r="AF26" s="110">
        <v>19.936204146730464</v>
      </c>
    </row>
    <row r="27" spans="1:32">
      <c r="A27" s="96"/>
      <c r="B27" s="54" t="s">
        <v>53</v>
      </c>
      <c r="C27" s="54" t="s">
        <v>119</v>
      </c>
      <c r="D27" s="54" t="s">
        <v>45</v>
      </c>
      <c r="E27" s="103">
        <v>41</v>
      </c>
      <c r="F27" s="98">
        <v>1685.1623510069871</v>
      </c>
      <c r="G27" s="48" t="s">
        <v>44</v>
      </c>
      <c r="H27" s="97" t="s">
        <v>44</v>
      </c>
      <c r="I27" s="48">
        <v>10</v>
      </c>
      <c r="J27" s="97">
        <v>411.01520756267979</v>
      </c>
      <c r="K27" s="48">
        <v>2</v>
      </c>
      <c r="L27" s="97">
        <v>82.203041512535961</v>
      </c>
      <c r="M27" s="48" t="s">
        <v>44</v>
      </c>
      <c r="N27" s="97" t="s">
        <v>44</v>
      </c>
      <c r="O27" s="48">
        <v>5</v>
      </c>
      <c r="P27" s="97">
        <v>205.5076037813399</v>
      </c>
      <c r="Q27" s="48">
        <v>8</v>
      </c>
      <c r="R27" s="97">
        <v>328.81216605014384</v>
      </c>
      <c r="S27" s="48">
        <v>1</v>
      </c>
      <c r="T27" s="97">
        <v>41.101520756267981</v>
      </c>
      <c r="U27" s="48" t="s">
        <v>44</v>
      </c>
      <c r="V27" s="97" t="s">
        <v>44</v>
      </c>
      <c r="W27" s="48">
        <v>1</v>
      </c>
      <c r="X27" s="97">
        <v>41.101520756267981</v>
      </c>
      <c r="Y27" s="48">
        <v>1</v>
      </c>
      <c r="Z27" s="97">
        <v>41.101520756267981</v>
      </c>
      <c r="AA27" s="48">
        <v>3</v>
      </c>
      <c r="AB27" s="97">
        <v>123.30456226880395</v>
      </c>
      <c r="AC27" s="48">
        <v>4</v>
      </c>
      <c r="AD27" s="97">
        <v>164.40608302507192</v>
      </c>
      <c r="AE27" s="48">
        <v>1</v>
      </c>
      <c r="AF27" s="98">
        <v>41.101520756267981</v>
      </c>
    </row>
    <row r="28" spans="1:32">
      <c r="A28" s="99"/>
      <c r="B28" s="100" t="s">
        <v>54</v>
      </c>
      <c r="C28" s="100" t="s">
        <v>119</v>
      </c>
      <c r="D28" s="100" t="s">
        <v>45</v>
      </c>
      <c r="E28" s="104">
        <v>45</v>
      </c>
      <c r="F28" s="102">
        <v>1742.1602787456445</v>
      </c>
      <c r="G28" s="52" t="s">
        <v>44</v>
      </c>
      <c r="H28" s="101" t="s">
        <v>44</v>
      </c>
      <c r="I28" s="52">
        <v>14</v>
      </c>
      <c r="J28" s="101">
        <v>542.0054200542005</v>
      </c>
      <c r="K28" s="52" t="s">
        <v>44</v>
      </c>
      <c r="L28" s="101" t="s">
        <v>44</v>
      </c>
      <c r="M28" s="52" t="s">
        <v>44</v>
      </c>
      <c r="N28" s="101" t="s">
        <v>44</v>
      </c>
      <c r="O28" s="52">
        <v>4</v>
      </c>
      <c r="P28" s="101">
        <v>154.85869144405729</v>
      </c>
      <c r="Q28" s="52">
        <v>5</v>
      </c>
      <c r="R28" s="101">
        <v>193.57336430507164</v>
      </c>
      <c r="S28" s="52">
        <v>2</v>
      </c>
      <c r="T28" s="101">
        <v>77.429345722028643</v>
      </c>
      <c r="U28" s="52">
        <v>1</v>
      </c>
      <c r="V28" s="101">
        <v>38.714672861014321</v>
      </c>
      <c r="W28" s="52">
        <v>1</v>
      </c>
      <c r="X28" s="101">
        <v>38.714672861014321</v>
      </c>
      <c r="Y28" s="52">
        <v>1</v>
      </c>
      <c r="Z28" s="101">
        <v>38.714672861014321</v>
      </c>
      <c r="AA28" s="52">
        <v>3</v>
      </c>
      <c r="AB28" s="101">
        <v>116.14401858304298</v>
      </c>
      <c r="AC28" s="52" t="s">
        <v>44</v>
      </c>
      <c r="AD28" s="101" t="s">
        <v>44</v>
      </c>
      <c r="AE28" s="52" t="s">
        <v>44</v>
      </c>
      <c r="AF28" s="102" t="s">
        <v>44</v>
      </c>
    </row>
    <row r="29" spans="1:32">
      <c r="A29" s="107" t="s">
        <v>64</v>
      </c>
      <c r="B29" s="108" t="s">
        <v>52</v>
      </c>
      <c r="C29" s="108" t="s">
        <v>123</v>
      </c>
      <c r="D29" s="108" t="s">
        <v>45</v>
      </c>
      <c r="E29" s="109">
        <v>94</v>
      </c>
      <c r="F29" s="110">
        <v>1891.3480885311872</v>
      </c>
      <c r="G29" s="43" t="s">
        <v>44</v>
      </c>
      <c r="H29" s="111" t="s">
        <v>44</v>
      </c>
      <c r="I29" s="43">
        <v>30</v>
      </c>
      <c r="J29" s="111">
        <v>603.62173038229378</v>
      </c>
      <c r="K29" s="43">
        <v>1</v>
      </c>
      <c r="L29" s="111">
        <v>20.120724346076457</v>
      </c>
      <c r="M29" s="43" t="s">
        <v>44</v>
      </c>
      <c r="N29" s="111" t="s">
        <v>44</v>
      </c>
      <c r="O29" s="43">
        <v>17</v>
      </c>
      <c r="P29" s="111">
        <v>342.0523138832998</v>
      </c>
      <c r="Q29" s="43">
        <v>13</v>
      </c>
      <c r="R29" s="111">
        <v>261.56941649899397</v>
      </c>
      <c r="S29" s="43">
        <v>6</v>
      </c>
      <c r="T29" s="111">
        <v>120.72434607645874</v>
      </c>
      <c r="U29" s="43">
        <v>2</v>
      </c>
      <c r="V29" s="111">
        <v>40.241448692152915</v>
      </c>
      <c r="W29" s="43">
        <v>2</v>
      </c>
      <c r="X29" s="111">
        <v>40.241448692152915</v>
      </c>
      <c r="Y29" s="43">
        <v>3</v>
      </c>
      <c r="Z29" s="111">
        <v>60.362173038229372</v>
      </c>
      <c r="AA29" s="43">
        <v>2</v>
      </c>
      <c r="AB29" s="111">
        <v>40.241448692152915</v>
      </c>
      <c r="AC29" s="43" t="s">
        <v>44</v>
      </c>
      <c r="AD29" s="111" t="s">
        <v>44</v>
      </c>
      <c r="AE29" s="43" t="s">
        <v>44</v>
      </c>
      <c r="AF29" s="110" t="s">
        <v>44</v>
      </c>
    </row>
    <row r="30" spans="1:32">
      <c r="A30" s="96"/>
      <c r="B30" s="54" t="s">
        <v>53</v>
      </c>
      <c r="C30" s="54" t="s">
        <v>123</v>
      </c>
      <c r="D30" s="54" t="s">
        <v>45</v>
      </c>
      <c r="E30" s="103">
        <v>47</v>
      </c>
      <c r="F30" s="98">
        <v>2011.1253744116389</v>
      </c>
      <c r="G30" s="48" t="s">
        <v>44</v>
      </c>
      <c r="H30" s="97" t="s">
        <v>44</v>
      </c>
      <c r="I30" s="48">
        <v>18</v>
      </c>
      <c r="J30" s="97">
        <v>770.2182284980745</v>
      </c>
      <c r="K30" s="48" t="s">
        <v>44</v>
      </c>
      <c r="L30" s="97" t="s">
        <v>44</v>
      </c>
      <c r="M30" s="48" t="s">
        <v>44</v>
      </c>
      <c r="N30" s="97" t="s">
        <v>44</v>
      </c>
      <c r="O30" s="48">
        <v>8</v>
      </c>
      <c r="P30" s="97">
        <v>342.31921266581088</v>
      </c>
      <c r="Q30" s="48">
        <v>7</v>
      </c>
      <c r="R30" s="97">
        <v>299.52931108258451</v>
      </c>
      <c r="S30" s="48">
        <v>3</v>
      </c>
      <c r="T30" s="97">
        <v>128.36970474967907</v>
      </c>
      <c r="U30" s="48">
        <v>2</v>
      </c>
      <c r="V30" s="97">
        <v>85.57980316645272</v>
      </c>
      <c r="W30" s="48" t="s">
        <v>44</v>
      </c>
      <c r="X30" s="97" t="s">
        <v>44</v>
      </c>
      <c r="Y30" s="48">
        <v>1</v>
      </c>
      <c r="Z30" s="97">
        <v>42.78990158322636</v>
      </c>
      <c r="AA30" s="48">
        <v>1</v>
      </c>
      <c r="AB30" s="97">
        <v>42.78990158322636</v>
      </c>
      <c r="AC30" s="48" t="s">
        <v>44</v>
      </c>
      <c r="AD30" s="97" t="s">
        <v>44</v>
      </c>
      <c r="AE30" s="48" t="s">
        <v>44</v>
      </c>
      <c r="AF30" s="98" t="s">
        <v>44</v>
      </c>
    </row>
    <row r="31" spans="1:32">
      <c r="A31" s="99"/>
      <c r="B31" s="100" t="s">
        <v>54</v>
      </c>
      <c r="C31" s="100" t="s">
        <v>123</v>
      </c>
      <c r="D31" s="100" t="s">
        <v>45</v>
      </c>
      <c r="E31" s="104">
        <v>47</v>
      </c>
      <c r="F31" s="102">
        <v>1785.0360805165212</v>
      </c>
      <c r="G31" s="52" t="s">
        <v>44</v>
      </c>
      <c r="H31" s="101" t="s">
        <v>44</v>
      </c>
      <c r="I31" s="52">
        <v>12</v>
      </c>
      <c r="J31" s="101">
        <v>455.75389289783516</v>
      </c>
      <c r="K31" s="52">
        <v>1</v>
      </c>
      <c r="L31" s="101">
        <v>37.979491074819599</v>
      </c>
      <c r="M31" s="52" t="s">
        <v>44</v>
      </c>
      <c r="N31" s="101" t="s">
        <v>44</v>
      </c>
      <c r="O31" s="52">
        <v>9</v>
      </c>
      <c r="P31" s="101">
        <v>341.81541967337637</v>
      </c>
      <c r="Q31" s="52">
        <v>6</v>
      </c>
      <c r="R31" s="101">
        <v>227.87694644891758</v>
      </c>
      <c r="S31" s="52">
        <v>3</v>
      </c>
      <c r="T31" s="101">
        <v>113.93847322445879</v>
      </c>
      <c r="U31" s="52" t="s">
        <v>44</v>
      </c>
      <c r="V31" s="101" t="s">
        <v>44</v>
      </c>
      <c r="W31" s="52">
        <v>2</v>
      </c>
      <c r="X31" s="101">
        <v>75.958982149639198</v>
      </c>
      <c r="Y31" s="52">
        <v>2</v>
      </c>
      <c r="Z31" s="101">
        <v>75.958982149639198</v>
      </c>
      <c r="AA31" s="52">
        <v>1</v>
      </c>
      <c r="AB31" s="101">
        <v>37.979491074819599</v>
      </c>
      <c r="AC31" s="52" t="s">
        <v>44</v>
      </c>
      <c r="AD31" s="101" t="s">
        <v>44</v>
      </c>
      <c r="AE31" s="52" t="s">
        <v>44</v>
      </c>
      <c r="AF31" s="102" t="s">
        <v>44</v>
      </c>
    </row>
    <row r="32" spans="1:32">
      <c r="A32" s="107" t="s">
        <v>65</v>
      </c>
      <c r="B32" s="108" t="s">
        <v>52</v>
      </c>
      <c r="C32" s="108" t="s">
        <v>127</v>
      </c>
      <c r="D32" s="108" t="s">
        <v>45</v>
      </c>
      <c r="E32" s="109">
        <v>333</v>
      </c>
      <c r="F32" s="110">
        <v>1154.2461005199307</v>
      </c>
      <c r="G32" s="43" t="s">
        <v>44</v>
      </c>
      <c r="H32" s="111" t="s">
        <v>44</v>
      </c>
      <c r="I32" s="43">
        <v>121</v>
      </c>
      <c r="J32" s="111">
        <v>419.41074523396884</v>
      </c>
      <c r="K32" s="43">
        <v>6</v>
      </c>
      <c r="L32" s="111">
        <v>20.797227036395146</v>
      </c>
      <c r="M32" s="43" t="s">
        <v>44</v>
      </c>
      <c r="N32" s="111" t="s">
        <v>44</v>
      </c>
      <c r="O32" s="43">
        <v>42</v>
      </c>
      <c r="P32" s="111">
        <v>145.58058925476601</v>
      </c>
      <c r="Q32" s="43">
        <v>35</v>
      </c>
      <c r="R32" s="111">
        <v>121.31715771230502</v>
      </c>
      <c r="S32" s="43">
        <v>30</v>
      </c>
      <c r="T32" s="111">
        <v>103.98613518197574</v>
      </c>
      <c r="U32" s="43">
        <v>2</v>
      </c>
      <c r="V32" s="111">
        <v>6.9324090121317159</v>
      </c>
      <c r="W32" s="43">
        <v>2</v>
      </c>
      <c r="X32" s="111">
        <v>6.9324090121317159</v>
      </c>
      <c r="Y32" s="43">
        <v>15</v>
      </c>
      <c r="Z32" s="111">
        <v>51.99306759098787</v>
      </c>
      <c r="AA32" s="43">
        <v>8</v>
      </c>
      <c r="AB32" s="111">
        <v>27.729636048526864</v>
      </c>
      <c r="AC32" s="43">
        <v>4</v>
      </c>
      <c r="AD32" s="111">
        <v>13.864818024263432</v>
      </c>
      <c r="AE32" s="43" t="s">
        <v>44</v>
      </c>
      <c r="AF32" s="110" t="s">
        <v>44</v>
      </c>
    </row>
    <row r="33" spans="1:32">
      <c r="A33" s="96"/>
      <c r="B33" s="54" t="s">
        <v>53</v>
      </c>
      <c r="C33" s="54" t="s">
        <v>127</v>
      </c>
      <c r="D33" s="54" t="s">
        <v>45</v>
      </c>
      <c r="E33" s="103">
        <v>175</v>
      </c>
      <c r="F33" s="98">
        <v>1315.4927459971434</v>
      </c>
      <c r="G33" s="48" t="s">
        <v>44</v>
      </c>
      <c r="H33" s="97" t="s">
        <v>44</v>
      </c>
      <c r="I33" s="48">
        <v>70</v>
      </c>
      <c r="J33" s="97">
        <v>526.19709839885741</v>
      </c>
      <c r="K33" s="48">
        <v>2</v>
      </c>
      <c r="L33" s="97">
        <v>15.034202811395925</v>
      </c>
      <c r="M33" s="48" t="s">
        <v>44</v>
      </c>
      <c r="N33" s="97" t="s">
        <v>44</v>
      </c>
      <c r="O33" s="48">
        <v>18</v>
      </c>
      <c r="P33" s="97">
        <v>135.30782530256334</v>
      </c>
      <c r="Q33" s="48">
        <v>15</v>
      </c>
      <c r="R33" s="97">
        <v>112.75652108546944</v>
      </c>
      <c r="S33" s="48">
        <v>18</v>
      </c>
      <c r="T33" s="97">
        <v>135.30782530256334</v>
      </c>
      <c r="U33" s="48">
        <v>1</v>
      </c>
      <c r="V33" s="97">
        <v>7.5171014056979626</v>
      </c>
      <c r="W33" s="48">
        <v>1</v>
      </c>
      <c r="X33" s="97">
        <v>7.5171014056979626</v>
      </c>
      <c r="Y33" s="48">
        <v>3</v>
      </c>
      <c r="Z33" s="97">
        <v>22.55130421709389</v>
      </c>
      <c r="AA33" s="48">
        <v>6</v>
      </c>
      <c r="AB33" s="97">
        <v>45.102608434187779</v>
      </c>
      <c r="AC33" s="48">
        <v>3</v>
      </c>
      <c r="AD33" s="97">
        <v>22.55130421709389</v>
      </c>
      <c r="AE33" s="48" t="s">
        <v>44</v>
      </c>
      <c r="AF33" s="98" t="s">
        <v>44</v>
      </c>
    </row>
    <row r="34" spans="1:32">
      <c r="A34" s="96"/>
      <c r="B34" s="54" t="s">
        <v>54</v>
      </c>
      <c r="C34" s="54" t="s">
        <v>127</v>
      </c>
      <c r="D34" s="54" t="s">
        <v>45</v>
      </c>
      <c r="E34" s="103">
        <v>158</v>
      </c>
      <c r="F34" s="98">
        <v>1016.2732359940825</v>
      </c>
      <c r="G34" s="48" t="s">
        <v>44</v>
      </c>
      <c r="H34" s="97" t="s">
        <v>44</v>
      </c>
      <c r="I34" s="48">
        <v>51</v>
      </c>
      <c r="J34" s="97">
        <v>328.03756351707727</v>
      </c>
      <c r="K34" s="48">
        <v>4</v>
      </c>
      <c r="L34" s="97">
        <v>25.728436354280571</v>
      </c>
      <c r="M34" s="48" t="s">
        <v>44</v>
      </c>
      <c r="N34" s="97" t="s">
        <v>44</v>
      </c>
      <c r="O34" s="48">
        <v>24</v>
      </c>
      <c r="P34" s="97">
        <v>154.37061812568342</v>
      </c>
      <c r="Q34" s="48">
        <v>20</v>
      </c>
      <c r="R34" s="97">
        <v>128.64218177140285</v>
      </c>
      <c r="S34" s="48">
        <v>12</v>
      </c>
      <c r="T34" s="97">
        <v>77.185309062841711</v>
      </c>
      <c r="U34" s="48">
        <v>1</v>
      </c>
      <c r="V34" s="97">
        <v>6.4321090885701429</v>
      </c>
      <c r="W34" s="48">
        <v>1</v>
      </c>
      <c r="X34" s="97">
        <v>6.4321090885701429</v>
      </c>
      <c r="Y34" s="48">
        <v>12</v>
      </c>
      <c r="Z34" s="97">
        <v>77.185309062841711</v>
      </c>
      <c r="AA34" s="48">
        <v>2</v>
      </c>
      <c r="AB34" s="97">
        <v>12.864218177140286</v>
      </c>
      <c r="AC34" s="48">
        <v>1</v>
      </c>
      <c r="AD34" s="97">
        <v>6.4321090885701429</v>
      </c>
      <c r="AE34" s="48" t="s">
        <v>44</v>
      </c>
      <c r="AF34" s="98" t="s">
        <v>44</v>
      </c>
    </row>
    <row r="35" spans="1:32">
      <c r="A35" s="107" t="s">
        <v>66</v>
      </c>
      <c r="B35" s="108" t="s">
        <v>52</v>
      </c>
      <c r="C35" s="108" t="s">
        <v>131</v>
      </c>
      <c r="D35" s="108" t="s">
        <v>45</v>
      </c>
      <c r="E35" s="109">
        <v>54</v>
      </c>
      <c r="F35" s="110">
        <v>1214.3017764785247</v>
      </c>
      <c r="G35" s="43" t="s">
        <v>44</v>
      </c>
      <c r="H35" s="111" t="s">
        <v>44</v>
      </c>
      <c r="I35" s="43">
        <v>17</v>
      </c>
      <c r="J35" s="111">
        <v>382.28018889138747</v>
      </c>
      <c r="K35" s="43" t="s">
        <v>44</v>
      </c>
      <c r="L35" s="111" t="s">
        <v>44</v>
      </c>
      <c r="M35" s="43" t="s">
        <v>44</v>
      </c>
      <c r="N35" s="111" t="s">
        <v>44</v>
      </c>
      <c r="O35" s="43">
        <v>12</v>
      </c>
      <c r="P35" s="111">
        <v>269.84483921744993</v>
      </c>
      <c r="Q35" s="43">
        <v>4</v>
      </c>
      <c r="R35" s="111">
        <v>89.948279739149996</v>
      </c>
      <c r="S35" s="43">
        <v>6</v>
      </c>
      <c r="T35" s="111">
        <v>134.92241960872497</v>
      </c>
      <c r="U35" s="43" t="s">
        <v>44</v>
      </c>
      <c r="V35" s="111" t="s">
        <v>44</v>
      </c>
      <c r="W35" s="43">
        <v>1</v>
      </c>
      <c r="X35" s="111">
        <v>22.487069934787499</v>
      </c>
      <c r="Y35" s="43" t="s">
        <v>44</v>
      </c>
      <c r="Z35" s="111" t="s">
        <v>44</v>
      </c>
      <c r="AA35" s="43" t="s">
        <v>44</v>
      </c>
      <c r="AB35" s="111" t="s">
        <v>44</v>
      </c>
      <c r="AC35" s="43">
        <v>2</v>
      </c>
      <c r="AD35" s="111">
        <v>44.974139869574998</v>
      </c>
      <c r="AE35" s="43" t="s">
        <v>44</v>
      </c>
      <c r="AF35" s="110" t="s">
        <v>44</v>
      </c>
    </row>
    <row r="36" spans="1:32">
      <c r="A36" s="96"/>
      <c r="B36" s="54" t="s">
        <v>53</v>
      </c>
      <c r="C36" s="54" t="s">
        <v>131</v>
      </c>
      <c r="D36" s="54" t="s">
        <v>45</v>
      </c>
      <c r="E36" s="103">
        <v>31</v>
      </c>
      <c r="F36" s="98">
        <v>1431.2096029547554</v>
      </c>
      <c r="G36" s="48" t="s">
        <v>44</v>
      </c>
      <c r="H36" s="97" t="s">
        <v>44</v>
      </c>
      <c r="I36" s="48">
        <v>11</v>
      </c>
      <c r="J36" s="97">
        <v>507.84856879039705</v>
      </c>
      <c r="K36" s="48" t="s">
        <v>44</v>
      </c>
      <c r="L36" s="97" t="s">
        <v>44</v>
      </c>
      <c r="M36" s="48" t="s">
        <v>44</v>
      </c>
      <c r="N36" s="97" t="s">
        <v>44</v>
      </c>
      <c r="O36" s="48">
        <v>6</v>
      </c>
      <c r="P36" s="97">
        <v>277.0083102493075</v>
      </c>
      <c r="Q36" s="48">
        <v>3</v>
      </c>
      <c r="R36" s="97">
        <v>138.50415512465375</v>
      </c>
      <c r="S36" s="48">
        <v>4</v>
      </c>
      <c r="T36" s="97">
        <v>184.67220683287164</v>
      </c>
      <c r="U36" s="48" t="s">
        <v>44</v>
      </c>
      <c r="V36" s="97" t="s">
        <v>44</v>
      </c>
      <c r="W36" s="48">
        <v>1</v>
      </c>
      <c r="X36" s="97">
        <v>46.168051708217909</v>
      </c>
      <c r="Y36" s="48" t="s">
        <v>44</v>
      </c>
      <c r="Z36" s="97" t="s">
        <v>44</v>
      </c>
      <c r="AA36" s="48" t="s">
        <v>44</v>
      </c>
      <c r="AB36" s="97" t="s">
        <v>44</v>
      </c>
      <c r="AC36" s="48">
        <v>1</v>
      </c>
      <c r="AD36" s="97">
        <v>46.168051708217909</v>
      </c>
      <c r="AE36" s="48" t="s">
        <v>44</v>
      </c>
      <c r="AF36" s="98" t="s">
        <v>44</v>
      </c>
    </row>
    <row r="37" spans="1:32">
      <c r="A37" s="99"/>
      <c r="B37" s="100" t="s">
        <v>54</v>
      </c>
      <c r="C37" s="100" t="s">
        <v>131</v>
      </c>
      <c r="D37" s="100" t="s">
        <v>45</v>
      </c>
      <c r="E37" s="104">
        <v>23</v>
      </c>
      <c r="F37" s="102">
        <v>1008.3296799649275</v>
      </c>
      <c r="G37" s="52" t="s">
        <v>44</v>
      </c>
      <c r="H37" s="101" t="s">
        <v>44</v>
      </c>
      <c r="I37" s="52">
        <v>6</v>
      </c>
      <c r="J37" s="101">
        <v>263.04252520824201</v>
      </c>
      <c r="K37" s="52" t="s">
        <v>44</v>
      </c>
      <c r="L37" s="101" t="s">
        <v>44</v>
      </c>
      <c r="M37" s="52" t="s">
        <v>44</v>
      </c>
      <c r="N37" s="101" t="s">
        <v>44</v>
      </c>
      <c r="O37" s="52">
        <v>6</v>
      </c>
      <c r="P37" s="101">
        <v>263.04252520824201</v>
      </c>
      <c r="Q37" s="52">
        <v>1</v>
      </c>
      <c r="R37" s="101">
        <v>43.840420868040333</v>
      </c>
      <c r="S37" s="52">
        <v>2</v>
      </c>
      <c r="T37" s="101">
        <v>87.680841736080666</v>
      </c>
      <c r="U37" s="52" t="s">
        <v>44</v>
      </c>
      <c r="V37" s="101" t="s">
        <v>44</v>
      </c>
      <c r="W37" s="52" t="s">
        <v>44</v>
      </c>
      <c r="X37" s="101" t="s">
        <v>44</v>
      </c>
      <c r="Y37" s="52" t="s">
        <v>44</v>
      </c>
      <c r="Z37" s="101" t="s">
        <v>44</v>
      </c>
      <c r="AA37" s="52" t="s">
        <v>44</v>
      </c>
      <c r="AB37" s="101" t="s">
        <v>44</v>
      </c>
      <c r="AC37" s="52">
        <v>1</v>
      </c>
      <c r="AD37" s="101">
        <v>43.840420868040333</v>
      </c>
      <c r="AE37" s="52" t="s">
        <v>44</v>
      </c>
      <c r="AF37" s="102" t="s">
        <v>44</v>
      </c>
    </row>
    <row r="38" spans="1:32">
      <c r="A38" s="107" t="s">
        <v>67</v>
      </c>
      <c r="B38" s="108" t="s">
        <v>52</v>
      </c>
      <c r="C38" s="108" t="s">
        <v>135</v>
      </c>
      <c r="D38" s="108" t="s">
        <v>45</v>
      </c>
      <c r="E38" s="109">
        <v>252</v>
      </c>
      <c r="F38" s="110">
        <v>1436.7160775370583</v>
      </c>
      <c r="G38" s="43" t="s">
        <v>44</v>
      </c>
      <c r="H38" s="111" t="s">
        <v>44</v>
      </c>
      <c r="I38" s="43">
        <v>55</v>
      </c>
      <c r="J38" s="111">
        <v>313.56898517673892</v>
      </c>
      <c r="K38" s="43">
        <v>3</v>
      </c>
      <c r="L38" s="111">
        <v>17.103762827822123</v>
      </c>
      <c r="M38" s="43" t="s">
        <v>44</v>
      </c>
      <c r="N38" s="111" t="s">
        <v>44</v>
      </c>
      <c r="O38" s="43">
        <v>49</v>
      </c>
      <c r="P38" s="111">
        <v>279.36145952109462</v>
      </c>
      <c r="Q38" s="43">
        <v>24</v>
      </c>
      <c r="R38" s="111">
        <v>136.83010262257699</v>
      </c>
      <c r="S38" s="43">
        <v>28</v>
      </c>
      <c r="T38" s="111">
        <v>159.63511972633978</v>
      </c>
      <c r="U38" s="43" t="s">
        <v>44</v>
      </c>
      <c r="V38" s="111" t="s">
        <v>44</v>
      </c>
      <c r="W38" s="43">
        <v>9</v>
      </c>
      <c r="X38" s="111">
        <v>51.311288483466356</v>
      </c>
      <c r="Y38" s="43">
        <v>13</v>
      </c>
      <c r="Z38" s="111">
        <v>74.116305587229192</v>
      </c>
      <c r="AA38" s="43">
        <v>14</v>
      </c>
      <c r="AB38" s="111">
        <v>79.81755986316989</v>
      </c>
      <c r="AC38" s="43">
        <v>4</v>
      </c>
      <c r="AD38" s="111">
        <v>22.805017103762829</v>
      </c>
      <c r="AE38" s="43">
        <v>5</v>
      </c>
      <c r="AF38" s="110">
        <v>28.506271379703534</v>
      </c>
    </row>
    <row r="39" spans="1:32">
      <c r="A39" s="96"/>
      <c r="B39" s="54" t="s">
        <v>53</v>
      </c>
      <c r="C39" s="54" t="s">
        <v>135</v>
      </c>
      <c r="D39" s="54" t="s">
        <v>45</v>
      </c>
      <c r="E39" s="103">
        <v>130</v>
      </c>
      <c r="F39" s="98">
        <v>1559.6880623875225</v>
      </c>
      <c r="G39" s="48" t="s">
        <v>44</v>
      </c>
      <c r="H39" s="97" t="s">
        <v>44</v>
      </c>
      <c r="I39" s="48">
        <v>32</v>
      </c>
      <c r="J39" s="97">
        <v>383.92321535692861</v>
      </c>
      <c r="K39" s="48">
        <v>1</v>
      </c>
      <c r="L39" s="97">
        <v>11.997600479904019</v>
      </c>
      <c r="M39" s="48" t="s">
        <v>44</v>
      </c>
      <c r="N39" s="97" t="s">
        <v>44</v>
      </c>
      <c r="O39" s="48">
        <v>22</v>
      </c>
      <c r="P39" s="97">
        <v>263.94721055788841</v>
      </c>
      <c r="Q39" s="48">
        <v>15</v>
      </c>
      <c r="R39" s="97">
        <v>179.9640071985603</v>
      </c>
      <c r="S39" s="48">
        <v>9</v>
      </c>
      <c r="T39" s="97">
        <v>107.97840431913617</v>
      </c>
      <c r="U39" s="48" t="s">
        <v>44</v>
      </c>
      <c r="V39" s="97" t="s">
        <v>44</v>
      </c>
      <c r="W39" s="48">
        <v>2</v>
      </c>
      <c r="X39" s="97">
        <v>23.995200959808038</v>
      </c>
      <c r="Y39" s="48">
        <v>7</v>
      </c>
      <c r="Z39" s="97">
        <v>83.98320335932813</v>
      </c>
      <c r="AA39" s="48">
        <v>11</v>
      </c>
      <c r="AB39" s="97">
        <v>131.97360527894421</v>
      </c>
      <c r="AC39" s="48">
        <v>3</v>
      </c>
      <c r="AD39" s="97">
        <v>35.992801439712053</v>
      </c>
      <c r="AE39" s="48">
        <v>4</v>
      </c>
      <c r="AF39" s="98">
        <v>47.990401919616076</v>
      </c>
    </row>
    <row r="40" spans="1:32">
      <c r="A40" s="99"/>
      <c r="B40" s="100" t="s">
        <v>54</v>
      </c>
      <c r="C40" s="100" t="s">
        <v>135</v>
      </c>
      <c r="D40" s="100" t="s">
        <v>45</v>
      </c>
      <c r="E40" s="104">
        <v>122</v>
      </c>
      <c r="F40" s="102">
        <v>1325.366648560565</v>
      </c>
      <c r="G40" s="52" t="s">
        <v>44</v>
      </c>
      <c r="H40" s="101" t="s">
        <v>44</v>
      </c>
      <c r="I40" s="52">
        <v>23</v>
      </c>
      <c r="J40" s="101">
        <v>249.86420423682782</v>
      </c>
      <c r="K40" s="52">
        <v>2</v>
      </c>
      <c r="L40" s="101">
        <v>21.727322107550243</v>
      </c>
      <c r="M40" s="52" t="s">
        <v>44</v>
      </c>
      <c r="N40" s="101" t="s">
        <v>44</v>
      </c>
      <c r="O40" s="52">
        <v>27</v>
      </c>
      <c r="P40" s="101">
        <v>293.31884845192832</v>
      </c>
      <c r="Q40" s="52">
        <v>9</v>
      </c>
      <c r="R40" s="101">
        <v>97.772949483976106</v>
      </c>
      <c r="S40" s="52">
        <v>19</v>
      </c>
      <c r="T40" s="101">
        <v>206.40956002172732</v>
      </c>
      <c r="U40" s="52" t="s">
        <v>44</v>
      </c>
      <c r="V40" s="101" t="s">
        <v>44</v>
      </c>
      <c r="W40" s="52">
        <v>7</v>
      </c>
      <c r="X40" s="101">
        <v>76.045627376425855</v>
      </c>
      <c r="Y40" s="52">
        <v>6</v>
      </c>
      <c r="Z40" s="101">
        <v>65.181966322650737</v>
      </c>
      <c r="AA40" s="52">
        <v>3</v>
      </c>
      <c r="AB40" s="101">
        <v>32.590983161325369</v>
      </c>
      <c r="AC40" s="52">
        <v>1</v>
      </c>
      <c r="AD40" s="101">
        <v>10.863661053775122</v>
      </c>
      <c r="AE40" s="52">
        <v>1</v>
      </c>
      <c r="AF40" s="102">
        <v>10.863661053775122</v>
      </c>
    </row>
    <row r="41" spans="1:32">
      <c r="A41" s="107" t="s">
        <v>68</v>
      </c>
      <c r="B41" s="108" t="s">
        <v>52</v>
      </c>
      <c r="C41" s="108" t="s">
        <v>139</v>
      </c>
      <c r="D41" s="108" t="s">
        <v>43</v>
      </c>
      <c r="E41" s="109">
        <v>3528</v>
      </c>
      <c r="F41" s="110">
        <v>1273.4439294841252</v>
      </c>
      <c r="G41" s="43">
        <v>3</v>
      </c>
      <c r="H41" s="111">
        <v>1.0828604842552085</v>
      </c>
      <c r="I41" s="43">
        <v>1009</v>
      </c>
      <c r="J41" s="111">
        <v>364.20207620450179</v>
      </c>
      <c r="K41" s="43">
        <v>31</v>
      </c>
      <c r="L41" s="111">
        <v>11.189558337303822</v>
      </c>
      <c r="M41" s="43">
        <v>12</v>
      </c>
      <c r="N41" s="111">
        <v>4.3314419370208341</v>
      </c>
      <c r="O41" s="43">
        <v>616</v>
      </c>
      <c r="P41" s="111">
        <v>222.34735276706951</v>
      </c>
      <c r="Q41" s="43">
        <v>288</v>
      </c>
      <c r="R41" s="111">
        <v>103.95460648850003</v>
      </c>
      <c r="S41" s="43">
        <v>370</v>
      </c>
      <c r="T41" s="111">
        <v>133.55279305814238</v>
      </c>
      <c r="U41" s="43">
        <v>43</v>
      </c>
      <c r="V41" s="111">
        <v>15.521000274324654</v>
      </c>
      <c r="W41" s="43">
        <v>96</v>
      </c>
      <c r="X41" s="111">
        <v>34.651535496166673</v>
      </c>
      <c r="Y41" s="43">
        <v>142</v>
      </c>
      <c r="Z41" s="111">
        <v>51.255396254746536</v>
      </c>
      <c r="AA41" s="43">
        <v>99</v>
      </c>
      <c r="AB41" s="111">
        <v>35.734395980421887</v>
      </c>
      <c r="AC41" s="43">
        <v>71</v>
      </c>
      <c r="AD41" s="111">
        <v>25.627698127373268</v>
      </c>
      <c r="AE41" s="43">
        <v>10</v>
      </c>
      <c r="AF41" s="110">
        <v>3.6095349475173619</v>
      </c>
    </row>
    <row r="42" spans="1:32">
      <c r="A42" s="96"/>
      <c r="B42" s="54" t="s">
        <v>53</v>
      </c>
      <c r="C42" s="54" t="s">
        <v>139</v>
      </c>
      <c r="D42" s="54" t="s">
        <v>43</v>
      </c>
      <c r="E42" s="103">
        <v>1817</v>
      </c>
      <c r="F42" s="98">
        <v>1435.2177312975409</v>
      </c>
      <c r="G42" s="48">
        <v>3</v>
      </c>
      <c r="H42" s="97">
        <v>2.3696495288346853</v>
      </c>
      <c r="I42" s="48">
        <v>579</v>
      </c>
      <c r="J42" s="97">
        <v>457.34235906509434</v>
      </c>
      <c r="K42" s="48">
        <v>17</v>
      </c>
      <c r="L42" s="97">
        <v>13.428013996729884</v>
      </c>
      <c r="M42" s="48">
        <v>3</v>
      </c>
      <c r="N42" s="97">
        <v>2.3696495288346853</v>
      </c>
      <c r="O42" s="48">
        <v>291</v>
      </c>
      <c r="P42" s="97">
        <v>229.85600429696447</v>
      </c>
      <c r="Q42" s="48">
        <v>158</v>
      </c>
      <c r="R42" s="97">
        <v>124.8015418519601</v>
      </c>
      <c r="S42" s="48">
        <v>183</v>
      </c>
      <c r="T42" s="97">
        <v>144.5486212589158</v>
      </c>
      <c r="U42" s="48">
        <v>29</v>
      </c>
      <c r="V42" s="97">
        <v>22.906612112068625</v>
      </c>
      <c r="W42" s="48">
        <v>44</v>
      </c>
      <c r="X42" s="97">
        <v>34.754859756242055</v>
      </c>
      <c r="Y42" s="48">
        <v>28</v>
      </c>
      <c r="Z42" s="97">
        <v>22.116728935790395</v>
      </c>
      <c r="AA42" s="48">
        <v>61</v>
      </c>
      <c r="AB42" s="97">
        <v>48.182873752971936</v>
      </c>
      <c r="AC42" s="48">
        <v>48</v>
      </c>
      <c r="AD42" s="97">
        <v>37.914392461354964</v>
      </c>
      <c r="AE42" s="48">
        <v>8</v>
      </c>
      <c r="AF42" s="98">
        <v>6.3190654102258277</v>
      </c>
    </row>
    <row r="43" spans="1:32">
      <c r="A43" s="99"/>
      <c r="B43" s="100" t="s">
        <v>54</v>
      </c>
      <c r="C43" s="100" t="s">
        <v>139</v>
      </c>
      <c r="D43" s="100" t="s">
        <v>43</v>
      </c>
      <c r="E43" s="104">
        <v>1711</v>
      </c>
      <c r="F43" s="102">
        <v>1137.3078175787507</v>
      </c>
      <c r="G43" s="52" t="s">
        <v>44</v>
      </c>
      <c r="H43" s="101" t="s">
        <v>44</v>
      </c>
      <c r="I43" s="52">
        <v>430</v>
      </c>
      <c r="J43" s="101">
        <v>285.82253743942886</v>
      </c>
      <c r="K43" s="52">
        <v>14</v>
      </c>
      <c r="L43" s="101">
        <v>9.3058500561674524</v>
      </c>
      <c r="M43" s="52">
        <v>9</v>
      </c>
      <c r="N43" s="101">
        <v>5.982332178964791</v>
      </c>
      <c r="O43" s="52">
        <v>325</v>
      </c>
      <c r="P43" s="101">
        <v>216.02866201817301</v>
      </c>
      <c r="Q43" s="52">
        <v>130</v>
      </c>
      <c r="R43" s="101">
        <v>86.411464807269198</v>
      </c>
      <c r="S43" s="52">
        <v>187</v>
      </c>
      <c r="T43" s="101">
        <v>124.29956860737954</v>
      </c>
      <c r="U43" s="52">
        <v>14</v>
      </c>
      <c r="V43" s="101">
        <v>9.3058500561674524</v>
      </c>
      <c r="W43" s="52">
        <v>52</v>
      </c>
      <c r="X43" s="101">
        <v>34.564585922907675</v>
      </c>
      <c r="Y43" s="52">
        <v>114</v>
      </c>
      <c r="Z43" s="101">
        <v>75.776207600220687</v>
      </c>
      <c r="AA43" s="52">
        <v>38</v>
      </c>
      <c r="AB43" s="101">
        <v>25.258735866740228</v>
      </c>
      <c r="AC43" s="52">
        <v>23</v>
      </c>
      <c r="AD43" s="101">
        <v>15.288182235132243</v>
      </c>
      <c r="AE43" s="52">
        <v>2</v>
      </c>
      <c r="AF43" s="102">
        <v>1.3294071508810645</v>
      </c>
    </row>
    <row r="44" spans="1:32">
      <c r="A44" s="107" t="s">
        <v>391</v>
      </c>
      <c r="B44" s="108" t="s">
        <v>52</v>
      </c>
      <c r="C44" s="108" t="s">
        <v>166</v>
      </c>
      <c r="D44" s="108" t="s">
        <v>41</v>
      </c>
      <c r="E44" s="109">
        <v>564</v>
      </c>
      <c r="F44" s="110">
        <v>1413.392141138733</v>
      </c>
      <c r="G44" s="43">
        <v>1</v>
      </c>
      <c r="H44" s="111">
        <v>2.5060144346431437</v>
      </c>
      <c r="I44" s="43">
        <v>178</v>
      </c>
      <c r="J44" s="111">
        <v>446.07056936647956</v>
      </c>
      <c r="K44" s="43">
        <v>6</v>
      </c>
      <c r="L44" s="111">
        <v>15.036086607858861</v>
      </c>
      <c r="M44" s="43">
        <v>2</v>
      </c>
      <c r="N44" s="111">
        <v>5.0120288692862873</v>
      </c>
      <c r="O44" s="43">
        <v>97</v>
      </c>
      <c r="P44" s="111">
        <v>243.08340016038491</v>
      </c>
      <c r="Q44" s="43">
        <v>50</v>
      </c>
      <c r="R44" s="111">
        <v>125.30072173215717</v>
      </c>
      <c r="S44" s="43">
        <v>55</v>
      </c>
      <c r="T44" s="111">
        <v>137.8307939053729</v>
      </c>
      <c r="U44" s="43">
        <v>6</v>
      </c>
      <c r="V44" s="111">
        <v>15.036086607858861</v>
      </c>
      <c r="W44" s="43">
        <v>11</v>
      </c>
      <c r="X44" s="111">
        <v>27.566158781074577</v>
      </c>
      <c r="Y44" s="43">
        <v>19</v>
      </c>
      <c r="Z44" s="111">
        <v>47.61427425821973</v>
      </c>
      <c r="AA44" s="43">
        <v>12</v>
      </c>
      <c r="AB44" s="111">
        <v>30.072173215717722</v>
      </c>
      <c r="AC44" s="43">
        <v>4</v>
      </c>
      <c r="AD44" s="111">
        <v>10.024057738572575</v>
      </c>
      <c r="AE44" s="43">
        <v>1</v>
      </c>
      <c r="AF44" s="110">
        <v>2.5060144346431437</v>
      </c>
    </row>
    <row r="45" spans="1:32">
      <c r="A45" s="96"/>
      <c r="B45" s="54" t="s">
        <v>53</v>
      </c>
      <c r="C45" s="54" t="s">
        <v>166</v>
      </c>
      <c r="D45" s="54" t="s">
        <v>41</v>
      </c>
      <c r="E45" s="103">
        <v>296</v>
      </c>
      <c r="F45" s="98">
        <v>1549.6570860164388</v>
      </c>
      <c r="G45" s="48">
        <v>1</v>
      </c>
      <c r="H45" s="97">
        <v>5.23532799329878</v>
      </c>
      <c r="I45" s="48">
        <v>113</v>
      </c>
      <c r="J45" s="97">
        <v>591.59206324276215</v>
      </c>
      <c r="K45" s="48">
        <v>4</v>
      </c>
      <c r="L45" s="97">
        <v>20.94131197319512</v>
      </c>
      <c r="M45" s="48" t="s">
        <v>44</v>
      </c>
      <c r="N45" s="97" t="s">
        <v>44</v>
      </c>
      <c r="O45" s="48">
        <v>52</v>
      </c>
      <c r="P45" s="97">
        <v>272.23705565153654</v>
      </c>
      <c r="Q45" s="48">
        <v>23</v>
      </c>
      <c r="R45" s="97">
        <v>120.41254384587195</v>
      </c>
      <c r="S45" s="48">
        <v>30</v>
      </c>
      <c r="T45" s="97">
        <v>157.0598397989634</v>
      </c>
      <c r="U45" s="48">
        <v>3</v>
      </c>
      <c r="V45" s="97">
        <v>15.705983979896342</v>
      </c>
      <c r="W45" s="48">
        <v>5</v>
      </c>
      <c r="X45" s="97">
        <v>26.176639966493902</v>
      </c>
      <c r="Y45" s="48">
        <v>3</v>
      </c>
      <c r="Z45" s="97">
        <v>15.705983979896342</v>
      </c>
      <c r="AA45" s="48">
        <v>5</v>
      </c>
      <c r="AB45" s="97">
        <v>26.176639966493902</v>
      </c>
      <c r="AC45" s="48">
        <v>2</v>
      </c>
      <c r="AD45" s="97">
        <v>10.47065598659756</v>
      </c>
      <c r="AE45" s="48">
        <v>1</v>
      </c>
      <c r="AF45" s="98">
        <v>5.23532799329878</v>
      </c>
    </row>
    <row r="46" spans="1:32">
      <c r="A46" s="99"/>
      <c r="B46" s="100" t="s">
        <v>54</v>
      </c>
      <c r="C46" s="100" t="s">
        <v>166</v>
      </c>
      <c r="D46" s="100" t="s">
        <v>41</v>
      </c>
      <c r="E46" s="104">
        <v>268</v>
      </c>
      <c r="F46" s="102">
        <v>1288.2757294620967</v>
      </c>
      <c r="G46" s="52" t="s">
        <v>44</v>
      </c>
      <c r="H46" s="101" t="s">
        <v>44</v>
      </c>
      <c r="I46" s="52">
        <v>65</v>
      </c>
      <c r="J46" s="101">
        <v>312.4549343844638</v>
      </c>
      <c r="K46" s="52">
        <v>2</v>
      </c>
      <c r="L46" s="101">
        <v>9.6139979810604235</v>
      </c>
      <c r="M46" s="52">
        <v>2</v>
      </c>
      <c r="N46" s="101">
        <v>9.6139979810604235</v>
      </c>
      <c r="O46" s="52">
        <v>45</v>
      </c>
      <c r="P46" s="101">
        <v>216.31495457385955</v>
      </c>
      <c r="Q46" s="52">
        <v>27</v>
      </c>
      <c r="R46" s="101">
        <v>129.78897274431571</v>
      </c>
      <c r="S46" s="52">
        <v>25</v>
      </c>
      <c r="T46" s="101">
        <v>120.17497476325531</v>
      </c>
      <c r="U46" s="52">
        <v>3</v>
      </c>
      <c r="V46" s="101">
        <v>14.420996971590636</v>
      </c>
      <c r="W46" s="52">
        <v>6</v>
      </c>
      <c r="X46" s="101">
        <v>28.841993943181272</v>
      </c>
      <c r="Y46" s="52">
        <v>16</v>
      </c>
      <c r="Z46" s="101">
        <v>76.911983848483388</v>
      </c>
      <c r="AA46" s="52">
        <v>7</v>
      </c>
      <c r="AB46" s="101">
        <v>33.648992933711483</v>
      </c>
      <c r="AC46" s="52">
        <v>2</v>
      </c>
      <c r="AD46" s="101">
        <v>9.6139979810604235</v>
      </c>
      <c r="AE46" s="52" t="s">
        <v>44</v>
      </c>
      <c r="AF46" s="102" t="s">
        <v>44</v>
      </c>
    </row>
    <row r="47" spans="1:32">
      <c r="A47" s="107" t="s">
        <v>81</v>
      </c>
      <c r="B47" s="108" t="s">
        <v>52</v>
      </c>
      <c r="C47" s="108" t="s">
        <v>170</v>
      </c>
      <c r="D47" s="108" t="s">
        <v>42</v>
      </c>
      <c r="E47" s="109">
        <v>564</v>
      </c>
      <c r="F47" s="110">
        <v>1413.392141138733</v>
      </c>
      <c r="G47" s="43">
        <v>1</v>
      </c>
      <c r="H47" s="111">
        <v>2.5060144346431437</v>
      </c>
      <c r="I47" s="43">
        <v>178</v>
      </c>
      <c r="J47" s="111">
        <v>446.07056936647956</v>
      </c>
      <c r="K47" s="43">
        <v>6</v>
      </c>
      <c r="L47" s="111">
        <v>15.036086607858861</v>
      </c>
      <c r="M47" s="43">
        <v>2</v>
      </c>
      <c r="N47" s="111">
        <v>5.0120288692862873</v>
      </c>
      <c r="O47" s="43">
        <v>97</v>
      </c>
      <c r="P47" s="111">
        <v>243.08340016038491</v>
      </c>
      <c r="Q47" s="43">
        <v>50</v>
      </c>
      <c r="R47" s="111">
        <v>125.30072173215717</v>
      </c>
      <c r="S47" s="43">
        <v>55</v>
      </c>
      <c r="T47" s="111">
        <v>137.8307939053729</v>
      </c>
      <c r="U47" s="43">
        <v>6</v>
      </c>
      <c r="V47" s="111">
        <v>15.036086607858861</v>
      </c>
      <c r="W47" s="43">
        <v>11</v>
      </c>
      <c r="X47" s="111">
        <v>27.566158781074577</v>
      </c>
      <c r="Y47" s="43">
        <v>19</v>
      </c>
      <c r="Z47" s="111">
        <v>47.61427425821973</v>
      </c>
      <c r="AA47" s="43">
        <v>12</v>
      </c>
      <c r="AB47" s="111">
        <v>30.072173215717722</v>
      </c>
      <c r="AC47" s="43">
        <v>4</v>
      </c>
      <c r="AD47" s="111">
        <v>10.024057738572575</v>
      </c>
      <c r="AE47" s="43">
        <v>1</v>
      </c>
      <c r="AF47" s="110">
        <v>2.5060144346431437</v>
      </c>
    </row>
    <row r="48" spans="1:32">
      <c r="A48" s="96"/>
      <c r="B48" s="54" t="s">
        <v>53</v>
      </c>
      <c r="C48" s="54" t="s">
        <v>170</v>
      </c>
      <c r="D48" s="54" t="s">
        <v>42</v>
      </c>
      <c r="E48" s="103">
        <v>296</v>
      </c>
      <c r="F48" s="98">
        <v>1549.6570860164388</v>
      </c>
      <c r="G48" s="48">
        <v>1</v>
      </c>
      <c r="H48" s="97">
        <v>5.23532799329878</v>
      </c>
      <c r="I48" s="48">
        <v>113</v>
      </c>
      <c r="J48" s="97">
        <v>591.59206324276215</v>
      </c>
      <c r="K48" s="48">
        <v>4</v>
      </c>
      <c r="L48" s="97">
        <v>20.94131197319512</v>
      </c>
      <c r="M48" s="48" t="s">
        <v>44</v>
      </c>
      <c r="N48" s="97" t="s">
        <v>44</v>
      </c>
      <c r="O48" s="48">
        <v>52</v>
      </c>
      <c r="P48" s="97">
        <v>272.23705565153654</v>
      </c>
      <c r="Q48" s="48">
        <v>23</v>
      </c>
      <c r="R48" s="97">
        <v>120.41254384587195</v>
      </c>
      <c r="S48" s="48">
        <v>30</v>
      </c>
      <c r="T48" s="97">
        <v>157.0598397989634</v>
      </c>
      <c r="U48" s="48">
        <v>3</v>
      </c>
      <c r="V48" s="97">
        <v>15.705983979896342</v>
      </c>
      <c r="W48" s="48">
        <v>5</v>
      </c>
      <c r="X48" s="97">
        <v>26.176639966493902</v>
      </c>
      <c r="Y48" s="48">
        <v>3</v>
      </c>
      <c r="Z48" s="97">
        <v>15.705983979896342</v>
      </c>
      <c r="AA48" s="48">
        <v>5</v>
      </c>
      <c r="AB48" s="97">
        <v>26.176639966493902</v>
      </c>
      <c r="AC48" s="48">
        <v>2</v>
      </c>
      <c r="AD48" s="97">
        <v>10.47065598659756</v>
      </c>
      <c r="AE48" s="48">
        <v>1</v>
      </c>
      <c r="AF48" s="98">
        <v>5.23532799329878</v>
      </c>
    </row>
    <row r="49" spans="1:32">
      <c r="A49" s="96"/>
      <c r="B49" s="54" t="s">
        <v>54</v>
      </c>
      <c r="C49" s="54" t="s">
        <v>170</v>
      </c>
      <c r="D49" s="54" t="s">
        <v>42</v>
      </c>
      <c r="E49" s="103">
        <v>268</v>
      </c>
      <c r="F49" s="98">
        <v>1288.2757294620967</v>
      </c>
      <c r="G49" s="48" t="s">
        <v>44</v>
      </c>
      <c r="H49" s="97" t="s">
        <v>44</v>
      </c>
      <c r="I49" s="48">
        <v>65</v>
      </c>
      <c r="J49" s="97">
        <v>312.4549343844638</v>
      </c>
      <c r="K49" s="48">
        <v>2</v>
      </c>
      <c r="L49" s="97">
        <v>9.6139979810604235</v>
      </c>
      <c r="M49" s="48">
        <v>2</v>
      </c>
      <c r="N49" s="97">
        <v>9.6139979810604235</v>
      </c>
      <c r="O49" s="48">
        <v>45</v>
      </c>
      <c r="P49" s="97">
        <v>216.31495457385955</v>
      </c>
      <c r="Q49" s="48">
        <v>27</v>
      </c>
      <c r="R49" s="97">
        <v>129.78897274431571</v>
      </c>
      <c r="S49" s="48">
        <v>25</v>
      </c>
      <c r="T49" s="97">
        <v>120.17497476325531</v>
      </c>
      <c r="U49" s="48">
        <v>3</v>
      </c>
      <c r="V49" s="97">
        <v>14.420996971590636</v>
      </c>
      <c r="W49" s="48">
        <v>6</v>
      </c>
      <c r="X49" s="97">
        <v>28.841993943181272</v>
      </c>
      <c r="Y49" s="48">
        <v>16</v>
      </c>
      <c r="Z49" s="97">
        <v>76.911983848483388</v>
      </c>
      <c r="AA49" s="48">
        <v>7</v>
      </c>
      <c r="AB49" s="97">
        <v>33.648992933711483</v>
      </c>
      <c r="AC49" s="48">
        <v>2</v>
      </c>
      <c r="AD49" s="97">
        <v>9.6139979810604235</v>
      </c>
      <c r="AE49" s="48" t="s">
        <v>44</v>
      </c>
      <c r="AF49" s="98" t="s">
        <v>44</v>
      </c>
    </row>
    <row r="50" spans="1:32">
      <c r="A50" s="107" t="s">
        <v>83</v>
      </c>
      <c r="B50" s="108" t="s">
        <v>52</v>
      </c>
      <c r="C50" s="108" t="s">
        <v>174</v>
      </c>
      <c r="D50" s="108" t="s">
        <v>45</v>
      </c>
      <c r="E50" s="109">
        <v>229</v>
      </c>
      <c r="F50" s="110">
        <v>1242.9439861050805</v>
      </c>
      <c r="G50" s="43" t="s">
        <v>44</v>
      </c>
      <c r="H50" s="111" t="s">
        <v>44</v>
      </c>
      <c r="I50" s="43">
        <v>70</v>
      </c>
      <c r="J50" s="111">
        <v>379.93920972644378</v>
      </c>
      <c r="K50" s="43">
        <v>2</v>
      </c>
      <c r="L50" s="111">
        <v>10.855405992184108</v>
      </c>
      <c r="M50" s="43">
        <v>2</v>
      </c>
      <c r="N50" s="111">
        <v>10.855405992184108</v>
      </c>
      <c r="O50" s="43">
        <v>37</v>
      </c>
      <c r="P50" s="111">
        <v>200.82501085540599</v>
      </c>
      <c r="Q50" s="43">
        <v>14</v>
      </c>
      <c r="R50" s="111">
        <v>75.98784194528875</v>
      </c>
      <c r="S50" s="43">
        <v>22</v>
      </c>
      <c r="T50" s="111">
        <v>119.40946591402519</v>
      </c>
      <c r="U50" s="43">
        <v>3</v>
      </c>
      <c r="V50" s="111">
        <v>16.283108988276162</v>
      </c>
      <c r="W50" s="43">
        <v>7</v>
      </c>
      <c r="X50" s="111">
        <v>37.993920972644375</v>
      </c>
      <c r="Y50" s="43">
        <v>4</v>
      </c>
      <c r="Z50" s="111">
        <v>21.710811984368217</v>
      </c>
      <c r="AA50" s="43">
        <v>6</v>
      </c>
      <c r="AB50" s="111">
        <v>32.566217976552323</v>
      </c>
      <c r="AC50" s="43">
        <v>2</v>
      </c>
      <c r="AD50" s="111">
        <v>10.855405992184108</v>
      </c>
      <c r="AE50" s="43" t="s">
        <v>44</v>
      </c>
      <c r="AF50" s="110" t="s">
        <v>44</v>
      </c>
    </row>
    <row r="51" spans="1:32">
      <c r="A51" s="96"/>
      <c r="B51" s="54" t="s">
        <v>53</v>
      </c>
      <c r="C51" s="54" t="s">
        <v>174</v>
      </c>
      <c r="D51" s="54" t="s">
        <v>45</v>
      </c>
      <c r="E51" s="103">
        <v>124</v>
      </c>
      <c r="F51" s="98">
        <v>1387.0246085011186</v>
      </c>
      <c r="G51" s="48" t="s">
        <v>44</v>
      </c>
      <c r="H51" s="97" t="s">
        <v>44</v>
      </c>
      <c r="I51" s="48">
        <v>48</v>
      </c>
      <c r="J51" s="97">
        <v>536.91275167785227</v>
      </c>
      <c r="K51" s="48">
        <v>2</v>
      </c>
      <c r="L51" s="97">
        <v>22.371364653243848</v>
      </c>
      <c r="M51" s="48" t="s">
        <v>44</v>
      </c>
      <c r="N51" s="97" t="s">
        <v>44</v>
      </c>
      <c r="O51" s="48">
        <v>21</v>
      </c>
      <c r="P51" s="97">
        <v>234.89932885906038</v>
      </c>
      <c r="Q51" s="48">
        <v>3</v>
      </c>
      <c r="R51" s="97">
        <v>33.557046979865767</v>
      </c>
      <c r="S51" s="48">
        <v>16</v>
      </c>
      <c r="T51" s="97">
        <v>178.97091722595079</v>
      </c>
      <c r="U51" s="48">
        <v>1</v>
      </c>
      <c r="V51" s="97">
        <v>11.185682326621924</v>
      </c>
      <c r="W51" s="48">
        <v>4</v>
      </c>
      <c r="X51" s="97">
        <v>44.742729306487696</v>
      </c>
      <c r="Y51" s="48">
        <v>1</v>
      </c>
      <c r="Z51" s="97">
        <v>11.185682326621924</v>
      </c>
      <c r="AA51" s="48">
        <v>2</v>
      </c>
      <c r="AB51" s="97">
        <v>22.371364653243848</v>
      </c>
      <c r="AC51" s="48">
        <v>1</v>
      </c>
      <c r="AD51" s="97">
        <v>11.185682326621924</v>
      </c>
      <c r="AE51" s="48" t="s">
        <v>44</v>
      </c>
      <c r="AF51" s="98" t="s">
        <v>44</v>
      </c>
    </row>
    <row r="52" spans="1:32">
      <c r="A52" s="99"/>
      <c r="B52" s="100" t="s">
        <v>54</v>
      </c>
      <c r="C52" s="100" t="s">
        <v>174</v>
      </c>
      <c r="D52" s="100" t="s">
        <v>45</v>
      </c>
      <c r="E52" s="104">
        <v>105</v>
      </c>
      <c r="F52" s="102">
        <v>1107.1277941796711</v>
      </c>
      <c r="G52" s="52" t="s">
        <v>44</v>
      </c>
      <c r="H52" s="101" t="s">
        <v>44</v>
      </c>
      <c r="I52" s="52">
        <v>22</v>
      </c>
      <c r="J52" s="101">
        <v>231.96963306621677</v>
      </c>
      <c r="K52" s="52" t="s">
        <v>44</v>
      </c>
      <c r="L52" s="101" t="s">
        <v>44</v>
      </c>
      <c r="M52" s="52">
        <v>2</v>
      </c>
      <c r="N52" s="101">
        <v>21.088148460565161</v>
      </c>
      <c r="O52" s="52">
        <v>16</v>
      </c>
      <c r="P52" s="101">
        <v>168.70518768452129</v>
      </c>
      <c r="Q52" s="52">
        <v>11</v>
      </c>
      <c r="R52" s="101">
        <v>115.98481653310839</v>
      </c>
      <c r="S52" s="52">
        <v>6</v>
      </c>
      <c r="T52" s="101">
        <v>63.264445381695488</v>
      </c>
      <c r="U52" s="52">
        <v>2</v>
      </c>
      <c r="V52" s="101">
        <v>21.088148460565161</v>
      </c>
      <c r="W52" s="52">
        <v>3</v>
      </c>
      <c r="X52" s="101">
        <v>31.632222690847744</v>
      </c>
      <c r="Y52" s="52">
        <v>3</v>
      </c>
      <c r="Z52" s="101">
        <v>31.632222690847744</v>
      </c>
      <c r="AA52" s="52">
        <v>4</v>
      </c>
      <c r="AB52" s="101">
        <v>42.176296921130323</v>
      </c>
      <c r="AC52" s="52">
        <v>1</v>
      </c>
      <c r="AD52" s="101">
        <v>10.544074230282581</v>
      </c>
      <c r="AE52" s="52" t="s">
        <v>44</v>
      </c>
      <c r="AF52" s="102" t="s">
        <v>44</v>
      </c>
    </row>
    <row r="53" spans="1:32">
      <c r="A53" s="107" t="s">
        <v>84</v>
      </c>
      <c r="B53" s="108" t="s">
        <v>52</v>
      </c>
      <c r="C53" s="108" t="s">
        <v>178</v>
      </c>
      <c r="D53" s="108" t="s">
        <v>45</v>
      </c>
      <c r="E53" s="109">
        <v>89</v>
      </c>
      <c r="F53" s="110">
        <v>1431.0982473066408</v>
      </c>
      <c r="G53" s="43" t="s">
        <v>44</v>
      </c>
      <c r="H53" s="111" t="s">
        <v>44</v>
      </c>
      <c r="I53" s="43">
        <v>34</v>
      </c>
      <c r="J53" s="111">
        <v>546.71168998231224</v>
      </c>
      <c r="K53" s="43">
        <v>1</v>
      </c>
      <c r="L53" s="111">
        <v>16.079755587715066</v>
      </c>
      <c r="M53" s="43" t="s">
        <v>44</v>
      </c>
      <c r="N53" s="111" t="s">
        <v>44</v>
      </c>
      <c r="O53" s="43">
        <v>11</v>
      </c>
      <c r="P53" s="111">
        <v>176.87731146486573</v>
      </c>
      <c r="Q53" s="43">
        <v>11</v>
      </c>
      <c r="R53" s="111">
        <v>176.87731146486573</v>
      </c>
      <c r="S53" s="43">
        <v>7</v>
      </c>
      <c r="T53" s="111">
        <v>112.55828911400548</v>
      </c>
      <c r="U53" s="43">
        <v>2</v>
      </c>
      <c r="V53" s="111">
        <v>32.159511175430133</v>
      </c>
      <c r="W53" s="43">
        <v>1</v>
      </c>
      <c r="X53" s="111">
        <v>16.079755587715066</v>
      </c>
      <c r="Y53" s="43">
        <v>5</v>
      </c>
      <c r="Z53" s="111">
        <v>80.398777938575336</v>
      </c>
      <c r="AA53" s="43" t="s">
        <v>44</v>
      </c>
      <c r="AB53" s="111" t="s">
        <v>44</v>
      </c>
      <c r="AC53" s="43" t="s">
        <v>44</v>
      </c>
      <c r="AD53" s="111" t="s">
        <v>44</v>
      </c>
      <c r="AE53" s="43" t="s">
        <v>44</v>
      </c>
      <c r="AF53" s="110" t="s">
        <v>44</v>
      </c>
    </row>
    <row r="54" spans="1:32">
      <c r="A54" s="96"/>
      <c r="B54" s="54" t="s">
        <v>53</v>
      </c>
      <c r="C54" s="54" t="s">
        <v>178</v>
      </c>
      <c r="D54" s="54" t="s">
        <v>45</v>
      </c>
      <c r="E54" s="103">
        <v>51</v>
      </c>
      <c r="F54" s="98">
        <v>1738.2413087934563</v>
      </c>
      <c r="G54" s="48" t="s">
        <v>44</v>
      </c>
      <c r="H54" s="97" t="s">
        <v>44</v>
      </c>
      <c r="I54" s="48">
        <v>23</v>
      </c>
      <c r="J54" s="97">
        <v>783.91274710293123</v>
      </c>
      <c r="K54" s="48">
        <v>1</v>
      </c>
      <c r="L54" s="97">
        <v>34.083162917518749</v>
      </c>
      <c r="M54" s="48" t="s">
        <v>44</v>
      </c>
      <c r="N54" s="97" t="s">
        <v>44</v>
      </c>
      <c r="O54" s="48">
        <v>6</v>
      </c>
      <c r="P54" s="97">
        <v>204.49897750511249</v>
      </c>
      <c r="Q54" s="48">
        <v>6</v>
      </c>
      <c r="R54" s="97">
        <v>204.49897750511249</v>
      </c>
      <c r="S54" s="48">
        <v>7</v>
      </c>
      <c r="T54" s="97">
        <v>238.58214042263123</v>
      </c>
      <c r="U54" s="48">
        <v>2</v>
      </c>
      <c r="V54" s="97">
        <v>68.166325835037497</v>
      </c>
      <c r="W54" s="48" t="s">
        <v>44</v>
      </c>
      <c r="X54" s="97" t="s">
        <v>44</v>
      </c>
      <c r="Y54" s="48" t="s">
        <v>44</v>
      </c>
      <c r="Z54" s="97" t="s">
        <v>44</v>
      </c>
      <c r="AA54" s="48" t="s">
        <v>44</v>
      </c>
      <c r="AB54" s="97" t="s">
        <v>44</v>
      </c>
      <c r="AC54" s="48" t="s">
        <v>44</v>
      </c>
      <c r="AD54" s="97" t="s">
        <v>44</v>
      </c>
      <c r="AE54" s="48" t="s">
        <v>44</v>
      </c>
      <c r="AF54" s="98" t="s">
        <v>44</v>
      </c>
    </row>
    <row r="55" spans="1:32">
      <c r="A55" s="99"/>
      <c r="B55" s="100" t="s">
        <v>54</v>
      </c>
      <c r="C55" s="100" t="s">
        <v>178</v>
      </c>
      <c r="D55" s="100" t="s">
        <v>45</v>
      </c>
      <c r="E55" s="104">
        <v>38</v>
      </c>
      <c r="F55" s="102">
        <v>1156.773211567732</v>
      </c>
      <c r="G55" s="52" t="s">
        <v>44</v>
      </c>
      <c r="H55" s="101" t="s">
        <v>44</v>
      </c>
      <c r="I55" s="52">
        <v>11</v>
      </c>
      <c r="J55" s="101">
        <v>334.85540334855403</v>
      </c>
      <c r="K55" s="52" t="s">
        <v>44</v>
      </c>
      <c r="L55" s="101" t="s">
        <v>44</v>
      </c>
      <c r="M55" s="52" t="s">
        <v>44</v>
      </c>
      <c r="N55" s="101" t="s">
        <v>44</v>
      </c>
      <c r="O55" s="52">
        <v>5</v>
      </c>
      <c r="P55" s="101">
        <v>152.20700152207002</v>
      </c>
      <c r="Q55" s="52">
        <v>5</v>
      </c>
      <c r="R55" s="101">
        <v>152.20700152207002</v>
      </c>
      <c r="S55" s="52" t="s">
        <v>44</v>
      </c>
      <c r="T55" s="101" t="s">
        <v>44</v>
      </c>
      <c r="U55" s="52" t="s">
        <v>44</v>
      </c>
      <c r="V55" s="101" t="s">
        <v>44</v>
      </c>
      <c r="W55" s="52">
        <v>1</v>
      </c>
      <c r="X55" s="101">
        <v>30.441400304414007</v>
      </c>
      <c r="Y55" s="52">
        <v>5</v>
      </c>
      <c r="Z55" s="101">
        <v>152.20700152207002</v>
      </c>
      <c r="AA55" s="52" t="s">
        <v>44</v>
      </c>
      <c r="AB55" s="101" t="s">
        <v>44</v>
      </c>
      <c r="AC55" s="52" t="s">
        <v>44</v>
      </c>
      <c r="AD55" s="101" t="s">
        <v>44</v>
      </c>
      <c r="AE55" s="52" t="s">
        <v>44</v>
      </c>
      <c r="AF55" s="102" t="s">
        <v>44</v>
      </c>
    </row>
    <row r="56" spans="1:32">
      <c r="A56" s="107" t="s">
        <v>86</v>
      </c>
      <c r="B56" s="108" t="s">
        <v>52</v>
      </c>
      <c r="C56" s="108" t="s">
        <v>182</v>
      </c>
      <c r="D56" s="108" t="s">
        <v>45</v>
      </c>
      <c r="E56" s="109">
        <v>98</v>
      </c>
      <c r="F56" s="110">
        <v>1650.3873358033009</v>
      </c>
      <c r="G56" s="43">
        <v>1</v>
      </c>
      <c r="H56" s="111">
        <v>16.84068710003368</v>
      </c>
      <c r="I56" s="43">
        <v>31</v>
      </c>
      <c r="J56" s="111">
        <v>522.06130010104414</v>
      </c>
      <c r="K56" s="43">
        <v>2</v>
      </c>
      <c r="L56" s="111">
        <v>33.68137420006736</v>
      </c>
      <c r="M56" s="43" t="s">
        <v>44</v>
      </c>
      <c r="N56" s="111" t="s">
        <v>44</v>
      </c>
      <c r="O56" s="43">
        <v>23</v>
      </c>
      <c r="P56" s="111">
        <v>387.33580330077467</v>
      </c>
      <c r="Q56" s="43">
        <v>9</v>
      </c>
      <c r="R56" s="111">
        <v>151.56618390030312</v>
      </c>
      <c r="S56" s="43">
        <v>11</v>
      </c>
      <c r="T56" s="111">
        <v>185.2475581003705</v>
      </c>
      <c r="U56" s="43">
        <v>1</v>
      </c>
      <c r="V56" s="111">
        <v>16.84068710003368</v>
      </c>
      <c r="W56" s="43" t="s">
        <v>44</v>
      </c>
      <c r="X56" s="111" t="s">
        <v>44</v>
      </c>
      <c r="Y56" s="43">
        <v>4</v>
      </c>
      <c r="Z56" s="111">
        <v>67.36274840013472</v>
      </c>
      <c r="AA56" s="43">
        <v>1</v>
      </c>
      <c r="AB56" s="111">
        <v>16.84068710003368</v>
      </c>
      <c r="AC56" s="43" t="s">
        <v>44</v>
      </c>
      <c r="AD56" s="111" t="s">
        <v>44</v>
      </c>
      <c r="AE56" s="43" t="s">
        <v>44</v>
      </c>
      <c r="AF56" s="110" t="s">
        <v>44</v>
      </c>
    </row>
    <row r="57" spans="1:32">
      <c r="A57" s="96"/>
      <c r="B57" s="54" t="s">
        <v>53</v>
      </c>
      <c r="C57" s="54" t="s">
        <v>182</v>
      </c>
      <c r="D57" s="54" t="s">
        <v>45</v>
      </c>
      <c r="E57" s="103">
        <v>45</v>
      </c>
      <c r="F57" s="98">
        <v>1590.6680805938493</v>
      </c>
      <c r="G57" s="48">
        <v>1</v>
      </c>
      <c r="H57" s="97">
        <v>35.348179568752208</v>
      </c>
      <c r="I57" s="48">
        <v>15</v>
      </c>
      <c r="J57" s="97">
        <v>530.2226935312832</v>
      </c>
      <c r="K57" s="48">
        <v>1</v>
      </c>
      <c r="L57" s="97">
        <v>35.348179568752208</v>
      </c>
      <c r="M57" s="48" t="s">
        <v>44</v>
      </c>
      <c r="N57" s="97" t="s">
        <v>44</v>
      </c>
      <c r="O57" s="48">
        <v>12</v>
      </c>
      <c r="P57" s="97">
        <v>424.17815482502652</v>
      </c>
      <c r="Q57" s="48">
        <v>5</v>
      </c>
      <c r="R57" s="97">
        <v>176.74089784376105</v>
      </c>
      <c r="S57" s="48">
        <v>4</v>
      </c>
      <c r="T57" s="97">
        <v>141.39271827500883</v>
      </c>
      <c r="U57" s="48" t="s">
        <v>44</v>
      </c>
      <c r="V57" s="97" t="s">
        <v>44</v>
      </c>
      <c r="W57" s="48" t="s">
        <v>44</v>
      </c>
      <c r="X57" s="97" t="s">
        <v>44</v>
      </c>
      <c r="Y57" s="48" t="s">
        <v>44</v>
      </c>
      <c r="Z57" s="97" t="s">
        <v>44</v>
      </c>
      <c r="AA57" s="48">
        <v>1</v>
      </c>
      <c r="AB57" s="97">
        <v>35.348179568752208</v>
      </c>
      <c r="AC57" s="48" t="s">
        <v>44</v>
      </c>
      <c r="AD57" s="97" t="s">
        <v>44</v>
      </c>
      <c r="AE57" s="48" t="s">
        <v>44</v>
      </c>
      <c r="AF57" s="98" t="s">
        <v>44</v>
      </c>
    </row>
    <row r="58" spans="1:32">
      <c r="A58" s="99"/>
      <c r="B58" s="100" t="s">
        <v>54</v>
      </c>
      <c r="C58" s="100" t="s">
        <v>182</v>
      </c>
      <c r="D58" s="100" t="s">
        <v>45</v>
      </c>
      <c r="E58" s="104">
        <v>53</v>
      </c>
      <c r="F58" s="102">
        <v>1704.7282084271469</v>
      </c>
      <c r="G58" s="52" t="s">
        <v>44</v>
      </c>
      <c r="H58" s="101" t="s">
        <v>44</v>
      </c>
      <c r="I58" s="52">
        <v>16</v>
      </c>
      <c r="J58" s="101">
        <v>514.63493084593119</v>
      </c>
      <c r="K58" s="52">
        <v>1</v>
      </c>
      <c r="L58" s="101">
        <v>32.1646831778707</v>
      </c>
      <c r="M58" s="52" t="s">
        <v>44</v>
      </c>
      <c r="N58" s="101" t="s">
        <v>44</v>
      </c>
      <c r="O58" s="52">
        <v>11</v>
      </c>
      <c r="P58" s="101">
        <v>353.8115149565777</v>
      </c>
      <c r="Q58" s="52">
        <v>4</v>
      </c>
      <c r="R58" s="101">
        <v>128.6587327114828</v>
      </c>
      <c r="S58" s="52">
        <v>7</v>
      </c>
      <c r="T58" s="101">
        <v>225.1527822450949</v>
      </c>
      <c r="U58" s="52">
        <v>1</v>
      </c>
      <c r="V58" s="101">
        <v>32.1646831778707</v>
      </c>
      <c r="W58" s="52" t="s">
        <v>44</v>
      </c>
      <c r="X58" s="101" t="s">
        <v>44</v>
      </c>
      <c r="Y58" s="52">
        <v>4</v>
      </c>
      <c r="Z58" s="101">
        <v>128.6587327114828</v>
      </c>
      <c r="AA58" s="52" t="s">
        <v>44</v>
      </c>
      <c r="AB58" s="101" t="s">
        <v>44</v>
      </c>
      <c r="AC58" s="52" t="s">
        <v>44</v>
      </c>
      <c r="AD58" s="101" t="s">
        <v>44</v>
      </c>
      <c r="AE58" s="52" t="s">
        <v>44</v>
      </c>
      <c r="AF58" s="102" t="s">
        <v>44</v>
      </c>
    </row>
    <row r="59" spans="1:32">
      <c r="A59" s="107" t="s">
        <v>88</v>
      </c>
      <c r="B59" s="108" t="s">
        <v>52</v>
      </c>
      <c r="C59" s="108" t="s">
        <v>186</v>
      </c>
      <c r="D59" s="108" t="s">
        <v>45</v>
      </c>
      <c r="E59" s="109">
        <v>148</v>
      </c>
      <c r="F59" s="110">
        <v>1587.4718438270943</v>
      </c>
      <c r="G59" s="43" t="s">
        <v>44</v>
      </c>
      <c r="H59" s="111" t="s">
        <v>44</v>
      </c>
      <c r="I59" s="43">
        <v>43</v>
      </c>
      <c r="J59" s="111">
        <v>461.22492759841248</v>
      </c>
      <c r="K59" s="43">
        <v>1</v>
      </c>
      <c r="L59" s="111">
        <v>10.726161106939827</v>
      </c>
      <c r="M59" s="43" t="s">
        <v>44</v>
      </c>
      <c r="N59" s="111" t="s">
        <v>44</v>
      </c>
      <c r="O59" s="43">
        <v>26</v>
      </c>
      <c r="P59" s="111">
        <v>278.8801887804355</v>
      </c>
      <c r="Q59" s="43">
        <v>16</v>
      </c>
      <c r="R59" s="111">
        <v>171.61857771103723</v>
      </c>
      <c r="S59" s="43">
        <v>15</v>
      </c>
      <c r="T59" s="111">
        <v>160.89241660409741</v>
      </c>
      <c r="U59" s="43" t="s">
        <v>44</v>
      </c>
      <c r="V59" s="111" t="s">
        <v>44</v>
      </c>
      <c r="W59" s="43">
        <v>3</v>
      </c>
      <c r="X59" s="111">
        <v>32.178483320819481</v>
      </c>
      <c r="Y59" s="43">
        <v>6</v>
      </c>
      <c r="Z59" s="111">
        <v>64.356966641638962</v>
      </c>
      <c r="AA59" s="43">
        <v>5</v>
      </c>
      <c r="AB59" s="111">
        <v>53.630805534699128</v>
      </c>
      <c r="AC59" s="43">
        <v>2</v>
      </c>
      <c r="AD59" s="111">
        <v>21.452322213879654</v>
      </c>
      <c r="AE59" s="43">
        <v>1</v>
      </c>
      <c r="AF59" s="110">
        <v>10.726161106939827</v>
      </c>
    </row>
    <row r="60" spans="1:32">
      <c r="A60" s="96"/>
      <c r="B60" s="54" t="s">
        <v>53</v>
      </c>
      <c r="C60" s="54" t="s">
        <v>186</v>
      </c>
      <c r="D60" s="54" t="s">
        <v>45</v>
      </c>
      <c r="E60" s="103">
        <v>76</v>
      </c>
      <c r="F60" s="98">
        <v>1728.0582082764895</v>
      </c>
      <c r="G60" s="48" t="s">
        <v>44</v>
      </c>
      <c r="H60" s="97" t="s">
        <v>44</v>
      </c>
      <c r="I60" s="48">
        <v>27</v>
      </c>
      <c r="J60" s="97">
        <v>613.9154160982265</v>
      </c>
      <c r="K60" s="48" t="s">
        <v>44</v>
      </c>
      <c r="L60" s="97" t="s">
        <v>44</v>
      </c>
      <c r="M60" s="48" t="s">
        <v>44</v>
      </c>
      <c r="N60" s="97" t="s">
        <v>44</v>
      </c>
      <c r="O60" s="48">
        <v>13</v>
      </c>
      <c r="P60" s="97">
        <v>295.58890404729425</v>
      </c>
      <c r="Q60" s="48">
        <v>9</v>
      </c>
      <c r="R60" s="97">
        <v>204.63847203274216</v>
      </c>
      <c r="S60" s="48">
        <v>3</v>
      </c>
      <c r="T60" s="97">
        <v>68.212824010914048</v>
      </c>
      <c r="U60" s="48" t="s">
        <v>44</v>
      </c>
      <c r="V60" s="97" t="s">
        <v>44</v>
      </c>
      <c r="W60" s="48">
        <v>1</v>
      </c>
      <c r="X60" s="97">
        <v>22.737608003638016</v>
      </c>
      <c r="Y60" s="48">
        <v>2</v>
      </c>
      <c r="Z60" s="97">
        <v>45.475216007276032</v>
      </c>
      <c r="AA60" s="48">
        <v>2</v>
      </c>
      <c r="AB60" s="97">
        <v>45.475216007276032</v>
      </c>
      <c r="AC60" s="48">
        <v>1</v>
      </c>
      <c r="AD60" s="97">
        <v>22.737608003638016</v>
      </c>
      <c r="AE60" s="48">
        <v>1</v>
      </c>
      <c r="AF60" s="98">
        <v>22.737608003638016</v>
      </c>
    </row>
    <row r="61" spans="1:32">
      <c r="A61" s="99"/>
      <c r="B61" s="100" t="s">
        <v>54</v>
      </c>
      <c r="C61" s="100" t="s">
        <v>186</v>
      </c>
      <c r="D61" s="100" t="s">
        <v>45</v>
      </c>
      <c r="E61" s="104">
        <v>72</v>
      </c>
      <c r="F61" s="102">
        <v>1461.9289340101523</v>
      </c>
      <c r="G61" s="52" t="s">
        <v>44</v>
      </c>
      <c r="H61" s="101" t="s">
        <v>44</v>
      </c>
      <c r="I61" s="52">
        <v>16</v>
      </c>
      <c r="J61" s="101">
        <v>324.87309644670052</v>
      </c>
      <c r="K61" s="52">
        <v>1</v>
      </c>
      <c r="L61" s="101">
        <v>20.304568527918782</v>
      </c>
      <c r="M61" s="52" t="s">
        <v>44</v>
      </c>
      <c r="N61" s="101" t="s">
        <v>44</v>
      </c>
      <c r="O61" s="52">
        <v>13</v>
      </c>
      <c r="P61" s="101">
        <v>263.95939086294419</v>
      </c>
      <c r="Q61" s="52">
        <v>7</v>
      </c>
      <c r="R61" s="101">
        <v>142.13197969543148</v>
      </c>
      <c r="S61" s="52">
        <v>12</v>
      </c>
      <c r="T61" s="101">
        <v>243.65482233502539</v>
      </c>
      <c r="U61" s="52" t="s">
        <v>44</v>
      </c>
      <c r="V61" s="101" t="s">
        <v>44</v>
      </c>
      <c r="W61" s="52">
        <v>2</v>
      </c>
      <c r="X61" s="101">
        <v>40.609137055837564</v>
      </c>
      <c r="Y61" s="52">
        <v>4</v>
      </c>
      <c r="Z61" s="101">
        <v>81.218274111675129</v>
      </c>
      <c r="AA61" s="52">
        <v>3</v>
      </c>
      <c r="AB61" s="101">
        <v>60.913705583756347</v>
      </c>
      <c r="AC61" s="52">
        <v>1</v>
      </c>
      <c r="AD61" s="101">
        <v>20.304568527918782</v>
      </c>
      <c r="AE61" s="52" t="s">
        <v>44</v>
      </c>
      <c r="AF61" s="102" t="s">
        <v>44</v>
      </c>
    </row>
    <row r="62" spans="1:32">
      <c r="A62" s="107" t="s">
        <v>388</v>
      </c>
      <c r="B62" s="108" t="s">
        <v>52</v>
      </c>
      <c r="C62" s="108" t="s">
        <v>143</v>
      </c>
      <c r="D62" s="108" t="s">
        <v>41</v>
      </c>
      <c r="E62" s="109">
        <v>358</v>
      </c>
      <c r="F62" s="110">
        <v>1367.3516156137805</v>
      </c>
      <c r="G62" s="43" t="s">
        <v>44</v>
      </c>
      <c r="H62" s="111" t="s">
        <v>44</v>
      </c>
      <c r="I62" s="43">
        <v>119</v>
      </c>
      <c r="J62" s="111">
        <v>454.51073256435717</v>
      </c>
      <c r="K62" s="43">
        <v>2</v>
      </c>
      <c r="L62" s="111">
        <v>7.6388358414177677</v>
      </c>
      <c r="M62" s="43" t="s">
        <v>44</v>
      </c>
      <c r="N62" s="111" t="s">
        <v>44</v>
      </c>
      <c r="O62" s="43">
        <v>67</v>
      </c>
      <c r="P62" s="111">
        <v>255.90100068749524</v>
      </c>
      <c r="Q62" s="43">
        <v>31</v>
      </c>
      <c r="R62" s="111">
        <v>118.4019555419754</v>
      </c>
      <c r="S62" s="43">
        <v>24</v>
      </c>
      <c r="T62" s="111">
        <v>91.66603009701322</v>
      </c>
      <c r="U62" s="43">
        <v>3</v>
      </c>
      <c r="V62" s="111">
        <v>11.458253762126652</v>
      </c>
      <c r="W62" s="43">
        <v>13</v>
      </c>
      <c r="X62" s="111">
        <v>49.652432969215489</v>
      </c>
      <c r="Y62" s="43">
        <v>18</v>
      </c>
      <c r="Z62" s="111">
        <v>68.749522572759915</v>
      </c>
      <c r="AA62" s="43">
        <v>11</v>
      </c>
      <c r="AB62" s="111">
        <v>42.013597127797723</v>
      </c>
      <c r="AC62" s="43">
        <v>7</v>
      </c>
      <c r="AD62" s="111">
        <v>26.735925444962184</v>
      </c>
      <c r="AE62" s="43" t="s">
        <v>44</v>
      </c>
      <c r="AF62" s="110" t="s">
        <v>44</v>
      </c>
    </row>
    <row r="63" spans="1:32">
      <c r="A63" s="96"/>
      <c r="B63" s="54" t="s">
        <v>53</v>
      </c>
      <c r="C63" s="54" t="s">
        <v>143</v>
      </c>
      <c r="D63" s="54" t="s">
        <v>41</v>
      </c>
      <c r="E63" s="103">
        <v>184</v>
      </c>
      <c r="F63" s="98">
        <v>1472.4711907810499</v>
      </c>
      <c r="G63" s="48" t="s">
        <v>44</v>
      </c>
      <c r="H63" s="97" t="s">
        <v>44</v>
      </c>
      <c r="I63" s="48">
        <v>65</v>
      </c>
      <c r="J63" s="97">
        <v>520.16645326504477</v>
      </c>
      <c r="K63" s="48" t="s">
        <v>44</v>
      </c>
      <c r="L63" s="97" t="s">
        <v>44</v>
      </c>
      <c r="M63" s="48" t="s">
        <v>44</v>
      </c>
      <c r="N63" s="97" t="s">
        <v>44</v>
      </c>
      <c r="O63" s="48">
        <v>32</v>
      </c>
      <c r="P63" s="97">
        <v>256.08194622279126</v>
      </c>
      <c r="Q63" s="48">
        <v>13</v>
      </c>
      <c r="R63" s="97">
        <v>104.03329065300896</v>
      </c>
      <c r="S63" s="48">
        <v>15</v>
      </c>
      <c r="T63" s="97">
        <v>120.03841229193341</v>
      </c>
      <c r="U63" s="48">
        <v>3</v>
      </c>
      <c r="V63" s="97">
        <v>24.007682458386682</v>
      </c>
      <c r="W63" s="48">
        <v>6</v>
      </c>
      <c r="X63" s="97">
        <v>48.015364916773365</v>
      </c>
      <c r="Y63" s="48">
        <v>4</v>
      </c>
      <c r="Z63" s="97">
        <v>32.010243277848907</v>
      </c>
      <c r="AA63" s="48">
        <v>8</v>
      </c>
      <c r="AB63" s="97">
        <v>64.020486555697815</v>
      </c>
      <c r="AC63" s="48">
        <v>4</v>
      </c>
      <c r="AD63" s="97">
        <v>32.010243277848907</v>
      </c>
      <c r="AE63" s="48" t="s">
        <v>44</v>
      </c>
      <c r="AF63" s="98" t="s">
        <v>44</v>
      </c>
    </row>
    <row r="64" spans="1:32">
      <c r="A64" s="99"/>
      <c r="B64" s="100" t="s">
        <v>54</v>
      </c>
      <c r="C64" s="100" t="s">
        <v>143</v>
      </c>
      <c r="D64" s="100" t="s">
        <v>41</v>
      </c>
      <c r="E64" s="104">
        <v>174</v>
      </c>
      <c r="F64" s="102">
        <v>1271.3722051731697</v>
      </c>
      <c r="G64" s="52" t="s">
        <v>44</v>
      </c>
      <c r="H64" s="101" t="s">
        <v>44</v>
      </c>
      <c r="I64" s="52">
        <v>54</v>
      </c>
      <c r="J64" s="101">
        <v>394.56378781236305</v>
      </c>
      <c r="K64" s="52">
        <v>2</v>
      </c>
      <c r="L64" s="101">
        <v>14.613473622680111</v>
      </c>
      <c r="M64" s="52" t="s">
        <v>44</v>
      </c>
      <c r="N64" s="101" t="s">
        <v>44</v>
      </c>
      <c r="O64" s="52">
        <v>35</v>
      </c>
      <c r="P64" s="101">
        <v>255.73578839690197</v>
      </c>
      <c r="Q64" s="52">
        <v>18</v>
      </c>
      <c r="R64" s="101">
        <v>131.52126260412101</v>
      </c>
      <c r="S64" s="52">
        <v>9</v>
      </c>
      <c r="T64" s="101">
        <v>65.760631302060503</v>
      </c>
      <c r="U64" s="52" t="s">
        <v>44</v>
      </c>
      <c r="V64" s="101" t="s">
        <v>44</v>
      </c>
      <c r="W64" s="52">
        <v>7</v>
      </c>
      <c r="X64" s="101">
        <v>51.147157679380392</v>
      </c>
      <c r="Y64" s="52">
        <v>14</v>
      </c>
      <c r="Z64" s="101">
        <v>102.29431535876078</v>
      </c>
      <c r="AA64" s="52">
        <v>3</v>
      </c>
      <c r="AB64" s="101">
        <v>21.920210434020166</v>
      </c>
      <c r="AC64" s="52">
        <v>3</v>
      </c>
      <c r="AD64" s="101">
        <v>21.920210434020166</v>
      </c>
      <c r="AE64" s="52" t="s">
        <v>44</v>
      </c>
      <c r="AF64" s="102" t="s">
        <v>44</v>
      </c>
    </row>
    <row r="65" spans="1:32">
      <c r="A65" s="107" t="s">
        <v>69</v>
      </c>
      <c r="B65" s="108" t="s">
        <v>52</v>
      </c>
      <c r="C65" s="108" t="s">
        <v>147</v>
      </c>
      <c r="D65" s="108" t="s">
        <v>42</v>
      </c>
      <c r="E65" s="109">
        <v>358</v>
      </c>
      <c r="F65" s="110">
        <v>1367.3516156137805</v>
      </c>
      <c r="G65" s="43" t="s">
        <v>44</v>
      </c>
      <c r="H65" s="111" t="s">
        <v>44</v>
      </c>
      <c r="I65" s="43">
        <v>119</v>
      </c>
      <c r="J65" s="111">
        <v>454.51073256435717</v>
      </c>
      <c r="K65" s="43">
        <v>2</v>
      </c>
      <c r="L65" s="111">
        <v>7.6388358414177677</v>
      </c>
      <c r="M65" s="43" t="s">
        <v>44</v>
      </c>
      <c r="N65" s="111" t="s">
        <v>44</v>
      </c>
      <c r="O65" s="43">
        <v>67</v>
      </c>
      <c r="P65" s="111">
        <v>255.90100068749524</v>
      </c>
      <c r="Q65" s="43">
        <v>31</v>
      </c>
      <c r="R65" s="111">
        <v>118.4019555419754</v>
      </c>
      <c r="S65" s="43">
        <v>24</v>
      </c>
      <c r="T65" s="111">
        <v>91.66603009701322</v>
      </c>
      <c r="U65" s="43">
        <v>3</v>
      </c>
      <c r="V65" s="111">
        <v>11.458253762126652</v>
      </c>
      <c r="W65" s="43">
        <v>13</v>
      </c>
      <c r="X65" s="111">
        <v>49.652432969215489</v>
      </c>
      <c r="Y65" s="43">
        <v>18</v>
      </c>
      <c r="Z65" s="111">
        <v>68.749522572759915</v>
      </c>
      <c r="AA65" s="43">
        <v>11</v>
      </c>
      <c r="AB65" s="111">
        <v>42.013597127797723</v>
      </c>
      <c r="AC65" s="43">
        <v>7</v>
      </c>
      <c r="AD65" s="111">
        <v>26.735925444962184</v>
      </c>
      <c r="AE65" s="43" t="s">
        <v>44</v>
      </c>
      <c r="AF65" s="110" t="s">
        <v>44</v>
      </c>
    </row>
    <row r="66" spans="1:32">
      <c r="A66" s="96"/>
      <c r="B66" s="54" t="s">
        <v>53</v>
      </c>
      <c r="C66" s="54" t="s">
        <v>147</v>
      </c>
      <c r="D66" s="54" t="s">
        <v>42</v>
      </c>
      <c r="E66" s="103">
        <v>184</v>
      </c>
      <c r="F66" s="98">
        <v>1472.4711907810499</v>
      </c>
      <c r="G66" s="48" t="s">
        <v>44</v>
      </c>
      <c r="H66" s="97" t="s">
        <v>44</v>
      </c>
      <c r="I66" s="48">
        <v>65</v>
      </c>
      <c r="J66" s="97">
        <v>520.16645326504477</v>
      </c>
      <c r="K66" s="48" t="s">
        <v>44</v>
      </c>
      <c r="L66" s="97" t="s">
        <v>44</v>
      </c>
      <c r="M66" s="48" t="s">
        <v>44</v>
      </c>
      <c r="N66" s="97" t="s">
        <v>44</v>
      </c>
      <c r="O66" s="48">
        <v>32</v>
      </c>
      <c r="P66" s="97">
        <v>256.08194622279126</v>
      </c>
      <c r="Q66" s="48">
        <v>13</v>
      </c>
      <c r="R66" s="97">
        <v>104.03329065300896</v>
      </c>
      <c r="S66" s="48">
        <v>15</v>
      </c>
      <c r="T66" s="97">
        <v>120.03841229193341</v>
      </c>
      <c r="U66" s="48">
        <v>3</v>
      </c>
      <c r="V66" s="97">
        <v>24.007682458386682</v>
      </c>
      <c r="W66" s="48">
        <v>6</v>
      </c>
      <c r="X66" s="97">
        <v>48.015364916773365</v>
      </c>
      <c r="Y66" s="48">
        <v>4</v>
      </c>
      <c r="Z66" s="97">
        <v>32.010243277848907</v>
      </c>
      <c r="AA66" s="48">
        <v>8</v>
      </c>
      <c r="AB66" s="97">
        <v>64.020486555697815</v>
      </c>
      <c r="AC66" s="48">
        <v>4</v>
      </c>
      <c r="AD66" s="97">
        <v>32.010243277848907</v>
      </c>
      <c r="AE66" s="48" t="s">
        <v>44</v>
      </c>
      <c r="AF66" s="98" t="s">
        <v>44</v>
      </c>
    </row>
    <row r="67" spans="1:32">
      <c r="A67" s="99"/>
      <c r="B67" s="100" t="s">
        <v>54</v>
      </c>
      <c r="C67" s="100" t="s">
        <v>147</v>
      </c>
      <c r="D67" s="100" t="s">
        <v>42</v>
      </c>
      <c r="E67" s="104">
        <v>174</v>
      </c>
      <c r="F67" s="102">
        <v>1271.3722051731697</v>
      </c>
      <c r="G67" s="52" t="s">
        <v>44</v>
      </c>
      <c r="H67" s="101" t="s">
        <v>44</v>
      </c>
      <c r="I67" s="52">
        <v>54</v>
      </c>
      <c r="J67" s="101">
        <v>394.56378781236305</v>
      </c>
      <c r="K67" s="52">
        <v>2</v>
      </c>
      <c r="L67" s="101">
        <v>14.613473622680111</v>
      </c>
      <c r="M67" s="52" t="s">
        <v>44</v>
      </c>
      <c r="N67" s="101" t="s">
        <v>44</v>
      </c>
      <c r="O67" s="52">
        <v>35</v>
      </c>
      <c r="P67" s="101">
        <v>255.73578839690197</v>
      </c>
      <c r="Q67" s="52">
        <v>18</v>
      </c>
      <c r="R67" s="101">
        <v>131.52126260412101</v>
      </c>
      <c r="S67" s="52">
        <v>9</v>
      </c>
      <c r="T67" s="101">
        <v>65.760631302060503</v>
      </c>
      <c r="U67" s="52" t="s">
        <v>44</v>
      </c>
      <c r="V67" s="101" t="s">
        <v>44</v>
      </c>
      <c r="W67" s="52">
        <v>7</v>
      </c>
      <c r="X67" s="101">
        <v>51.147157679380392</v>
      </c>
      <c r="Y67" s="52">
        <v>14</v>
      </c>
      <c r="Z67" s="101">
        <v>102.29431535876078</v>
      </c>
      <c r="AA67" s="52">
        <v>3</v>
      </c>
      <c r="AB67" s="101">
        <v>21.920210434020166</v>
      </c>
      <c r="AC67" s="52">
        <v>3</v>
      </c>
      <c r="AD67" s="101">
        <v>21.920210434020166</v>
      </c>
      <c r="AE67" s="52" t="s">
        <v>44</v>
      </c>
      <c r="AF67" s="102" t="s">
        <v>44</v>
      </c>
    </row>
    <row r="68" spans="1:32">
      <c r="A68" s="107" t="s">
        <v>71</v>
      </c>
      <c r="B68" s="108" t="s">
        <v>52</v>
      </c>
      <c r="C68" s="108" t="s">
        <v>27</v>
      </c>
      <c r="D68" s="108" t="s">
        <v>45</v>
      </c>
      <c r="E68" s="109">
        <v>131</v>
      </c>
      <c r="F68" s="110">
        <v>1507.4798619102417</v>
      </c>
      <c r="G68" s="43" t="s">
        <v>44</v>
      </c>
      <c r="H68" s="111" t="s">
        <v>44</v>
      </c>
      <c r="I68" s="43">
        <v>45</v>
      </c>
      <c r="J68" s="111">
        <v>517.83659378596087</v>
      </c>
      <c r="K68" s="43" t="s">
        <v>44</v>
      </c>
      <c r="L68" s="111" t="s">
        <v>44</v>
      </c>
      <c r="M68" s="43" t="s">
        <v>44</v>
      </c>
      <c r="N68" s="111" t="s">
        <v>44</v>
      </c>
      <c r="O68" s="43">
        <v>26</v>
      </c>
      <c r="P68" s="111">
        <v>299.19447640966632</v>
      </c>
      <c r="Q68" s="43">
        <v>14</v>
      </c>
      <c r="R68" s="111">
        <v>161.1047180667434</v>
      </c>
      <c r="S68" s="43">
        <v>9</v>
      </c>
      <c r="T68" s="111">
        <v>103.56731875719217</v>
      </c>
      <c r="U68" s="43" t="s">
        <v>44</v>
      </c>
      <c r="V68" s="111" t="s">
        <v>44</v>
      </c>
      <c r="W68" s="43">
        <v>4</v>
      </c>
      <c r="X68" s="111">
        <v>46.029919447640964</v>
      </c>
      <c r="Y68" s="43">
        <v>6</v>
      </c>
      <c r="Z68" s="111">
        <v>69.044879171461446</v>
      </c>
      <c r="AA68" s="43">
        <v>2</v>
      </c>
      <c r="AB68" s="111">
        <v>23.014959723820482</v>
      </c>
      <c r="AC68" s="43">
        <v>1</v>
      </c>
      <c r="AD68" s="111">
        <v>11.507479861910241</v>
      </c>
      <c r="AE68" s="43" t="s">
        <v>44</v>
      </c>
      <c r="AF68" s="110" t="s">
        <v>44</v>
      </c>
    </row>
    <row r="69" spans="1:32">
      <c r="A69" s="96"/>
      <c r="B69" s="54" t="s">
        <v>53</v>
      </c>
      <c r="C69" s="54" t="s">
        <v>27</v>
      </c>
      <c r="D69" s="54" t="s">
        <v>45</v>
      </c>
      <c r="E69" s="103">
        <v>62</v>
      </c>
      <c r="F69" s="98">
        <v>1493.6159961455071</v>
      </c>
      <c r="G69" s="48" t="s">
        <v>44</v>
      </c>
      <c r="H69" s="97" t="s">
        <v>44</v>
      </c>
      <c r="I69" s="48">
        <v>20</v>
      </c>
      <c r="J69" s="97">
        <v>481.81161165984099</v>
      </c>
      <c r="K69" s="48" t="s">
        <v>44</v>
      </c>
      <c r="L69" s="97" t="s">
        <v>44</v>
      </c>
      <c r="M69" s="48" t="s">
        <v>44</v>
      </c>
      <c r="N69" s="97" t="s">
        <v>44</v>
      </c>
      <c r="O69" s="48">
        <v>12</v>
      </c>
      <c r="P69" s="97">
        <v>289.08696699590462</v>
      </c>
      <c r="Q69" s="48">
        <v>7</v>
      </c>
      <c r="R69" s="97">
        <v>168.63406408094434</v>
      </c>
      <c r="S69" s="48">
        <v>6</v>
      </c>
      <c r="T69" s="97">
        <v>144.54348349795231</v>
      </c>
      <c r="U69" s="48" t="s">
        <v>44</v>
      </c>
      <c r="V69" s="97" t="s">
        <v>44</v>
      </c>
      <c r="W69" s="48">
        <v>2</v>
      </c>
      <c r="X69" s="97">
        <v>48.181161165984101</v>
      </c>
      <c r="Y69" s="48">
        <v>1</v>
      </c>
      <c r="Z69" s="97">
        <v>24.09058058299205</v>
      </c>
      <c r="AA69" s="48">
        <v>1</v>
      </c>
      <c r="AB69" s="97">
        <v>24.09058058299205</v>
      </c>
      <c r="AC69" s="48" t="s">
        <v>44</v>
      </c>
      <c r="AD69" s="97" t="s">
        <v>44</v>
      </c>
      <c r="AE69" s="48" t="s">
        <v>44</v>
      </c>
      <c r="AF69" s="98" t="s">
        <v>44</v>
      </c>
    </row>
    <row r="70" spans="1:32">
      <c r="A70" s="99"/>
      <c r="B70" s="100" t="s">
        <v>54</v>
      </c>
      <c r="C70" s="100" t="s">
        <v>27</v>
      </c>
      <c r="D70" s="100" t="s">
        <v>45</v>
      </c>
      <c r="E70" s="104">
        <v>69</v>
      </c>
      <c r="F70" s="102">
        <v>1520.1586252478521</v>
      </c>
      <c r="G70" s="52" t="s">
        <v>44</v>
      </c>
      <c r="H70" s="101" t="s">
        <v>44</v>
      </c>
      <c r="I70" s="52">
        <v>25</v>
      </c>
      <c r="J70" s="101">
        <v>550.7821105970479</v>
      </c>
      <c r="K70" s="52" t="s">
        <v>44</v>
      </c>
      <c r="L70" s="101" t="s">
        <v>44</v>
      </c>
      <c r="M70" s="52" t="s">
        <v>44</v>
      </c>
      <c r="N70" s="101" t="s">
        <v>44</v>
      </c>
      <c r="O70" s="52">
        <v>14</v>
      </c>
      <c r="P70" s="101">
        <v>308.43798193434674</v>
      </c>
      <c r="Q70" s="52">
        <v>7</v>
      </c>
      <c r="R70" s="101">
        <v>154.21899096717337</v>
      </c>
      <c r="S70" s="52">
        <v>3</v>
      </c>
      <c r="T70" s="101">
        <v>66.093853271645727</v>
      </c>
      <c r="U70" s="52" t="s">
        <v>44</v>
      </c>
      <c r="V70" s="101" t="s">
        <v>44</v>
      </c>
      <c r="W70" s="52">
        <v>2</v>
      </c>
      <c r="X70" s="101">
        <v>44.062568847763821</v>
      </c>
      <c r="Y70" s="52">
        <v>5</v>
      </c>
      <c r="Z70" s="101">
        <v>110.15642211940956</v>
      </c>
      <c r="AA70" s="52">
        <v>1</v>
      </c>
      <c r="AB70" s="101">
        <v>22.03128442388191</v>
      </c>
      <c r="AC70" s="52">
        <v>1</v>
      </c>
      <c r="AD70" s="101">
        <v>22.03128442388191</v>
      </c>
      <c r="AE70" s="52" t="s">
        <v>44</v>
      </c>
      <c r="AF70" s="102" t="s">
        <v>44</v>
      </c>
    </row>
    <row r="71" spans="1:32">
      <c r="A71" s="107" t="s">
        <v>73</v>
      </c>
      <c r="B71" s="108" t="s">
        <v>52</v>
      </c>
      <c r="C71" s="108" t="s">
        <v>28</v>
      </c>
      <c r="D71" s="108" t="s">
        <v>45</v>
      </c>
      <c r="E71" s="109">
        <v>80</v>
      </c>
      <c r="F71" s="110">
        <v>1398.1125480601188</v>
      </c>
      <c r="G71" s="43" t="s">
        <v>44</v>
      </c>
      <c r="H71" s="111" t="s">
        <v>44</v>
      </c>
      <c r="I71" s="43">
        <v>29</v>
      </c>
      <c r="J71" s="111">
        <v>506.81579867179306</v>
      </c>
      <c r="K71" s="43">
        <v>1</v>
      </c>
      <c r="L71" s="111">
        <v>17.476406850751484</v>
      </c>
      <c r="M71" s="43" t="s">
        <v>44</v>
      </c>
      <c r="N71" s="111" t="s">
        <v>44</v>
      </c>
      <c r="O71" s="43">
        <v>14</v>
      </c>
      <c r="P71" s="111">
        <v>244.6696959105208</v>
      </c>
      <c r="Q71" s="43">
        <v>6</v>
      </c>
      <c r="R71" s="111">
        <v>104.85844110450893</v>
      </c>
      <c r="S71" s="43">
        <v>3</v>
      </c>
      <c r="T71" s="111">
        <v>52.429220552254463</v>
      </c>
      <c r="U71" s="43" t="s">
        <v>44</v>
      </c>
      <c r="V71" s="111" t="s">
        <v>44</v>
      </c>
      <c r="W71" s="43" t="s">
        <v>44</v>
      </c>
      <c r="X71" s="111" t="s">
        <v>44</v>
      </c>
      <c r="Y71" s="43">
        <v>5</v>
      </c>
      <c r="Z71" s="111">
        <v>87.382034253757425</v>
      </c>
      <c r="AA71" s="43">
        <v>3</v>
      </c>
      <c r="AB71" s="111">
        <v>52.429220552254463</v>
      </c>
      <c r="AC71" s="43">
        <v>2</v>
      </c>
      <c r="AD71" s="111">
        <v>34.952813701502969</v>
      </c>
      <c r="AE71" s="43" t="s">
        <v>44</v>
      </c>
      <c r="AF71" s="110" t="s">
        <v>44</v>
      </c>
    </row>
    <row r="72" spans="1:32">
      <c r="A72" s="96"/>
      <c r="B72" s="54" t="s">
        <v>53</v>
      </c>
      <c r="C72" s="54" t="s">
        <v>28</v>
      </c>
      <c r="D72" s="54" t="s">
        <v>45</v>
      </c>
      <c r="E72" s="103">
        <v>45</v>
      </c>
      <c r="F72" s="98">
        <v>1677.8523489932886</v>
      </c>
      <c r="G72" s="48" t="s">
        <v>44</v>
      </c>
      <c r="H72" s="97" t="s">
        <v>44</v>
      </c>
      <c r="I72" s="48">
        <v>17</v>
      </c>
      <c r="J72" s="97">
        <v>633.85533184190899</v>
      </c>
      <c r="K72" s="48" t="s">
        <v>44</v>
      </c>
      <c r="L72" s="97" t="s">
        <v>44</v>
      </c>
      <c r="M72" s="48" t="s">
        <v>44</v>
      </c>
      <c r="N72" s="97" t="s">
        <v>44</v>
      </c>
      <c r="O72" s="48">
        <v>9</v>
      </c>
      <c r="P72" s="97">
        <v>335.57046979865771</v>
      </c>
      <c r="Q72" s="48">
        <v>1</v>
      </c>
      <c r="R72" s="97">
        <v>37.28560775540641</v>
      </c>
      <c r="S72" s="48">
        <v>3</v>
      </c>
      <c r="T72" s="97">
        <v>111.85682326621924</v>
      </c>
      <c r="U72" s="48" t="s">
        <v>44</v>
      </c>
      <c r="V72" s="97" t="s">
        <v>44</v>
      </c>
      <c r="W72" s="48" t="s">
        <v>44</v>
      </c>
      <c r="X72" s="97" t="s">
        <v>44</v>
      </c>
      <c r="Y72" s="48">
        <v>1</v>
      </c>
      <c r="Z72" s="97">
        <v>37.28560775540641</v>
      </c>
      <c r="AA72" s="48">
        <v>3</v>
      </c>
      <c r="AB72" s="97">
        <v>111.85682326621924</v>
      </c>
      <c r="AC72" s="48">
        <v>1</v>
      </c>
      <c r="AD72" s="97">
        <v>37.28560775540641</v>
      </c>
      <c r="AE72" s="48" t="s">
        <v>44</v>
      </c>
      <c r="AF72" s="98" t="s">
        <v>44</v>
      </c>
    </row>
    <row r="73" spans="1:32">
      <c r="A73" s="99"/>
      <c r="B73" s="100" t="s">
        <v>54</v>
      </c>
      <c r="C73" s="100" t="s">
        <v>28</v>
      </c>
      <c r="D73" s="100" t="s">
        <v>45</v>
      </c>
      <c r="E73" s="104">
        <v>35</v>
      </c>
      <c r="F73" s="102">
        <v>1151.3157894736842</v>
      </c>
      <c r="G73" s="52" t="s">
        <v>44</v>
      </c>
      <c r="H73" s="101" t="s">
        <v>44</v>
      </c>
      <c r="I73" s="52">
        <v>12</v>
      </c>
      <c r="J73" s="101">
        <v>394.73684210526318</v>
      </c>
      <c r="K73" s="52">
        <v>1</v>
      </c>
      <c r="L73" s="101">
        <v>32.89473684210526</v>
      </c>
      <c r="M73" s="52" t="s">
        <v>44</v>
      </c>
      <c r="N73" s="101" t="s">
        <v>44</v>
      </c>
      <c r="O73" s="52">
        <v>5</v>
      </c>
      <c r="P73" s="101">
        <v>164.4736842105263</v>
      </c>
      <c r="Q73" s="52">
        <v>5</v>
      </c>
      <c r="R73" s="101">
        <v>164.4736842105263</v>
      </c>
      <c r="S73" s="52" t="s">
        <v>44</v>
      </c>
      <c r="T73" s="101" t="s">
        <v>44</v>
      </c>
      <c r="U73" s="52" t="s">
        <v>44</v>
      </c>
      <c r="V73" s="101" t="s">
        <v>44</v>
      </c>
      <c r="W73" s="52" t="s">
        <v>44</v>
      </c>
      <c r="X73" s="101" t="s">
        <v>44</v>
      </c>
      <c r="Y73" s="52">
        <v>4</v>
      </c>
      <c r="Z73" s="101">
        <v>131.57894736842104</v>
      </c>
      <c r="AA73" s="52" t="s">
        <v>44</v>
      </c>
      <c r="AB73" s="101" t="s">
        <v>44</v>
      </c>
      <c r="AC73" s="52">
        <v>1</v>
      </c>
      <c r="AD73" s="101">
        <v>32.89473684210526</v>
      </c>
      <c r="AE73" s="52" t="s">
        <v>44</v>
      </c>
      <c r="AF73" s="102" t="s">
        <v>44</v>
      </c>
    </row>
    <row r="74" spans="1:32">
      <c r="A74" s="107" t="s">
        <v>75</v>
      </c>
      <c r="B74" s="108" t="s">
        <v>52</v>
      </c>
      <c r="C74" s="108" t="s">
        <v>29</v>
      </c>
      <c r="D74" s="108" t="s">
        <v>45</v>
      </c>
      <c r="E74" s="109">
        <v>52</v>
      </c>
      <c r="F74" s="110">
        <v>1170.1170117011702</v>
      </c>
      <c r="G74" s="43" t="s">
        <v>44</v>
      </c>
      <c r="H74" s="111" t="s">
        <v>44</v>
      </c>
      <c r="I74" s="43">
        <v>18</v>
      </c>
      <c r="J74" s="111">
        <v>405.04050405040505</v>
      </c>
      <c r="K74" s="43" t="s">
        <v>44</v>
      </c>
      <c r="L74" s="111" t="s">
        <v>44</v>
      </c>
      <c r="M74" s="43" t="s">
        <v>44</v>
      </c>
      <c r="N74" s="111" t="s">
        <v>44</v>
      </c>
      <c r="O74" s="43">
        <v>11</v>
      </c>
      <c r="P74" s="111">
        <v>247.52475247524754</v>
      </c>
      <c r="Q74" s="43">
        <v>5</v>
      </c>
      <c r="R74" s="111">
        <v>112.51125112511251</v>
      </c>
      <c r="S74" s="43">
        <v>3</v>
      </c>
      <c r="T74" s="111">
        <v>67.506750675067508</v>
      </c>
      <c r="U74" s="43">
        <v>1</v>
      </c>
      <c r="V74" s="111">
        <v>22.5022502250225</v>
      </c>
      <c r="W74" s="43" t="s">
        <v>44</v>
      </c>
      <c r="X74" s="111" t="s">
        <v>44</v>
      </c>
      <c r="Y74" s="43">
        <v>2</v>
      </c>
      <c r="Z74" s="111">
        <v>45.004500450045001</v>
      </c>
      <c r="AA74" s="43">
        <v>2</v>
      </c>
      <c r="AB74" s="111">
        <v>45.004500450045001</v>
      </c>
      <c r="AC74" s="43">
        <v>2</v>
      </c>
      <c r="AD74" s="111">
        <v>45.004500450045001</v>
      </c>
      <c r="AE74" s="43" t="s">
        <v>44</v>
      </c>
      <c r="AF74" s="110" t="s">
        <v>44</v>
      </c>
    </row>
    <row r="75" spans="1:32">
      <c r="A75" s="96"/>
      <c r="B75" s="54" t="s">
        <v>53</v>
      </c>
      <c r="C75" s="54" t="s">
        <v>29</v>
      </c>
      <c r="D75" s="54" t="s">
        <v>45</v>
      </c>
      <c r="E75" s="103">
        <v>28</v>
      </c>
      <c r="F75" s="98">
        <v>1310.2480112306973</v>
      </c>
      <c r="G75" s="48" t="s">
        <v>44</v>
      </c>
      <c r="H75" s="97" t="s">
        <v>44</v>
      </c>
      <c r="I75" s="48">
        <v>13</v>
      </c>
      <c r="J75" s="97">
        <v>608.32943378568086</v>
      </c>
      <c r="K75" s="48" t="s">
        <v>44</v>
      </c>
      <c r="L75" s="97" t="s">
        <v>44</v>
      </c>
      <c r="M75" s="48" t="s">
        <v>44</v>
      </c>
      <c r="N75" s="97" t="s">
        <v>44</v>
      </c>
      <c r="O75" s="48">
        <v>2</v>
      </c>
      <c r="P75" s="97">
        <v>93.589143659335519</v>
      </c>
      <c r="Q75" s="48">
        <v>3</v>
      </c>
      <c r="R75" s="97">
        <v>140.38371548900327</v>
      </c>
      <c r="S75" s="48">
        <v>3</v>
      </c>
      <c r="T75" s="97">
        <v>140.38371548900327</v>
      </c>
      <c r="U75" s="48">
        <v>1</v>
      </c>
      <c r="V75" s="97">
        <v>46.79457182966776</v>
      </c>
      <c r="W75" s="48" t="s">
        <v>44</v>
      </c>
      <c r="X75" s="97" t="s">
        <v>44</v>
      </c>
      <c r="Y75" s="48">
        <v>1</v>
      </c>
      <c r="Z75" s="97">
        <v>46.79457182966776</v>
      </c>
      <c r="AA75" s="48">
        <v>1</v>
      </c>
      <c r="AB75" s="97">
        <v>46.79457182966776</v>
      </c>
      <c r="AC75" s="48">
        <v>2</v>
      </c>
      <c r="AD75" s="97">
        <v>93.589143659335519</v>
      </c>
      <c r="AE75" s="48" t="s">
        <v>44</v>
      </c>
      <c r="AF75" s="98" t="s">
        <v>44</v>
      </c>
    </row>
    <row r="76" spans="1:32">
      <c r="A76" s="99"/>
      <c r="B76" s="100" t="s">
        <v>54</v>
      </c>
      <c r="C76" s="100" t="s">
        <v>29</v>
      </c>
      <c r="D76" s="100" t="s">
        <v>45</v>
      </c>
      <c r="E76" s="104">
        <v>24</v>
      </c>
      <c r="F76" s="102">
        <v>1040.3120936280884</v>
      </c>
      <c r="G76" s="52" t="s">
        <v>44</v>
      </c>
      <c r="H76" s="101" t="s">
        <v>44</v>
      </c>
      <c r="I76" s="52">
        <v>5</v>
      </c>
      <c r="J76" s="101">
        <v>216.73168617251841</v>
      </c>
      <c r="K76" s="52" t="s">
        <v>44</v>
      </c>
      <c r="L76" s="101" t="s">
        <v>44</v>
      </c>
      <c r="M76" s="52" t="s">
        <v>44</v>
      </c>
      <c r="N76" s="101" t="s">
        <v>44</v>
      </c>
      <c r="O76" s="52">
        <v>9</v>
      </c>
      <c r="P76" s="101">
        <v>390.11703511053315</v>
      </c>
      <c r="Q76" s="52">
        <v>2</v>
      </c>
      <c r="R76" s="101">
        <v>86.692674469007372</v>
      </c>
      <c r="S76" s="52" t="s">
        <v>44</v>
      </c>
      <c r="T76" s="101" t="s">
        <v>44</v>
      </c>
      <c r="U76" s="52" t="s">
        <v>44</v>
      </c>
      <c r="V76" s="101" t="s">
        <v>44</v>
      </c>
      <c r="W76" s="52" t="s">
        <v>44</v>
      </c>
      <c r="X76" s="101" t="s">
        <v>44</v>
      </c>
      <c r="Y76" s="52">
        <v>1</v>
      </c>
      <c r="Z76" s="101">
        <v>43.346337234503686</v>
      </c>
      <c r="AA76" s="52">
        <v>1</v>
      </c>
      <c r="AB76" s="101">
        <v>43.346337234503686</v>
      </c>
      <c r="AC76" s="52" t="s">
        <v>44</v>
      </c>
      <c r="AD76" s="101" t="s">
        <v>44</v>
      </c>
      <c r="AE76" s="52" t="s">
        <v>44</v>
      </c>
      <c r="AF76" s="102" t="s">
        <v>44</v>
      </c>
    </row>
    <row r="77" spans="1:32">
      <c r="A77" s="107" t="s">
        <v>77</v>
      </c>
      <c r="B77" s="108" t="s">
        <v>52</v>
      </c>
      <c r="C77" s="108" t="s">
        <v>30</v>
      </c>
      <c r="D77" s="108" t="s">
        <v>45</v>
      </c>
      <c r="E77" s="109">
        <v>57</v>
      </c>
      <c r="F77" s="110">
        <v>1329.2910447761194</v>
      </c>
      <c r="G77" s="43" t="s">
        <v>44</v>
      </c>
      <c r="H77" s="111" t="s">
        <v>44</v>
      </c>
      <c r="I77" s="43">
        <v>15</v>
      </c>
      <c r="J77" s="111">
        <v>349.81343283582089</v>
      </c>
      <c r="K77" s="43">
        <v>1</v>
      </c>
      <c r="L77" s="111">
        <v>23.32089552238806</v>
      </c>
      <c r="M77" s="43" t="s">
        <v>44</v>
      </c>
      <c r="N77" s="111" t="s">
        <v>44</v>
      </c>
      <c r="O77" s="43">
        <v>11</v>
      </c>
      <c r="P77" s="111">
        <v>256.52985074626866</v>
      </c>
      <c r="Q77" s="43">
        <v>4</v>
      </c>
      <c r="R77" s="111">
        <v>93.28358208955224</v>
      </c>
      <c r="S77" s="43">
        <v>4</v>
      </c>
      <c r="T77" s="111">
        <v>93.28358208955224</v>
      </c>
      <c r="U77" s="43">
        <v>1</v>
      </c>
      <c r="V77" s="111">
        <v>23.32089552238806</v>
      </c>
      <c r="W77" s="43">
        <v>5</v>
      </c>
      <c r="X77" s="111">
        <v>116.60447761194028</v>
      </c>
      <c r="Y77" s="43">
        <v>4</v>
      </c>
      <c r="Z77" s="111">
        <v>93.28358208955224</v>
      </c>
      <c r="AA77" s="43">
        <v>2</v>
      </c>
      <c r="AB77" s="111">
        <v>46.64179104477612</v>
      </c>
      <c r="AC77" s="43">
        <v>1</v>
      </c>
      <c r="AD77" s="111">
        <v>23.32089552238806</v>
      </c>
      <c r="AE77" s="43" t="s">
        <v>44</v>
      </c>
      <c r="AF77" s="110" t="s">
        <v>44</v>
      </c>
    </row>
    <row r="78" spans="1:32">
      <c r="A78" s="96"/>
      <c r="B78" s="54" t="s">
        <v>53</v>
      </c>
      <c r="C78" s="54" t="s">
        <v>30</v>
      </c>
      <c r="D78" s="54" t="s">
        <v>45</v>
      </c>
      <c r="E78" s="103">
        <v>29</v>
      </c>
      <c r="F78" s="98">
        <v>1470.5882352941176</v>
      </c>
      <c r="G78" s="48" t="s">
        <v>44</v>
      </c>
      <c r="H78" s="97" t="s">
        <v>44</v>
      </c>
      <c r="I78" s="48">
        <v>7</v>
      </c>
      <c r="J78" s="97">
        <v>354.96957403651118</v>
      </c>
      <c r="K78" s="48" t="s">
        <v>44</v>
      </c>
      <c r="L78" s="97" t="s">
        <v>44</v>
      </c>
      <c r="M78" s="48" t="s">
        <v>44</v>
      </c>
      <c r="N78" s="97" t="s">
        <v>44</v>
      </c>
      <c r="O78" s="48">
        <v>6</v>
      </c>
      <c r="P78" s="97">
        <v>304.25963488843814</v>
      </c>
      <c r="Q78" s="48">
        <v>2</v>
      </c>
      <c r="R78" s="97">
        <v>101.41987829614604</v>
      </c>
      <c r="S78" s="48">
        <v>2</v>
      </c>
      <c r="T78" s="97">
        <v>101.41987829614604</v>
      </c>
      <c r="U78" s="48">
        <v>1</v>
      </c>
      <c r="V78" s="97">
        <v>50.709939148073019</v>
      </c>
      <c r="W78" s="48">
        <v>2</v>
      </c>
      <c r="X78" s="97">
        <v>101.41987829614604</v>
      </c>
      <c r="Y78" s="48" t="s">
        <v>44</v>
      </c>
      <c r="Z78" s="97" t="s">
        <v>44</v>
      </c>
      <c r="AA78" s="48">
        <v>1</v>
      </c>
      <c r="AB78" s="97">
        <v>50.709939148073019</v>
      </c>
      <c r="AC78" s="48">
        <v>1</v>
      </c>
      <c r="AD78" s="97">
        <v>50.709939148073019</v>
      </c>
      <c r="AE78" s="48" t="s">
        <v>44</v>
      </c>
      <c r="AF78" s="98" t="s">
        <v>44</v>
      </c>
    </row>
    <row r="79" spans="1:32">
      <c r="A79" s="99"/>
      <c r="B79" s="100" t="s">
        <v>54</v>
      </c>
      <c r="C79" s="100" t="s">
        <v>30</v>
      </c>
      <c r="D79" s="100" t="s">
        <v>45</v>
      </c>
      <c r="E79" s="104">
        <v>28</v>
      </c>
      <c r="F79" s="102">
        <v>1208.9810017271159</v>
      </c>
      <c r="G79" s="52" t="s">
        <v>44</v>
      </c>
      <c r="H79" s="101" t="s">
        <v>44</v>
      </c>
      <c r="I79" s="52">
        <v>8</v>
      </c>
      <c r="J79" s="101">
        <v>345.42314335060445</v>
      </c>
      <c r="K79" s="52">
        <v>1</v>
      </c>
      <c r="L79" s="101">
        <v>43.177892918825556</v>
      </c>
      <c r="M79" s="52" t="s">
        <v>44</v>
      </c>
      <c r="N79" s="101" t="s">
        <v>44</v>
      </c>
      <c r="O79" s="52">
        <v>5</v>
      </c>
      <c r="P79" s="101">
        <v>215.88946459412782</v>
      </c>
      <c r="Q79" s="52">
        <v>2</v>
      </c>
      <c r="R79" s="101">
        <v>86.355785837651112</v>
      </c>
      <c r="S79" s="52">
        <v>2</v>
      </c>
      <c r="T79" s="101">
        <v>86.355785837651112</v>
      </c>
      <c r="U79" s="52" t="s">
        <v>44</v>
      </c>
      <c r="V79" s="101" t="s">
        <v>44</v>
      </c>
      <c r="W79" s="52">
        <v>3</v>
      </c>
      <c r="X79" s="101">
        <v>129.53367875647669</v>
      </c>
      <c r="Y79" s="52">
        <v>4</v>
      </c>
      <c r="Z79" s="101">
        <v>172.71157167530222</v>
      </c>
      <c r="AA79" s="52">
        <v>1</v>
      </c>
      <c r="AB79" s="101">
        <v>43.177892918825556</v>
      </c>
      <c r="AC79" s="52" t="s">
        <v>44</v>
      </c>
      <c r="AD79" s="101" t="s">
        <v>44</v>
      </c>
      <c r="AE79" s="52" t="s">
        <v>44</v>
      </c>
      <c r="AF79" s="102" t="s">
        <v>44</v>
      </c>
    </row>
    <row r="80" spans="1:32">
      <c r="A80" s="107" t="s">
        <v>79</v>
      </c>
      <c r="B80" s="108" t="s">
        <v>52</v>
      </c>
      <c r="C80" s="108" t="s">
        <v>31</v>
      </c>
      <c r="D80" s="108" t="s">
        <v>45</v>
      </c>
      <c r="E80" s="109">
        <v>38</v>
      </c>
      <c r="F80" s="110">
        <v>1250.8229098090849</v>
      </c>
      <c r="G80" s="43" t="s">
        <v>44</v>
      </c>
      <c r="H80" s="111" t="s">
        <v>44</v>
      </c>
      <c r="I80" s="43">
        <v>12</v>
      </c>
      <c r="J80" s="111">
        <v>394.99670836076371</v>
      </c>
      <c r="K80" s="43" t="s">
        <v>44</v>
      </c>
      <c r="L80" s="111" t="s">
        <v>44</v>
      </c>
      <c r="M80" s="43" t="s">
        <v>44</v>
      </c>
      <c r="N80" s="111" t="s">
        <v>44</v>
      </c>
      <c r="O80" s="43">
        <v>5</v>
      </c>
      <c r="P80" s="111">
        <v>164.58196181698486</v>
      </c>
      <c r="Q80" s="43">
        <v>2</v>
      </c>
      <c r="R80" s="111">
        <v>65.832784726793946</v>
      </c>
      <c r="S80" s="43">
        <v>5</v>
      </c>
      <c r="T80" s="111">
        <v>164.58196181698486</v>
      </c>
      <c r="U80" s="43">
        <v>1</v>
      </c>
      <c r="V80" s="111">
        <v>32.916392363396973</v>
      </c>
      <c r="W80" s="43">
        <v>4</v>
      </c>
      <c r="X80" s="111">
        <v>131.66556945358789</v>
      </c>
      <c r="Y80" s="43">
        <v>1</v>
      </c>
      <c r="Z80" s="111">
        <v>32.916392363396973</v>
      </c>
      <c r="AA80" s="43">
        <v>2</v>
      </c>
      <c r="AB80" s="111">
        <v>65.832784726793946</v>
      </c>
      <c r="AC80" s="43">
        <v>1</v>
      </c>
      <c r="AD80" s="111">
        <v>32.916392363396973</v>
      </c>
      <c r="AE80" s="43" t="s">
        <v>44</v>
      </c>
      <c r="AF80" s="110" t="s">
        <v>44</v>
      </c>
    </row>
    <row r="81" spans="1:32">
      <c r="A81" s="96"/>
      <c r="B81" s="54" t="s">
        <v>53</v>
      </c>
      <c r="C81" s="54" t="s">
        <v>31</v>
      </c>
      <c r="D81" s="54" t="s">
        <v>45</v>
      </c>
      <c r="E81" s="103">
        <v>20</v>
      </c>
      <c r="F81" s="98">
        <v>1287.001287001287</v>
      </c>
      <c r="G81" s="48" t="s">
        <v>44</v>
      </c>
      <c r="H81" s="97" t="s">
        <v>44</v>
      </c>
      <c r="I81" s="48">
        <v>8</v>
      </c>
      <c r="J81" s="97">
        <v>514.80051480051475</v>
      </c>
      <c r="K81" s="48" t="s">
        <v>44</v>
      </c>
      <c r="L81" s="97" t="s">
        <v>44</v>
      </c>
      <c r="M81" s="48" t="s">
        <v>44</v>
      </c>
      <c r="N81" s="97" t="s">
        <v>44</v>
      </c>
      <c r="O81" s="48">
        <v>3</v>
      </c>
      <c r="P81" s="97">
        <v>193.05019305019306</v>
      </c>
      <c r="Q81" s="48" t="s">
        <v>44</v>
      </c>
      <c r="R81" s="97" t="s">
        <v>44</v>
      </c>
      <c r="S81" s="48">
        <v>1</v>
      </c>
      <c r="T81" s="97">
        <v>64.350064350064343</v>
      </c>
      <c r="U81" s="48">
        <v>1</v>
      </c>
      <c r="V81" s="97">
        <v>64.350064350064343</v>
      </c>
      <c r="W81" s="48">
        <v>2</v>
      </c>
      <c r="X81" s="97">
        <v>128.70012870012869</v>
      </c>
      <c r="Y81" s="48">
        <v>1</v>
      </c>
      <c r="Z81" s="97">
        <v>64.350064350064343</v>
      </c>
      <c r="AA81" s="48">
        <v>2</v>
      </c>
      <c r="AB81" s="97">
        <v>128.70012870012869</v>
      </c>
      <c r="AC81" s="48" t="s">
        <v>44</v>
      </c>
      <c r="AD81" s="97" t="s">
        <v>44</v>
      </c>
      <c r="AE81" s="48" t="s">
        <v>44</v>
      </c>
      <c r="AF81" s="98" t="s">
        <v>44</v>
      </c>
    </row>
    <row r="82" spans="1:32">
      <c r="A82" s="99"/>
      <c r="B82" s="100" t="s">
        <v>54</v>
      </c>
      <c r="C82" s="100" t="s">
        <v>31</v>
      </c>
      <c r="D82" s="100" t="s">
        <v>45</v>
      </c>
      <c r="E82" s="104">
        <v>18</v>
      </c>
      <c r="F82" s="102">
        <v>1212.9380053908355</v>
      </c>
      <c r="G82" s="52" t="s">
        <v>44</v>
      </c>
      <c r="H82" s="101" t="s">
        <v>44</v>
      </c>
      <c r="I82" s="52">
        <v>4</v>
      </c>
      <c r="J82" s="101">
        <v>269.54177897574124</v>
      </c>
      <c r="K82" s="52" t="s">
        <v>44</v>
      </c>
      <c r="L82" s="101" t="s">
        <v>44</v>
      </c>
      <c r="M82" s="52" t="s">
        <v>44</v>
      </c>
      <c r="N82" s="101" t="s">
        <v>44</v>
      </c>
      <c r="O82" s="52">
        <v>2</v>
      </c>
      <c r="P82" s="101">
        <v>134.77088948787062</v>
      </c>
      <c r="Q82" s="52">
        <v>2</v>
      </c>
      <c r="R82" s="101">
        <v>134.77088948787062</v>
      </c>
      <c r="S82" s="52">
        <v>4</v>
      </c>
      <c r="T82" s="101">
        <v>269.54177897574124</v>
      </c>
      <c r="U82" s="52" t="s">
        <v>44</v>
      </c>
      <c r="V82" s="101" t="s">
        <v>44</v>
      </c>
      <c r="W82" s="52">
        <v>2</v>
      </c>
      <c r="X82" s="101">
        <v>134.77088948787062</v>
      </c>
      <c r="Y82" s="52" t="s">
        <v>44</v>
      </c>
      <c r="Z82" s="101" t="s">
        <v>44</v>
      </c>
      <c r="AA82" s="52" t="s">
        <v>44</v>
      </c>
      <c r="AB82" s="101" t="s">
        <v>44</v>
      </c>
      <c r="AC82" s="52">
        <v>1</v>
      </c>
      <c r="AD82" s="101">
        <v>67.385444743935309</v>
      </c>
      <c r="AE82" s="52" t="s">
        <v>44</v>
      </c>
      <c r="AF82" s="102" t="s">
        <v>44</v>
      </c>
    </row>
    <row r="83" spans="1:32">
      <c r="A83" s="30" t="s">
        <v>90</v>
      </c>
      <c r="B83" s="27" t="s">
        <v>91</v>
      </c>
    </row>
    <row r="85" spans="1:32">
      <c r="A85" s="90" t="s">
        <v>335</v>
      </c>
      <c r="B85" s="91" t="s">
        <v>336</v>
      </c>
    </row>
    <row r="86" spans="1:32">
      <c r="A86" s="30">
        <v>2</v>
      </c>
      <c r="B86" s="27" t="s">
        <v>337</v>
      </c>
    </row>
  </sheetData>
  <mergeCells count="16">
    <mergeCell ref="K3:L3"/>
    <mergeCell ref="A2:B2"/>
    <mergeCell ref="A3:B4"/>
    <mergeCell ref="E3:F3"/>
    <mergeCell ref="G3:H3"/>
    <mergeCell ref="I3:J3"/>
    <mergeCell ref="Y3:Z3"/>
    <mergeCell ref="AA3:AB3"/>
    <mergeCell ref="AC3:AD3"/>
    <mergeCell ref="AE3:AF3"/>
    <mergeCell ref="M3:N3"/>
    <mergeCell ref="O3:P3"/>
    <mergeCell ref="Q3:R3"/>
    <mergeCell ref="S3:T3"/>
    <mergeCell ref="U3:V3"/>
    <mergeCell ref="W3:X3"/>
  </mergeCells>
  <phoneticPr fontId="3"/>
  <conditionalFormatting sqref="A5:AF5 A62:AF62 A65:AF65 A68:AF68 A71:AF71 A74:AF74 A77:AF77 A80:AF80">
    <cfRule type="expression" dxfId="3999" priority="377" stopIfTrue="1">
      <formula>OR($D5="国", $D5="道")</formula>
    </cfRule>
    <cfRule type="expression" dxfId="3998" priority="378" stopIfTrue="1">
      <formula>OR($D5="所", $D5="圏", $D5="局")</formula>
    </cfRule>
    <cfRule type="expression" dxfId="3997" priority="379" stopIfTrue="1">
      <formula>OR($C5="札幌市", $C5="小樽市", $C5="函館市", $C5="旭川市")</formula>
    </cfRule>
    <cfRule type="expression" dxfId="3996" priority="380">
      <formula>OR($D5="市", $D5="町", $D5="村")</formula>
    </cfRule>
  </conditionalFormatting>
  <conditionalFormatting sqref="A6:AF6 A34:AF82">
    <cfRule type="expression" dxfId="3995" priority="373" stopIfTrue="1">
      <formula>OR($D6="国", $D6="道")</formula>
    </cfRule>
    <cfRule type="expression" dxfId="3994" priority="374" stopIfTrue="1">
      <formula>OR($D6="所", $D6="圏", $D6="局")</formula>
    </cfRule>
    <cfRule type="expression" dxfId="3993" priority="375" stopIfTrue="1">
      <formula>OR($C6="札幌市", $C6="小樽市", $C6="函館市", $C6="旭川市")</formula>
    </cfRule>
    <cfRule type="expression" dxfId="3992" priority="376">
      <formula>OR($D6="市", $D6="町", $D6="村")</formula>
    </cfRule>
  </conditionalFormatting>
  <conditionalFormatting sqref="A7:AF7">
    <cfRule type="expression" dxfId="3991" priority="369" stopIfTrue="1">
      <formula>OR($D7="国", $D7="道")</formula>
    </cfRule>
    <cfRule type="expression" dxfId="3990" priority="370" stopIfTrue="1">
      <formula>OR($D7="所", $D7="圏", $D7="局")</formula>
    </cfRule>
    <cfRule type="expression" dxfId="3989" priority="371" stopIfTrue="1">
      <formula>OR($C7="札幌市", $C7="小樽市", $C7="函館市", $C7="旭川市")</formula>
    </cfRule>
    <cfRule type="expression" dxfId="3988" priority="372">
      <formula>OR($D7="市", $D7="町", $D7="村")</formula>
    </cfRule>
  </conditionalFormatting>
  <conditionalFormatting sqref="A8:AF8">
    <cfRule type="expression" dxfId="3987" priority="365" stopIfTrue="1">
      <formula>OR($D8="国", $D8="道")</formula>
    </cfRule>
    <cfRule type="expression" dxfId="3986" priority="366" stopIfTrue="1">
      <formula>OR($D8="所", $D8="圏", $D8="局")</formula>
    </cfRule>
    <cfRule type="expression" dxfId="3985" priority="367" stopIfTrue="1">
      <formula>OR($C8="札幌市", $C8="小樽市", $C8="函館市", $C8="旭川市")</formula>
    </cfRule>
    <cfRule type="expression" dxfId="3984" priority="368">
      <formula>OR($D8="市", $D8="町", $D8="村")</formula>
    </cfRule>
  </conditionalFormatting>
  <conditionalFormatting sqref="A9:AF9">
    <cfRule type="expression" dxfId="3983" priority="361" stopIfTrue="1">
      <formula>OR($D9="国", $D9="道")</formula>
    </cfRule>
    <cfRule type="expression" dxfId="3982" priority="362" stopIfTrue="1">
      <formula>OR($D9="所", $D9="圏", $D9="局")</formula>
    </cfRule>
    <cfRule type="expression" dxfId="3981" priority="363" stopIfTrue="1">
      <formula>OR($C9="札幌市", $C9="小樽市", $C9="函館市", $C9="旭川市")</formula>
    </cfRule>
    <cfRule type="expression" dxfId="3980" priority="364">
      <formula>OR($D9="市", $D9="町", $D9="村")</formula>
    </cfRule>
  </conditionalFormatting>
  <conditionalFormatting sqref="A10:AF10">
    <cfRule type="expression" dxfId="3979" priority="357" stopIfTrue="1">
      <formula>OR($D10="国", $D10="道")</formula>
    </cfRule>
    <cfRule type="expression" dxfId="3978" priority="358" stopIfTrue="1">
      <formula>OR($D10="所", $D10="圏", $D10="局")</formula>
    </cfRule>
    <cfRule type="expression" dxfId="3977" priority="359" stopIfTrue="1">
      <formula>OR($C10="札幌市", $C10="小樽市", $C10="函館市", $C10="旭川市")</formula>
    </cfRule>
    <cfRule type="expression" dxfId="3976" priority="360">
      <formula>OR($D10="市", $D10="町", $D10="村")</formula>
    </cfRule>
  </conditionalFormatting>
  <conditionalFormatting sqref="A11:AF11">
    <cfRule type="expression" dxfId="3975" priority="353" stopIfTrue="1">
      <formula>OR($D11="国", $D11="道")</formula>
    </cfRule>
    <cfRule type="expression" dxfId="3974" priority="354" stopIfTrue="1">
      <formula>OR($D11="所", $D11="圏", $D11="局")</formula>
    </cfRule>
    <cfRule type="expression" dxfId="3973" priority="355" stopIfTrue="1">
      <formula>OR($C11="札幌市", $C11="小樽市", $C11="函館市", $C11="旭川市")</formula>
    </cfRule>
    <cfRule type="expression" dxfId="3972" priority="356">
      <formula>OR($D11="市", $D11="町", $D11="村")</formula>
    </cfRule>
  </conditionalFormatting>
  <conditionalFormatting sqref="A12:AF12">
    <cfRule type="expression" dxfId="3971" priority="349" stopIfTrue="1">
      <formula>OR($D12="国", $D12="道")</formula>
    </cfRule>
    <cfRule type="expression" dxfId="3970" priority="350" stopIfTrue="1">
      <formula>OR($D12="所", $D12="圏", $D12="局")</formula>
    </cfRule>
    <cfRule type="expression" dxfId="3969" priority="351" stopIfTrue="1">
      <formula>OR($C12="札幌市", $C12="小樽市", $C12="函館市", $C12="旭川市")</formula>
    </cfRule>
    <cfRule type="expression" dxfId="3968" priority="352">
      <formula>OR($D12="市", $D12="町", $D12="村")</formula>
    </cfRule>
  </conditionalFormatting>
  <conditionalFormatting sqref="A13:AF13">
    <cfRule type="expression" dxfId="3967" priority="345" stopIfTrue="1">
      <formula>OR($D13="国", $D13="道")</formula>
    </cfRule>
    <cfRule type="expression" dxfId="3966" priority="346" stopIfTrue="1">
      <formula>OR($D13="所", $D13="圏", $D13="局")</formula>
    </cfRule>
    <cfRule type="expression" dxfId="3965" priority="347" stopIfTrue="1">
      <formula>OR($C13="札幌市", $C13="小樽市", $C13="函館市", $C13="旭川市")</formula>
    </cfRule>
    <cfRule type="expression" dxfId="3964" priority="348">
      <formula>OR($D13="市", $D13="町", $D13="村")</formula>
    </cfRule>
  </conditionalFormatting>
  <conditionalFormatting sqref="A14:AF14">
    <cfRule type="expression" dxfId="3963" priority="341" stopIfTrue="1">
      <formula>OR($D14="国", $D14="道")</formula>
    </cfRule>
    <cfRule type="expression" dxfId="3962" priority="342" stopIfTrue="1">
      <formula>OR($D14="所", $D14="圏", $D14="局")</formula>
    </cfRule>
    <cfRule type="expression" dxfId="3961" priority="343" stopIfTrue="1">
      <formula>OR($C14="札幌市", $C14="小樽市", $C14="函館市", $C14="旭川市")</formula>
    </cfRule>
    <cfRule type="expression" dxfId="3960" priority="344">
      <formula>OR($D14="市", $D14="町", $D14="村")</formula>
    </cfRule>
  </conditionalFormatting>
  <conditionalFormatting sqref="A15:AF15">
    <cfRule type="expression" dxfId="3959" priority="337" stopIfTrue="1">
      <formula>OR($D15="国", $D15="道")</formula>
    </cfRule>
    <cfRule type="expression" dxfId="3958" priority="338" stopIfTrue="1">
      <formula>OR($D15="所", $D15="圏", $D15="局")</formula>
    </cfRule>
    <cfRule type="expression" dxfId="3957" priority="339" stopIfTrue="1">
      <formula>OR($C15="札幌市", $C15="小樽市", $C15="函館市", $C15="旭川市")</formula>
    </cfRule>
    <cfRule type="expression" dxfId="3956" priority="340">
      <formula>OR($D15="市", $D15="町", $D15="村")</formula>
    </cfRule>
  </conditionalFormatting>
  <conditionalFormatting sqref="A16:AF16">
    <cfRule type="expression" dxfId="3955" priority="333" stopIfTrue="1">
      <formula>OR($D16="国", $D16="道")</formula>
    </cfRule>
    <cfRule type="expression" dxfId="3954" priority="334" stopIfTrue="1">
      <formula>OR($D16="所", $D16="圏", $D16="局")</formula>
    </cfRule>
    <cfRule type="expression" dxfId="3953" priority="335" stopIfTrue="1">
      <formula>OR($C16="札幌市", $C16="小樽市", $C16="函館市", $C16="旭川市")</formula>
    </cfRule>
    <cfRule type="expression" dxfId="3952" priority="336">
      <formula>OR($D16="市", $D16="町", $D16="村")</formula>
    </cfRule>
  </conditionalFormatting>
  <conditionalFormatting sqref="A17:AF17">
    <cfRule type="expression" dxfId="3951" priority="329" stopIfTrue="1">
      <formula>OR($D17="国", $D17="道")</formula>
    </cfRule>
    <cfRule type="expression" dxfId="3950" priority="330" stopIfTrue="1">
      <formula>OR($D17="所", $D17="圏", $D17="局")</formula>
    </cfRule>
    <cfRule type="expression" dxfId="3949" priority="331" stopIfTrue="1">
      <formula>OR($C17="札幌市", $C17="小樽市", $C17="函館市", $C17="旭川市")</formula>
    </cfRule>
    <cfRule type="expression" dxfId="3948" priority="332">
      <formula>OR($D17="市", $D17="町", $D17="村")</formula>
    </cfRule>
  </conditionalFormatting>
  <conditionalFormatting sqref="A18:AF18">
    <cfRule type="expression" dxfId="3947" priority="325" stopIfTrue="1">
      <formula>OR($D18="国", $D18="道")</formula>
    </cfRule>
    <cfRule type="expression" dxfId="3946" priority="326" stopIfTrue="1">
      <formula>OR($D18="所", $D18="圏", $D18="局")</formula>
    </cfRule>
    <cfRule type="expression" dxfId="3945" priority="327" stopIfTrue="1">
      <formula>OR($C18="札幌市", $C18="小樽市", $C18="函館市", $C18="旭川市")</formula>
    </cfRule>
    <cfRule type="expression" dxfId="3944" priority="328">
      <formula>OR($D18="市", $D18="町", $D18="村")</formula>
    </cfRule>
  </conditionalFormatting>
  <conditionalFormatting sqref="A19:AF19">
    <cfRule type="expression" dxfId="3943" priority="321" stopIfTrue="1">
      <formula>OR($D19="国", $D19="道")</formula>
    </cfRule>
    <cfRule type="expression" dxfId="3942" priority="322" stopIfTrue="1">
      <formula>OR($D19="所", $D19="圏", $D19="局")</formula>
    </cfRule>
    <cfRule type="expression" dxfId="3941" priority="323" stopIfTrue="1">
      <formula>OR($C19="札幌市", $C19="小樽市", $C19="函館市", $C19="旭川市")</formula>
    </cfRule>
    <cfRule type="expression" dxfId="3940" priority="324">
      <formula>OR($D19="市", $D19="町", $D19="村")</formula>
    </cfRule>
  </conditionalFormatting>
  <conditionalFormatting sqref="A20:AF20">
    <cfRule type="expression" dxfId="3939" priority="317" stopIfTrue="1">
      <formula>OR($D20="国", $D20="道")</formula>
    </cfRule>
    <cfRule type="expression" dxfId="3938" priority="318" stopIfTrue="1">
      <formula>OR($D20="所", $D20="圏", $D20="局")</formula>
    </cfRule>
    <cfRule type="expression" dxfId="3937" priority="319" stopIfTrue="1">
      <formula>OR($C20="札幌市", $C20="小樽市", $C20="函館市", $C20="旭川市")</formula>
    </cfRule>
    <cfRule type="expression" dxfId="3936" priority="320">
      <formula>OR($D20="市", $D20="町", $D20="村")</formula>
    </cfRule>
  </conditionalFormatting>
  <conditionalFormatting sqref="A21:AF21">
    <cfRule type="expression" dxfId="3935" priority="313" stopIfTrue="1">
      <formula>OR($D21="国", $D21="道")</formula>
    </cfRule>
    <cfRule type="expression" dxfId="3934" priority="314" stopIfTrue="1">
      <formula>OR($D21="所", $D21="圏", $D21="局")</formula>
    </cfRule>
    <cfRule type="expression" dxfId="3933" priority="315" stopIfTrue="1">
      <formula>OR($C21="札幌市", $C21="小樽市", $C21="函館市", $C21="旭川市")</formula>
    </cfRule>
    <cfRule type="expression" dxfId="3932" priority="316">
      <formula>OR($D21="市", $D21="町", $D21="村")</formula>
    </cfRule>
  </conditionalFormatting>
  <conditionalFormatting sqref="A22:AF22">
    <cfRule type="expression" dxfId="3931" priority="309" stopIfTrue="1">
      <formula>OR($D22="国", $D22="道")</formula>
    </cfRule>
    <cfRule type="expression" dxfId="3930" priority="310" stopIfTrue="1">
      <formula>OR($D22="所", $D22="圏", $D22="局")</formula>
    </cfRule>
    <cfRule type="expression" dxfId="3929" priority="311" stopIfTrue="1">
      <formula>OR($C22="札幌市", $C22="小樽市", $C22="函館市", $C22="旭川市")</formula>
    </cfRule>
    <cfRule type="expression" dxfId="3928" priority="312">
      <formula>OR($D22="市", $D22="町", $D22="村")</formula>
    </cfRule>
  </conditionalFormatting>
  <conditionalFormatting sqref="A23:AF23">
    <cfRule type="expression" dxfId="3927" priority="305" stopIfTrue="1">
      <formula>OR($D23="国", $D23="道")</formula>
    </cfRule>
    <cfRule type="expression" dxfId="3926" priority="306" stopIfTrue="1">
      <formula>OR($D23="所", $D23="圏", $D23="局")</formula>
    </cfRule>
    <cfRule type="expression" dxfId="3925" priority="307" stopIfTrue="1">
      <formula>OR($C23="札幌市", $C23="小樽市", $C23="函館市", $C23="旭川市")</formula>
    </cfRule>
    <cfRule type="expression" dxfId="3924" priority="308">
      <formula>OR($D23="市", $D23="町", $D23="村")</formula>
    </cfRule>
  </conditionalFormatting>
  <conditionalFormatting sqref="A24:AF24">
    <cfRule type="expression" dxfId="3923" priority="301" stopIfTrue="1">
      <formula>OR($D24="国", $D24="道")</formula>
    </cfRule>
    <cfRule type="expression" dxfId="3922" priority="302" stopIfTrue="1">
      <formula>OR($D24="所", $D24="圏", $D24="局")</formula>
    </cfRule>
    <cfRule type="expression" dxfId="3921" priority="303" stopIfTrue="1">
      <formula>OR($C24="札幌市", $C24="小樽市", $C24="函館市", $C24="旭川市")</formula>
    </cfRule>
    <cfRule type="expression" dxfId="3920" priority="304">
      <formula>OR($D24="市", $D24="町", $D24="村")</formula>
    </cfRule>
  </conditionalFormatting>
  <conditionalFormatting sqref="A25:AF25">
    <cfRule type="expression" dxfId="3919" priority="297" stopIfTrue="1">
      <formula>OR($D25="国", $D25="道")</formula>
    </cfRule>
    <cfRule type="expression" dxfId="3918" priority="298" stopIfTrue="1">
      <formula>OR($D25="所", $D25="圏", $D25="局")</formula>
    </cfRule>
    <cfRule type="expression" dxfId="3917" priority="299" stopIfTrue="1">
      <formula>OR($C25="札幌市", $C25="小樽市", $C25="函館市", $C25="旭川市")</formula>
    </cfRule>
    <cfRule type="expression" dxfId="3916" priority="300">
      <formula>OR($D25="市", $D25="町", $D25="村")</formula>
    </cfRule>
  </conditionalFormatting>
  <conditionalFormatting sqref="A26:AF26">
    <cfRule type="expression" dxfId="3915" priority="293" stopIfTrue="1">
      <formula>OR($D26="国", $D26="道")</formula>
    </cfRule>
    <cfRule type="expression" dxfId="3914" priority="294" stopIfTrue="1">
      <formula>OR($D26="所", $D26="圏", $D26="局")</formula>
    </cfRule>
    <cfRule type="expression" dxfId="3913" priority="295" stopIfTrue="1">
      <formula>OR($C26="札幌市", $C26="小樽市", $C26="函館市", $C26="旭川市")</formula>
    </cfRule>
    <cfRule type="expression" dxfId="3912" priority="296">
      <formula>OR($D26="市", $D26="町", $D26="村")</formula>
    </cfRule>
  </conditionalFormatting>
  <conditionalFormatting sqref="A27:AF27">
    <cfRule type="expression" dxfId="3911" priority="289" stopIfTrue="1">
      <formula>OR($D27="国", $D27="道")</formula>
    </cfRule>
    <cfRule type="expression" dxfId="3910" priority="290" stopIfTrue="1">
      <formula>OR($D27="所", $D27="圏", $D27="局")</formula>
    </cfRule>
    <cfRule type="expression" dxfId="3909" priority="291" stopIfTrue="1">
      <formula>OR($C27="札幌市", $C27="小樽市", $C27="函館市", $C27="旭川市")</formula>
    </cfRule>
    <cfRule type="expression" dxfId="3908" priority="292">
      <formula>OR($D27="市", $D27="町", $D27="村")</formula>
    </cfRule>
  </conditionalFormatting>
  <conditionalFormatting sqref="A28:AF28">
    <cfRule type="expression" dxfId="3907" priority="285" stopIfTrue="1">
      <formula>OR($D28="国", $D28="道")</formula>
    </cfRule>
    <cfRule type="expression" dxfId="3906" priority="286" stopIfTrue="1">
      <formula>OR($D28="所", $D28="圏", $D28="局")</formula>
    </cfRule>
    <cfRule type="expression" dxfId="3905" priority="287" stopIfTrue="1">
      <formula>OR($C28="札幌市", $C28="小樽市", $C28="函館市", $C28="旭川市")</formula>
    </cfRule>
    <cfRule type="expression" dxfId="3904" priority="288">
      <formula>OR($D28="市", $D28="町", $D28="村")</formula>
    </cfRule>
  </conditionalFormatting>
  <conditionalFormatting sqref="A29:AF29">
    <cfRule type="expression" dxfId="3903" priority="281" stopIfTrue="1">
      <formula>OR($D29="国", $D29="道")</formula>
    </cfRule>
    <cfRule type="expression" dxfId="3902" priority="282" stopIfTrue="1">
      <formula>OR($D29="所", $D29="圏", $D29="局")</formula>
    </cfRule>
    <cfRule type="expression" dxfId="3901" priority="283" stopIfTrue="1">
      <formula>OR($C29="札幌市", $C29="小樽市", $C29="函館市", $C29="旭川市")</formula>
    </cfRule>
    <cfRule type="expression" dxfId="3900" priority="284">
      <formula>OR($D29="市", $D29="町", $D29="村")</formula>
    </cfRule>
  </conditionalFormatting>
  <conditionalFormatting sqref="A30:AF30">
    <cfRule type="expression" dxfId="3899" priority="277" stopIfTrue="1">
      <formula>OR($D30="国", $D30="道")</formula>
    </cfRule>
    <cfRule type="expression" dxfId="3898" priority="278" stopIfTrue="1">
      <formula>OR($D30="所", $D30="圏", $D30="局")</formula>
    </cfRule>
    <cfRule type="expression" dxfId="3897" priority="279" stopIfTrue="1">
      <formula>OR($C30="札幌市", $C30="小樽市", $C30="函館市", $C30="旭川市")</formula>
    </cfRule>
    <cfRule type="expression" dxfId="3896" priority="280">
      <formula>OR($D30="市", $D30="町", $D30="村")</formula>
    </cfRule>
  </conditionalFormatting>
  <conditionalFormatting sqref="A31:AF31">
    <cfRule type="expression" dxfId="3895" priority="273" stopIfTrue="1">
      <formula>OR($D31="国", $D31="道")</formula>
    </cfRule>
    <cfRule type="expression" dxfId="3894" priority="274" stopIfTrue="1">
      <formula>OR($D31="所", $D31="圏", $D31="局")</formula>
    </cfRule>
    <cfRule type="expression" dxfId="3893" priority="275" stopIfTrue="1">
      <formula>OR($C31="札幌市", $C31="小樽市", $C31="函館市", $C31="旭川市")</formula>
    </cfRule>
    <cfRule type="expression" dxfId="3892" priority="276">
      <formula>OR($D31="市", $D31="町", $D31="村")</formula>
    </cfRule>
  </conditionalFormatting>
  <conditionalFormatting sqref="A32:AF32">
    <cfRule type="expression" dxfId="3891" priority="269" stopIfTrue="1">
      <formula>OR($D32="国", $D32="道")</formula>
    </cfRule>
    <cfRule type="expression" dxfId="3890" priority="270" stopIfTrue="1">
      <formula>OR($D32="所", $D32="圏", $D32="局")</formula>
    </cfRule>
    <cfRule type="expression" dxfId="3889" priority="271" stopIfTrue="1">
      <formula>OR($C32="札幌市", $C32="小樽市", $C32="函館市", $C32="旭川市")</formula>
    </cfRule>
    <cfRule type="expression" dxfId="3888" priority="272">
      <formula>OR($D32="市", $D32="町", $D32="村")</formula>
    </cfRule>
  </conditionalFormatting>
  <conditionalFormatting sqref="A33:AF33">
    <cfRule type="expression" dxfId="3887" priority="265" stopIfTrue="1">
      <formula>OR($D33="国", $D33="道")</formula>
    </cfRule>
    <cfRule type="expression" dxfId="3886" priority="266" stopIfTrue="1">
      <formula>OR($D33="所", $D33="圏", $D33="局")</formula>
    </cfRule>
    <cfRule type="expression" dxfId="3885" priority="267" stopIfTrue="1">
      <formula>OR($C33="札幌市", $C33="小樽市", $C33="函館市", $C33="旭川市")</formula>
    </cfRule>
    <cfRule type="expression" dxfId="3884" priority="268">
      <formula>OR($D33="市", $D33="町", $D33="村")</formula>
    </cfRule>
  </conditionalFormatting>
  <conditionalFormatting sqref="A35:AF35">
    <cfRule type="expression" dxfId="3883" priority="261" stopIfTrue="1">
      <formula>OR($D35="国", $D35="道")</formula>
    </cfRule>
    <cfRule type="expression" dxfId="3882" priority="262" stopIfTrue="1">
      <formula>OR($D35="所", $D35="圏", $D35="局")</formula>
    </cfRule>
    <cfRule type="expression" dxfId="3881" priority="263" stopIfTrue="1">
      <formula>OR($C35="札幌市", $C35="小樽市", $C35="函館市", $C35="旭川市")</formula>
    </cfRule>
    <cfRule type="expression" dxfId="3880" priority="264">
      <formula>OR($D35="市", $D35="町", $D35="村")</formula>
    </cfRule>
  </conditionalFormatting>
  <conditionalFormatting sqref="A36:AF36">
    <cfRule type="expression" dxfId="3879" priority="257" stopIfTrue="1">
      <formula>OR($D36="国", $D36="道")</formula>
    </cfRule>
    <cfRule type="expression" dxfId="3878" priority="258" stopIfTrue="1">
      <formula>OR($D36="所", $D36="圏", $D36="局")</formula>
    </cfRule>
    <cfRule type="expression" dxfId="3877" priority="259" stopIfTrue="1">
      <formula>OR($C36="札幌市", $C36="小樽市", $C36="函館市", $C36="旭川市")</formula>
    </cfRule>
    <cfRule type="expression" dxfId="3876" priority="260">
      <formula>OR($D36="市", $D36="町", $D36="村")</formula>
    </cfRule>
  </conditionalFormatting>
  <conditionalFormatting sqref="A37:AF37">
    <cfRule type="expression" dxfId="3875" priority="253" stopIfTrue="1">
      <formula>OR($D37="国", $D37="道")</formula>
    </cfRule>
    <cfRule type="expression" dxfId="3874" priority="254" stopIfTrue="1">
      <formula>OR($D37="所", $D37="圏", $D37="局")</formula>
    </cfRule>
    <cfRule type="expression" dxfId="3873" priority="255" stopIfTrue="1">
      <formula>OR($C37="札幌市", $C37="小樽市", $C37="函館市", $C37="旭川市")</formula>
    </cfRule>
    <cfRule type="expression" dxfId="3872" priority="256">
      <formula>OR($D37="市", $D37="町", $D37="村")</formula>
    </cfRule>
  </conditionalFormatting>
  <conditionalFormatting sqref="A38:AF38">
    <cfRule type="expression" dxfId="3871" priority="249" stopIfTrue="1">
      <formula>OR($D38="国", $D38="道")</formula>
    </cfRule>
    <cfRule type="expression" dxfId="3870" priority="250" stopIfTrue="1">
      <formula>OR($D38="所", $D38="圏", $D38="局")</formula>
    </cfRule>
    <cfRule type="expression" dxfId="3869" priority="251" stopIfTrue="1">
      <formula>OR($C38="札幌市", $C38="小樽市", $C38="函館市", $C38="旭川市")</formula>
    </cfRule>
    <cfRule type="expression" dxfId="3868" priority="252">
      <formula>OR($D38="市", $D38="町", $D38="村")</formula>
    </cfRule>
  </conditionalFormatting>
  <conditionalFormatting sqref="A39:AF39">
    <cfRule type="expression" dxfId="3867" priority="245" stopIfTrue="1">
      <formula>OR($D39="国", $D39="道")</formula>
    </cfRule>
    <cfRule type="expression" dxfId="3866" priority="246" stopIfTrue="1">
      <formula>OR($D39="所", $D39="圏", $D39="局")</formula>
    </cfRule>
    <cfRule type="expression" dxfId="3865" priority="247" stopIfTrue="1">
      <formula>OR($C39="札幌市", $C39="小樽市", $C39="函館市", $C39="旭川市")</formula>
    </cfRule>
    <cfRule type="expression" dxfId="3864" priority="248">
      <formula>OR($D39="市", $D39="町", $D39="村")</formula>
    </cfRule>
  </conditionalFormatting>
  <conditionalFormatting sqref="A40:AF40">
    <cfRule type="expression" dxfId="3863" priority="241" stopIfTrue="1">
      <formula>OR($D40="国", $D40="道")</formula>
    </cfRule>
    <cfRule type="expression" dxfId="3862" priority="242" stopIfTrue="1">
      <formula>OR($D40="所", $D40="圏", $D40="局")</formula>
    </cfRule>
    <cfRule type="expression" dxfId="3861" priority="243" stopIfTrue="1">
      <formula>OR($C40="札幌市", $C40="小樽市", $C40="函館市", $C40="旭川市")</formula>
    </cfRule>
    <cfRule type="expression" dxfId="3860" priority="244">
      <formula>OR($D40="市", $D40="町", $D40="村")</formula>
    </cfRule>
  </conditionalFormatting>
  <conditionalFormatting sqref="A41:AF41">
    <cfRule type="expression" dxfId="3859" priority="237" stopIfTrue="1">
      <formula>OR($D41="国", $D41="道")</formula>
    </cfRule>
    <cfRule type="expression" dxfId="3858" priority="238" stopIfTrue="1">
      <formula>OR($D41="所", $D41="圏", $D41="局")</formula>
    </cfRule>
    <cfRule type="expression" dxfId="3857" priority="239" stopIfTrue="1">
      <formula>OR($C41="札幌市", $C41="小樽市", $C41="函館市", $C41="旭川市")</formula>
    </cfRule>
    <cfRule type="expression" dxfId="3856" priority="240">
      <formula>OR($D41="市", $D41="町", $D41="村")</formula>
    </cfRule>
  </conditionalFormatting>
  <conditionalFormatting sqref="A42:AF42">
    <cfRule type="expression" dxfId="3855" priority="233" stopIfTrue="1">
      <formula>OR($D42="国", $D42="道")</formula>
    </cfRule>
    <cfRule type="expression" dxfId="3854" priority="234" stopIfTrue="1">
      <formula>OR($D42="所", $D42="圏", $D42="局")</formula>
    </cfRule>
    <cfRule type="expression" dxfId="3853" priority="235" stopIfTrue="1">
      <formula>OR($C42="札幌市", $C42="小樽市", $C42="函館市", $C42="旭川市")</formula>
    </cfRule>
    <cfRule type="expression" dxfId="3852" priority="236">
      <formula>OR($D42="市", $D42="町", $D42="村")</formula>
    </cfRule>
  </conditionalFormatting>
  <conditionalFormatting sqref="A43:AF43">
    <cfRule type="expression" dxfId="3851" priority="229" stopIfTrue="1">
      <formula>OR($D43="国", $D43="道")</formula>
    </cfRule>
    <cfRule type="expression" dxfId="3850" priority="230" stopIfTrue="1">
      <formula>OR($D43="所", $D43="圏", $D43="局")</formula>
    </cfRule>
    <cfRule type="expression" dxfId="3849" priority="231" stopIfTrue="1">
      <formula>OR($C43="札幌市", $C43="小樽市", $C43="函館市", $C43="旭川市")</formula>
    </cfRule>
    <cfRule type="expression" dxfId="3848" priority="232">
      <formula>OR($D43="市", $D43="町", $D43="村")</formula>
    </cfRule>
  </conditionalFormatting>
  <conditionalFormatting sqref="A44:AF44">
    <cfRule type="expression" dxfId="3847" priority="141" stopIfTrue="1">
      <formula>OR($D44="国", $D44="道")</formula>
    </cfRule>
    <cfRule type="expression" dxfId="3846" priority="142" stopIfTrue="1">
      <formula>OR($D44="所", $D44="圏", $D44="局")</formula>
    </cfRule>
    <cfRule type="expression" dxfId="3845" priority="143" stopIfTrue="1">
      <formula>OR($C44="札幌市", $C44="小樽市", $C44="函館市", $C44="旭川市")</formula>
    </cfRule>
    <cfRule type="expression" dxfId="3844" priority="144">
      <formula>OR($D44="市", $D44="町", $D44="村")</formula>
    </cfRule>
  </conditionalFormatting>
  <conditionalFormatting sqref="A45:AF45">
    <cfRule type="expression" dxfId="3843" priority="137" stopIfTrue="1">
      <formula>OR($D45="国", $D45="道")</formula>
    </cfRule>
    <cfRule type="expression" dxfId="3842" priority="138" stopIfTrue="1">
      <formula>OR($D45="所", $D45="圏", $D45="局")</formula>
    </cfRule>
    <cfRule type="expression" dxfId="3841" priority="139" stopIfTrue="1">
      <formula>OR($C45="札幌市", $C45="小樽市", $C45="函館市", $C45="旭川市")</formula>
    </cfRule>
    <cfRule type="expression" dxfId="3840" priority="140">
      <formula>OR($D45="市", $D45="町", $D45="村")</formula>
    </cfRule>
  </conditionalFormatting>
  <conditionalFormatting sqref="A46:AF46">
    <cfRule type="expression" dxfId="3839" priority="133" stopIfTrue="1">
      <formula>OR($D46="国", $D46="道")</formula>
    </cfRule>
    <cfRule type="expression" dxfId="3838" priority="134" stopIfTrue="1">
      <formula>OR($D46="所", $D46="圏", $D46="局")</formula>
    </cfRule>
    <cfRule type="expression" dxfId="3837" priority="135" stopIfTrue="1">
      <formula>OR($C46="札幌市", $C46="小樽市", $C46="函館市", $C46="旭川市")</formula>
    </cfRule>
    <cfRule type="expression" dxfId="3836" priority="136">
      <formula>OR($D46="市", $D46="町", $D46="村")</formula>
    </cfRule>
  </conditionalFormatting>
  <conditionalFormatting sqref="A47:AF47">
    <cfRule type="expression" dxfId="3835" priority="129" stopIfTrue="1">
      <formula>OR($D47="国", $D47="道")</formula>
    </cfRule>
    <cfRule type="expression" dxfId="3834" priority="130" stopIfTrue="1">
      <formula>OR($D47="所", $D47="圏", $D47="局")</formula>
    </cfRule>
    <cfRule type="expression" dxfId="3833" priority="131" stopIfTrue="1">
      <formula>OR($C47="札幌市", $C47="小樽市", $C47="函館市", $C47="旭川市")</formula>
    </cfRule>
    <cfRule type="expression" dxfId="3832" priority="132">
      <formula>OR($D47="市", $D47="町", $D47="村")</formula>
    </cfRule>
  </conditionalFormatting>
  <conditionalFormatting sqref="A48:AF48">
    <cfRule type="expression" dxfId="3831" priority="125" stopIfTrue="1">
      <formula>OR($D48="国", $D48="道")</formula>
    </cfRule>
    <cfRule type="expression" dxfId="3830" priority="126" stopIfTrue="1">
      <formula>OR($D48="所", $D48="圏", $D48="局")</formula>
    </cfRule>
    <cfRule type="expression" dxfId="3829" priority="127" stopIfTrue="1">
      <formula>OR($C48="札幌市", $C48="小樽市", $C48="函館市", $C48="旭川市")</formula>
    </cfRule>
    <cfRule type="expression" dxfId="3828" priority="128">
      <formula>OR($D48="市", $D48="町", $D48="村")</formula>
    </cfRule>
  </conditionalFormatting>
  <conditionalFormatting sqref="A49:AF49">
    <cfRule type="expression" dxfId="3827" priority="121" stopIfTrue="1">
      <formula>OR($D49="国", $D49="道")</formula>
    </cfRule>
    <cfRule type="expression" dxfId="3826" priority="122" stopIfTrue="1">
      <formula>OR($D49="所", $D49="圏", $D49="局")</formula>
    </cfRule>
    <cfRule type="expression" dxfId="3825" priority="123" stopIfTrue="1">
      <formula>OR($C49="札幌市", $C49="小樽市", $C49="函館市", $C49="旭川市")</formula>
    </cfRule>
    <cfRule type="expression" dxfId="3824" priority="124">
      <formula>OR($D49="市", $D49="町", $D49="村")</formula>
    </cfRule>
  </conditionalFormatting>
  <conditionalFormatting sqref="A50:AF50">
    <cfRule type="expression" dxfId="3823" priority="117" stopIfTrue="1">
      <formula>OR($D50="国", $D50="道")</formula>
    </cfRule>
    <cfRule type="expression" dxfId="3822" priority="118" stopIfTrue="1">
      <formula>OR($D50="所", $D50="圏", $D50="局")</formula>
    </cfRule>
    <cfRule type="expression" dxfId="3821" priority="119" stopIfTrue="1">
      <formula>OR($C50="札幌市", $C50="小樽市", $C50="函館市", $C50="旭川市")</formula>
    </cfRule>
    <cfRule type="expression" dxfId="3820" priority="120">
      <formula>OR($D50="市", $D50="町", $D50="村")</formula>
    </cfRule>
  </conditionalFormatting>
  <conditionalFormatting sqref="A51:AF51">
    <cfRule type="expression" dxfId="3819" priority="113" stopIfTrue="1">
      <formula>OR($D51="国", $D51="道")</formula>
    </cfRule>
    <cfRule type="expression" dxfId="3818" priority="114" stopIfTrue="1">
      <formula>OR($D51="所", $D51="圏", $D51="局")</formula>
    </cfRule>
    <cfRule type="expression" dxfId="3817" priority="115" stopIfTrue="1">
      <formula>OR($C51="札幌市", $C51="小樽市", $C51="函館市", $C51="旭川市")</formula>
    </cfRule>
    <cfRule type="expression" dxfId="3816" priority="116">
      <formula>OR($D51="市", $D51="町", $D51="村")</formula>
    </cfRule>
  </conditionalFormatting>
  <conditionalFormatting sqref="A52:AF52">
    <cfRule type="expression" dxfId="3815" priority="109" stopIfTrue="1">
      <formula>OR($D52="国", $D52="道")</formula>
    </cfRule>
    <cfRule type="expression" dxfId="3814" priority="110" stopIfTrue="1">
      <formula>OR($D52="所", $D52="圏", $D52="局")</formula>
    </cfRule>
    <cfRule type="expression" dxfId="3813" priority="111" stopIfTrue="1">
      <formula>OR($C52="札幌市", $C52="小樽市", $C52="函館市", $C52="旭川市")</formula>
    </cfRule>
    <cfRule type="expression" dxfId="3812" priority="112">
      <formula>OR($D52="市", $D52="町", $D52="村")</formula>
    </cfRule>
  </conditionalFormatting>
  <conditionalFormatting sqref="A53:AF53">
    <cfRule type="expression" dxfId="3811" priority="105" stopIfTrue="1">
      <formula>OR($D53="国", $D53="道")</formula>
    </cfRule>
    <cfRule type="expression" dxfId="3810" priority="106" stopIfTrue="1">
      <formula>OR($D53="所", $D53="圏", $D53="局")</formula>
    </cfRule>
    <cfRule type="expression" dxfId="3809" priority="107" stopIfTrue="1">
      <formula>OR($C53="札幌市", $C53="小樽市", $C53="函館市", $C53="旭川市")</formula>
    </cfRule>
    <cfRule type="expression" dxfId="3808" priority="108">
      <formula>OR($D53="市", $D53="町", $D53="村")</formula>
    </cfRule>
  </conditionalFormatting>
  <conditionalFormatting sqref="A54:AF54">
    <cfRule type="expression" dxfId="3807" priority="101" stopIfTrue="1">
      <formula>OR($D54="国", $D54="道")</formula>
    </cfRule>
    <cfRule type="expression" dxfId="3806" priority="102" stopIfTrue="1">
      <formula>OR($D54="所", $D54="圏", $D54="局")</formula>
    </cfRule>
    <cfRule type="expression" dxfId="3805" priority="103" stopIfTrue="1">
      <formula>OR($C54="札幌市", $C54="小樽市", $C54="函館市", $C54="旭川市")</formula>
    </cfRule>
    <cfRule type="expression" dxfId="3804" priority="104">
      <formula>OR($D54="市", $D54="町", $D54="村")</formula>
    </cfRule>
  </conditionalFormatting>
  <conditionalFormatting sqref="A55:AF55">
    <cfRule type="expression" dxfId="3803" priority="97" stopIfTrue="1">
      <formula>OR($D55="国", $D55="道")</formula>
    </cfRule>
    <cfRule type="expression" dxfId="3802" priority="98" stopIfTrue="1">
      <formula>OR($D55="所", $D55="圏", $D55="局")</formula>
    </cfRule>
    <cfRule type="expression" dxfId="3801" priority="99" stopIfTrue="1">
      <formula>OR($C55="札幌市", $C55="小樽市", $C55="函館市", $C55="旭川市")</formula>
    </cfRule>
    <cfRule type="expression" dxfId="3800" priority="100">
      <formula>OR($D55="市", $D55="町", $D55="村")</formula>
    </cfRule>
  </conditionalFormatting>
  <conditionalFormatting sqref="A56:AF56">
    <cfRule type="expression" dxfId="3799" priority="93" stopIfTrue="1">
      <formula>OR($D56="国", $D56="道")</formula>
    </cfRule>
    <cfRule type="expression" dxfId="3798" priority="94" stopIfTrue="1">
      <formula>OR($D56="所", $D56="圏", $D56="局")</formula>
    </cfRule>
    <cfRule type="expression" dxfId="3797" priority="95" stopIfTrue="1">
      <formula>OR($C56="札幌市", $C56="小樽市", $C56="函館市", $C56="旭川市")</formula>
    </cfRule>
    <cfRule type="expression" dxfId="3796" priority="96">
      <formula>OR($D56="市", $D56="町", $D56="村")</formula>
    </cfRule>
  </conditionalFormatting>
  <conditionalFormatting sqref="A57:AF57">
    <cfRule type="expression" dxfId="3795" priority="89" stopIfTrue="1">
      <formula>OR($D57="国", $D57="道")</formula>
    </cfRule>
    <cfRule type="expression" dxfId="3794" priority="90" stopIfTrue="1">
      <formula>OR($D57="所", $D57="圏", $D57="局")</formula>
    </cfRule>
    <cfRule type="expression" dxfId="3793" priority="91" stopIfTrue="1">
      <formula>OR($C57="札幌市", $C57="小樽市", $C57="函館市", $C57="旭川市")</formula>
    </cfRule>
    <cfRule type="expression" dxfId="3792" priority="92">
      <formula>OR($D57="市", $D57="町", $D57="村")</formula>
    </cfRule>
  </conditionalFormatting>
  <conditionalFormatting sqref="A58:AF58">
    <cfRule type="expression" dxfId="3791" priority="85" stopIfTrue="1">
      <formula>OR($D58="国", $D58="道")</formula>
    </cfRule>
    <cfRule type="expression" dxfId="3790" priority="86" stopIfTrue="1">
      <formula>OR($D58="所", $D58="圏", $D58="局")</formula>
    </cfRule>
    <cfRule type="expression" dxfId="3789" priority="87" stopIfTrue="1">
      <formula>OR($C58="札幌市", $C58="小樽市", $C58="函館市", $C58="旭川市")</formula>
    </cfRule>
    <cfRule type="expression" dxfId="3788" priority="88">
      <formula>OR($D58="市", $D58="町", $D58="村")</formula>
    </cfRule>
  </conditionalFormatting>
  <conditionalFormatting sqref="A59:AF59">
    <cfRule type="expression" dxfId="3787" priority="81" stopIfTrue="1">
      <formula>OR($D59="国", $D59="道")</formula>
    </cfRule>
    <cfRule type="expression" dxfId="3786" priority="82" stopIfTrue="1">
      <formula>OR($D59="所", $D59="圏", $D59="局")</formula>
    </cfRule>
    <cfRule type="expression" dxfId="3785" priority="83" stopIfTrue="1">
      <formula>OR($C59="札幌市", $C59="小樽市", $C59="函館市", $C59="旭川市")</formula>
    </cfRule>
    <cfRule type="expression" dxfId="3784" priority="84">
      <formula>OR($D59="市", $D59="町", $D59="村")</formula>
    </cfRule>
  </conditionalFormatting>
  <conditionalFormatting sqref="A60:AF60">
    <cfRule type="expression" dxfId="3783" priority="77" stopIfTrue="1">
      <formula>OR($D60="国", $D60="道")</formula>
    </cfRule>
    <cfRule type="expression" dxfId="3782" priority="78" stopIfTrue="1">
      <formula>OR($D60="所", $D60="圏", $D60="局")</formula>
    </cfRule>
    <cfRule type="expression" dxfId="3781" priority="79" stopIfTrue="1">
      <formula>OR($C60="札幌市", $C60="小樽市", $C60="函館市", $C60="旭川市")</formula>
    </cfRule>
    <cfRule type="expression" dxfId="3780" priority="80">
      <formula>OR($D60="市", $D60="町", $D60="村")</formula>
    </cfRule>
  </conditionalFormatting>
  <conditionalFormatting sqref="A68:AF68">
    <cfRule type="expression" dxfId="3779" priority="73" stopIfTrue="1">
      <formula>OR($D68="国", $D68="道")</formula>
    </cfRule>
    <cfRule type="expression" dxfId="3778" priority="74" stopIfTrue="1">
      <formula>OR($D68="所", $D68="圏", $D68="局")</formula>
    </cfRule>
    <cfRule type="expression" dxfId="3777" priority="75" stopIfTrue="1">
      <formula>OR($C68="札幌市", $C68="小樽市", $C68="函館市", $C68="旭川市")</formula>
    </cfRule>
    <cfRule type="expression" dxfId="3776" priority="76">
      <formula>OR($D68="市", $D68="町", $D68="村")</formula>
    </cfRule>
  </conditionalFormatting>
  <conditionalFormatting sqref="A69:AF69">
    <cfRule type="expression" dxfId="3775" priority="69" stopIfTrue="1">
      <formula>OR($D69="国", $D69="道")</formula>
    </cfRule>
    <cfRule type="expression" dxfId="3774" priority="70" stopIfTrue="1">
      <formula>OR($D69="所", $D69="圏", $D69="局")</formula>
    </cfRule>
    <cfRule type="expression" dxfId="3773" priority="71" stopIfTrue="1">
      <formula>OR($C69="札幌市", $C69="小樽市", $C69="函館市", $C69="旭川市")</formula>
    </cfRule>
    <cfRule type="expression" dxfId="3772" priority="72">
      <formula>OR($D69="市", $D69="町", $D69="村")</formula>
    </cfRule>
  </conditionalFormatting>
  <conditionalFormatting sqref="A70:AF70">
    <cfRule type="expression" dxfId="3771" priority="65" stopIfTrue="1">
      <formula>OR($D70="国", $D70="道")</formula>
    </cfRule>
    <cfRule type="expression" dxfId="3770" priority="66" stopIfTrue="1">
      <formula>OR($D70="所", $D70="圏", $D70="局")</formula>
    </cfRule>
    <cfRule type="expression" dxfId="3769" priority="67" stopIfTrue="1">
      <formula>OR($C70="札幌市", $C70="小樽市", $C70="函館市", $C70="旭川市")</formula>
    </cfRule>
    <cfRule type="expression" dxfId="3768" priority="68">
      <formula>OR($D70="市", $D70="町", $D70="村")</formula>
    </cfRule>
  </conditionalFormatting>
  <conditionalFormatting sqref="A71:AF71">
    <cfRule type="expression" dxfId="3767" priority="61" stopIfTrue="1">
      <formula>OR($D71="国", $D71="道")</formula>
    </cfRule>
    <cfRule type="expression" dxfId="3766" priority="62" stopIfTrue="1">
      <formula>OR($D71="所", $D71="圏", $D71="局")</formula>
    </cfRule>
    <cfRule type="expression" dxfId="3765" priority="63" stopIfTrue="1">
      <formula>OR($C71="札幌市", $C71="小樽市", $C71="函館市", $C71="旭川市")</formula>
    </cfRule>
    <cfRule type="expression" dxfId="3764" priority="64">
      <formula>OR($D71="市", $D71="町", $D71="村")</formula>
    </cfRule>
  </conditionalFormatting>
  <conditionalFormatting sqref="A72:AF72">
    <cfRule type="expression" dxfId="3763" priority="57" stopIfTrue="1">
      <formula>OR($D72="国", $D72="道")</formula>
    </cfRule>
    <cfRule type="expression" dxfId="3762" priority="58" stopIfTrue="1">
      <formula>OR($D72="所", $D72="圏", $D72="局")</formula>
    </cfRule>
    <cfRule type="expression" dxfId="3761" priority="59" stopIfTrue="1">
      <formula>OR($C72="札幌市", $C72="小樽市", $C72="函館市", $C72="旭川市")</formula>
    </cfRule>
    <cfRule type="expression" dxfId="3760" priority="60">
      <formula>OR($D72="市", $D72="町", $D72="村")</formula>
    </cfRule>
  </conditionalFormatting>
  <conditionalFormatting sqref="A73:AF73">
    <cfRule type="expression" dxfId="3759" priority="53" stopIfTrue="1">
      <formula>OR($D73="国", $D73="道")</formula>
    </cfRule>
    <cfRule type="expression" dxfId="3758" priority="54" stopIfTrue="1">
      <formula>OR($D73="所", $D73="圏", $D73="局")</formula>
    </cfRule>
    <cfRule type="expression" dxfId="3757" priority="55" stopIfTrue="1">
      <formula>OR($C73="札幌市", $C73="小樽市", $C73="函館市", $C73="旭川市")</formula>
    </cfRule>
    <cfRule type="expression" dxfId="3756" priority="56">
      <formula>OR($D73="市", $D73="町", $D73="村")</formula>
    </cfRule>
  </conditionalFormatting>
  <conditionalFormatting sqref="A74:AF74">
    <cfRule type="expression" dxfId="3755" priority="49" stopIfTrue="1">
      <formula>OR($D74="国", $D74="道")</formula>
    </cfRule>
    <cfRule type="expression" dxfId="3754" priority="50" stopIfTrue="1">
      <formula>OR($D74="所", $D74="圏", $D74="局")</formula>
    </cfRule>
    <cfRule type="expression" dxfId="3753" priority="51" stopIfTrue="1">
      <formula>OR($C74="札幌市", $C74="小樽市", $C74="函館市", $C74="旭川市")</formula>
    </cfRule>
    <cfRule type="expression" dxfId="3752" priority="52">
      <formula>OR($D74="市", $D74="町", $D74="村")</formula>
    </cfRule>
  </conditionalFormatting>
  <conditionalFormatting sqref="A75:AF75">
    <cfRule type="expression" dxfId="3751" priority="45" stopIfTrue="1">
      <formula>OR($D75="国", $D75="道")</formula>
    </cfRule>
    <cfRule type="expression" dxfId="3750" priority="46" stopIfTrue="1">
      <formula>OR($D75="所", $D75="圏", $D75="局")</formula>
    </cfRule>
    <cfRule type="expression" dxfId="3749" priority="47" stopIfTrue="1">
      <formula>OR($C75="札幌市", $C75="小樽市", $C75="函館市", $C75="旭川市")</formula>
    </cfRule>
    <cfRule type="expression" dxfId="3748" priority="48">
      <formula>OR($D75="市", $D75="町", $D75="村")</formula>
    </cfRule>
  </conditionalFormatting>
  <conditionalFormatting sqref="A76:AF76">
    <cfRule type="expression" dxfId="3747" priority="41" stopIfTrue="1">
      <formula>OR($D76="国", $D76="道")</formula>
    </cfRule>
    <cfRule type="expression" dxfId="3746" priority="42" stopIfTrue="1">
      <formula>OR($D76="所", $D76="圏", $D76="局")</formula>
    </cfRule>
    <cfRule type="expression" dxfId="3745" priority="43" stopIfTrue="1">
      <formula>OR($C76="札幌市", $C76="小樽市", $C76="函館市", $C76="旭川市")</formula>
    </cfRule>
    <cfRule type="expression" dxfId="3744" priority="44">
      <formula>OR($D76="市", $D76="町", $D76="村")</formula>
    </cfRule>
  </conditionalFormatting>
  <conditionalFormatting sqref="A77:AF77">
    <cfRule type="expression" dxfId="3743" priority="37" stopIfTrue="1">
      <formula>OR($D77="国", $D77="道")</formula>
    </cfRule>
    <cfRule type="expression" dxfId="3742" priority="38" stopIfTrue="1">
      <formula>OR($D77="所", $D77="圏", $D77="局")</formula>
    </cfRule>
    <cfRule type="expression" dxfId="3741" priority="39" stopIfTrue="1">
      <formula>OR($C77="札幌市", $C77="小樽市", $C77="函館市", $C77="旭川市")</formula>
    </cfRule>
    <cfRule type="expression" dxfId="3740" priority="40">
      <formula>OR($D77="市", $D77="町", $D77="村")</formula>
    </cfRule>
  </conditionalFormatting>
  <conditionalFormatting sqref="A78:AF78">
    <cfRule type="expression" dxfId="3739" priority="33" stopIfTrue="1">
      <formula>OR($D78="国", $D78="道")</formula>
    </cfRule>
    <cfRule type="expression" dxfId="3738" priority="34" stopIfTrue="1">
      <formula>OR($D78="所", $D78="圏", $D78="局")</formula>
    </cfRule>
    <cfRule type="expression" dxfId="3737" priority="35" stopIfTrue="1">
      <formula>OR($C78="札幌市", $C78="小樽市", $C78="函館市", $C78="旭川市")</formula>
    </cfRule>
    <cfRule type="expression" dxfId="3736" priority="36">
      <formula>OR($D78="市", $D78="町", $D78="村")</formula>
    </cfRule>
  </conditionalFormatting>
  <conditionalFormatting sqref="A80:AF80">
    <cfRule type="expression" dxfId="3735" priority="29" stopIfTrue="1">
      <formula>OR($D80="国", $D80="道")</formula>
    </cfRule>
    <cfRule type="expression" dxfId="3734" priority="30" stopIfTrue="1">
      <formula>OR($D80="所", $D80="圏", $D80="局")</formula>
    </cfRule>
    <cfRule type="expression" dxfId="3733" priority="31" stopIfTrue="1">
      <formula>OR($C80="札幌市", $C80="小樽市", $C80="函館市", $C80="旭川市")</formula>
    </cfRule>
    <cfRule type="expression" dxfId="3732" priority="32">
      <formula>OR($D80="市", $D80="町", $D80="村")</formula>
    </cfRule>
  </conditionalFormatting>
  <conditionalFormatting sqref="A81:AF81">
    <cfRule type="expression" dxfId="3731" priority="25" stopIfTrue="1">
      <formula>OR($D81="国", $D81="道")</formula>
    </cfRule>
    <cfRule type="expression" dxfId="3730" priority="26" stopIfTrue="1">
      <formula>OR($D81="所", $D81="圏", $D81="局")</formula>
    </cfRule>
    <cfRule type="expression" dxfId="3729" priority="27" stopIfTrue="1">
      <formula>OR($C81="札幌市", $C81="小樽市", $C81="函館市", $C81="旭川市")</formula>
    </cfRule>
    <cfRule type="expression" dxfId="3728" priority="28">
      <formula>OR($D81="市", $D81="町", $D81="村")</formula>
    </cfRule>
  </conditionalFormatting>
  <conditionalFormatting sqref="A62:AF62">
    <cfRule type="expression" dxfId="3727" priority="21" stopIfTrue="1">
      <formula>OR($D62="国", $D62="道")</formula>
    </cfRule>
    <cfRule type="expression" dxfId="3726" priority="22" stopIfTrue="1">
      <formula>OR($D62="所", $D62="圏", $D62="局")</formula>
    </cfRule>
    <cfRule type="expression" dxfId="3725" priority="23" stopIfTrue="1">
      <formula>OR($C62="札幌市", $C62="小樽市", $C62="函館市", $C62="旭川市")</formula>
    </cfRule>
    <cfRule type="expression" dxfId="3724" priority="24">
      <formula>OR($D62="市", $D62="町", $D62="村")</formula>
    </cfRule>
  </conditionalFormatting>
  <conditionalFormatting sqref="A63:AF63">
    <cfRule type="expression" dxfId="3723" priority="17" stopIfTrue="1">
      <formula>OR($D63="国", $D63="道")</formula>
    </cfRule>
    <cfRule type="expression" dxfId="3722" priority="18" stopIfTrue="1">
      <formula>OR($D63="所", $D63="圏", $D63="局")</formula>
    </cfRule>
    <cfRule type="expression" dxfId="3721" priority="19" stopIfTrue="1">
      <formula>OR($C63="札幌市", $C63="小樽市", $C63="函館市", $C63="旭川市")</formula>
    </cfRule>
    <cfRule type="expression" dxfId="3720" priority="20">
      <formula>OR($D63="市", $D63="町", $D63="村")</formula>
    </cfRule>
  </conditionalFormatting>
  <conditionalFormatting sqref="A64:AF64">
    <cfRule type="expression" dxfId="3719" priority="13" stopIfTrue="1">
      <formula>OR($D64="国", $D64="道")</formula>
    </cfRule>
    <cfRule type="expression" dxfId="3718" priority="14" stopIfTrue="1">
      <formula>OR($D64="所", $D64="圏", $D64="局")</formula>
    </cfRule>
    <cfRule type="expression" dxfId="3717" priority="15" stopIfTrue="1">
      <formula>OR($C64="札幌市", $C64="小樽市", $C64="函館市", $C64="旭川市")</formula>
    </cfRule>
    <cfRule type="expression" dxfId="3716" priority="16">
      <formula>OR($D64="市", $D64="町", $D64="村")</formula>
    </cfRule>
  </conditionalFormatting>
  <conditionalFormatting sqref="A65:AF65">
    <cfRule type="expression" dxfId="3715" priority="9" stopIfTrue="1">
      <formula>OR($D65="国", $D65="道")</formula>
    </cfRule>
    <cfRule type="expression" dxfId="3714" priority="10" stopIfTrue="1">
      <formula>OR($D65="所", $D65="圏", $D65="局")</formula>
    </cfRule>
    <cfRule type="expression" dxfId="3713" priority="11" stopIfTrue="1">
      <formula>OR($C65="札幌市", $C65="小樽市", $C65="函館市", $C65="旭川市")</formula>
    </cfRule>
    <cfRule type="expression" dxfId="3712" priority="12">
      <formula>OR($D65="市", $D65="町", $D65="村")</formula>
    </cfRule>
  </conditionalFormatting>
  <conditionalFormatting sqref="A66:AF66">
    <cfRule type="expression" dxfId="3711" priority="5" stopIfTrue="1">
      <formula>OR($D66="国", $D66="道")</formula>
    </cfRule>
    <cfRule type="expression" dxfId="3710" priority="6" stopIfTrue="1">
      <formula>OR($D66="所", $D66="圏", $D66="局")</formula>
    </cfRule>
    <cfRule type="expression" dxfId="3709" priority="7" stopIfTrue="1">
      <formula>OR($C66="札幌市", $C66="小樽市", $C66="函館市", $C66="旭川市")</formula>
    </cfRule>
    <cfRule type="expression" dxfId="3708" priority="8">
      <formula>OR($D66="市", $D66="町", $D66="村")</formula>
    </cfRule>
  </conditionalFormatting>
  <conditionalFormatting sqref="A67:AF67">
    <cfRule type="expression" dxfId="3707" priority="1" stopIfTrue="1">
      <formula>OR($D67="国", $D67="道")</formula>
    </cfRule>
    <cfRule type="expression" dxfId="3706" priority="2" stopIfTrue="1">
      <formula>OR($D67="所", $D67="圏", $D67="局")</formula>
    </cfRule>
    <cfRule type="expression" dxfId="3705" priority="3" stopIfTrue="1">
      <formula>OR($C67="札幌市", $C67="小樽市", $C67="函館市", $C67="旭川市")</formula>
    </cfRule>
    <cfRule type="expression" dxfId="3704" priority="4">
      <formula>OR($D67="市", $D67="町", $D67="村")</formula>
    </cfRule>
  </conditionalFormatting>
  <printOptions horizontalCentered="1"/>
  <pageMargins left="0.78740157480314965" right="0.31496062992125984" top="0.78740157480314965" bottom="0.19685039370078741" header="0.31496062992125984" footer="0.3149606299212598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6" width="10.625" style="112" customWidth="1"/>
    <col min="7" max="27" width="8.625" style="112" customWidth="1"/>
    <col min="28" max="16384" width="9" style="112"/>
  </cols>
  <sheetData>
    <row r="1" spans="1:27" s="114" customFormat="1" ht="18.75">
      <c r="A1" s="31" t="s">
        <v>405</v>
      </c>
      <c r="B1" s="32"/>
      <c r="C1" s="32"/>
      <c r="D1" s="32"/>
      <c r="E1" s="32"/>
      <c r="F1" s="31"/>
      <c r="G1" s="31"/>
      <c r="H1" s="31"/>
      <c r="I1" s="31"/>
      <c r="J1" s="31"/>
      <c r="K1" s="33"/>
      <c r="L1" s="31"/>
      <c r="M1" s="31"/>
      <c r="N1" s="31"/>
      <c r="O1" s="31"/>
      <c r="P1" s="31"/>
      <c r="Q1" s="31"/>
      <c r="R1" s="31"/>
      <c r="S1" s="31"/>
      <c r="T1" s="31"/>
      <c r="U1" s="31"/>
      <c r="V1" s="31"/>
      <c r="W1" s="31"/>
      <c r="X1" s="31"/>
      <c r="Y1" s="31"/>
      <c r="Z1" s="31"/>
      <c r="AA1" s="33" t="s">
        <v>38</v>
      </c>
    </row>
    <row r="2" spans="1:27" ht="15">
      <c r="A2" s="27"/>
      <c r="B2" s="28"/>
      <c r="C2" s="28"/>
      <c r="D2" s="28"/>
      <c r="E2" s="28"/>
      <c r="F2" s="27"/>
      <c r="G2" s="27"/>
      <c r="H2" s="27"/>
      <c r="I2" s="27"/>
      <c r="J2" s="27"/>
      <c r="K2" s="27"/>
      <c r="L2" s="27"/>
      <c r="M2" s="27"/>
      <c r="N2" s="27"/>
      <c r="O2" s="27"/>
      <c r="P2" s="27"/>
      <c r="Q2" s="27"/>
      <c r="R2" s="27"/>
      <c r="S2" s="27"/>
      <c r="T2" s="27"/>
      <c r="U2" s="27"/>
      <c r="V2" s="27"/>
      <c r="W2" s="27"/>
      <c r="X2" s="27"/>
      <c r="Y2" s="27"/>
      <c r="Z2" s="27"/>
      <c r="AA2" s="27"/>
    </row>
    <row r="3" spans="1:27" ht="33" customHeight="1">
      <c r="A3" s="115"/>
      <c r="B3" s="58"/>
      <c r="C3" s="58"/>
      <c r="D3" s="58"/>
      <c r="E3" s="58"/>
      <c r="F3" s="116" t="s">
        <v>8</v>
      </c>
      <c r="G3" s="58" t="s">
        <v>338</v>
      </c>
      <c r="H3" s="58" t="s">
        <v>339</v>
      </c>
      <c r="I3" s="58" t="s">
        <v>340</v>
      </c>
      <c r="J3" s="58" t="s">
        <v>341</v>
      </c>
      <c r="K3" s="58" t="s">
        <v>342</v>
      </c>
      <c r="L3" s="59" t="s">
        <v>343</v>
      </c>
      <c r="M3" s="59" t="s">
        <v>344</v>
      </c>
      <c r="N3" s="59" t="s">
        <v>345</v>
      </c>
      <c r="O3" s="59" t="s">
        <v>346</v>
      </c>
      <c r="P3" s="59" t="s">
        <v>347</v>
      </c>
      <c r="Q3" s="59" t="s">
        <v>348</v>
      </c>
      <c r="R3" s="59" t="s">
        <v>349</v>
      </c>
      <c r="S3" s="59" t="s">
        <v>350</v>
      </c>
      <c r="T3" s="59" t="s">
        <v>351</v>
      </c>
      <c r="U3" s="59" t="s">
        <v>352</v>
      </c>
      <c r="V3" s="59" t="s">
        <v>353</v>
      </c>
      <c r="W3" s="59" t="s">
        <v>354</v>
      </c>
      <c r="X3" s="59" t="s">
        <v>355</v>
      </c>
      <c r="Y3" s="59" t="s">
        <v>356</v>
      </c>
      <c r="Z3" s="59" t="s">
        <v>357</v>
      </c>
      <c r="AA3" s="60" t="s">
        <v>358</v>
      </c>
    </row>
    <row r="4" spans="1:27" ht="15">
      <c r="A4" s="107" t="s">
        <v>50</v>
      </c>
      <c r="B4" s="41" t="s">
        <v>52</v>
      </c>
      <c r="C4" s="41" t="s">
        <v>14</v>
      </c>
      <c r="D4" s="41" t="s">
        <v>92</v>
      </c>
      <c r="E4" s="41" t="s">
        <v>39</v>
      </c>
      <c r="F4" s="42">
        <v>360963</v>
      </c>
      <c r="G4" s="43">
        <v>116</v>
      </c>
      <c r="H4" s="43">
        <v>84</v>
      </c>
      <c r="I4" s="43">
        <v>111</v>
      </c>
      <c r="J4" s="43">
        <v>165</v>
      </c>
      <c r="K4" s="43">
        <v>172</v>
      </c>
      <c r="L4" s="43">
        <v>333</v>
      </c>
      <c r="M4" s="43">
        <v>685</v>
      </c>
      <c r="N4" s="43">
        <v>1537</v>
      </c>
      <c r="O4" s="43">
        <v>2994</v>
      </c>
      <c r="P4" s="43">
        <v>4572</v>
      </c>
      <c r="Q4" s="43">
        <v>8192</v>
      </c>
      <c r="R4" s="43">
        <v>15149</v>
      </c>
      <c r="S4" s="43">
        <v>32875</v>
      </c>
      <c r="T4" s="43">
        <v>38556</v>
      </c>
      <c r="U4" s="43">
        <v>48776</v>
      </c>
      <c r="V4" s="43">
        <v>60631</v>
      </c>
      <c r="W4" s="43">
        <v>64288</v>
      </c>
      <c r="X4" s="43">
        <v>49338</v>
      </c>
      <c r="Y4" s="43">
        <v>23961</v>
      </c>
      <c r="Z4" s="43">
        <v>7367</v>
      </c>
      <c r="AA4" s="44">
        <v>1037</v>
      </c>
    </row>
    <row r="5" spans="1:27" ht="15">
      <c r="A5" s="61"/>
      <c r="B5" s="62" t="s">
        <v>53</v>
      </c>
      <c r="C5" s="62" t="s">
        <v>14</v>
      </c>
      <c r="D5" s="62" t="s">
        <v>93</v>
      </c>
      <c r="E5" s="62" t="s">
        <v>39</v>
      </c>
      <c r="F5" s="79">
        <v>215110</v>
      </c>
      <c r="G5" s="66">
        <v>58</v>
      </c>
      <c r="H5" s="66">
        <v>51</v>
      </c>
      <c r="I5" s="66">
        <v>60</v>
      </c>
      <c r="J5" s="66">
        <v>98</v>
      </c>
      <c r="K5" s="66">
        <v>103</v>
      </c>
      <c r="L5" s="66">
        <v>168</v>
      </c>
      <c r="M5" s="66">
        <v>305</v>
      </c>
      <c r="N5" s="66">
        <v>636</v>
      </c>
      <c r="O5" s="66">
        <v>1268</v>
      </c>
      <c r="P5" s="66">
        <v>2123</v>
      </c>
      <c r="Q5" s="66">
        <v>4283</v>
      </c>
      <c r="R5" s="66">
        <v>8974</v>
      </c>
      <c r="S5" s="66">
        <v>21629</v>
      </c>
      <c r="T5" s="66">
        <v>26227</v>
      </c>
      <c r="U5" s="66">
        <v>32886</v>
      </c>
      <c r="V5" s="66">
        <v>39847</v>
      </c>
      <c r="W5" s="66">
        <v>39268</v>
      </c>
      <c r="X5" s="66">
        <v>25247</v>
      </c>
      <c r="Y5" s="66">
        <v>9316</v>
      </c>
      <c r="Z5" s="66">
        <v>2302</v>
      </c>
      <c r="AA5" s="67">
        <v>245</v>
      </c>
    </row>
    <row r="6" spans="1:27" ht="15">
      <c r="A6" s="69"/>
      <c r="B6" s="70" t="s">
        <v>54</v>
      </c>
      <c r="C6" s="70" t="s">
        <v>14</v>
      </c>
      <c r="D6" s="70" t="s">
        <v>94</v>
      </c>
      <c r="E6" s="70" t="s">
        <v>39</v>
      </c>
      <c r="F6" s="80">
        <v>145853</v>
      </c>
      <c r="G6" s="75">
        <v>58</v>
      </c>
      <c r="H6" s="75">
        <v>33</v>
      </c>
      <c r="I6" s="75">
        <v>51</v>
      </c>
      <c r="J6" s="75">
        <v>67</v>
      </c>
      <c r="K6" s="75">
        <v>69</v>
      </c>
      <c r="L6" s="75">
        <v>165</v>
      </c>
      <c r="M6" s="75">
        <v>380</v>
      </c>
      <c r="N6" s="75">
        <v>901</v>
      </c>
      <c r="O6" s="75">
        <v>1726</v>
      </c>
      <c r="P6" s="75">
        <v>2449</v>
      </c>
      <c r="Q6" s="75">
        <v>3909</v>
      </c>
      <c r="R6" s="75">
        <v>6175</v>
      </c>
      <c r="S6" s="75">
        <v>11246</v>
      </c>
      <c r="T6" s="75">
        <v>12329</v>
      </c>
      <c r="U6" s="75">
        <v>15890</v>
      </c>
      <c r="V6" s="75">
        <v>20784</v>
      </c>
      <c r="W6" s="75">
        <v>25020</v>
      </c>
      <c r="X6" s="75">
        <v>24091</v>
      </c>
      <c r="Y6" s="75">
        <v>14645</v>
      </c>
      <c r="Z6" s="75">
        <v>5065</v>
      </c>
      <c r="AA6" s="76">
        <v>792</v>
      </c>
    </row>
    <row r="7" spans="1:27" ht="15">
      <c r="A7" s="107" t="s">
        <v>55</v>
      </c>
      <c r="B7" s="41" t="s">
        <v>52</v>
      </c>
      <c r="C7" s="41" t="s">
        <v>15</v>
      </c>
      <c r="D7" s="41" t="s">
        <v>95</v>
      </c>
      <c r="E7" s="41" t="s">
        <v>40</v>
      </c>
      <c r="F7" s="42">
        <v>18138</v>
      </c>
      <c r="G7" s="43">
        <v>7</v>
      </c>
      <c r="H7" s="43">
        <v>7</v>
      </c>
      <c r="I7" s="43">
        <v>6</v>
      </c>
      <c r="J7" s="43">
        <v>4</v>
      </c>
      <c r="K7" s="43">
        <v>11</v>
      </c>
      <c r="L7" s="43">
        <v>16</v>
      </c>
      <c r="M7" s="43">
        <v>28</v>
      </c>
      <c r="N7" s="43">
        <v>79</v>
      </c>
      <c r="O7" s="43">
        <v>150</v>
      </c>
      <c r="P7" s="43">
        <v>231</v>
      </c>
      <c r="Q7" s="43">
        <v>371</v>
      </c>
      <c r="R7" s="43">
        <v>834</v>
      </c>
      <c r="S7" s="43">
        <v>1715</v>
      </c>
      <c r="T7" s="43">
        <v>1832</v>
      </c>
      <c r="U7" s="43">
        <v>2384</v>
      </c>
      <c r="V7" s="43">
        <v>2960</v>
      </c>
      <c r="W7" s="43">
        <v>3301</v>
      </c>
      <c r="X7" s="43">
        <v>2488</v>
      </c>
      <c r="Y7" s="43">
        <v>1269</v>
      </c>
      <c r="Z7" s="43">
        <v>395</v>
      </c>
      <c r="AA7" s="44">
        <v>50</v>
      </c>
    </row>
    <row r="8" spans="1:27" ht="15">
      <c r="A8" s="61"/>
      <c r="B8" s="62" t="s">
        <v>53</v>
      </c>
      <c r="C8" s="62" t="s">
        <v>15</v>
      </c>
      <c r="D8" s="62" t="s">
        <v>96</v>
      </c>
      <c r="E8" s="62" t="s">
        <v>40</v>
      </c>
      <c r="F8" s="79">
        <v>10723</v>
      </c>
      <c r="G8" s="66">
        <v>5</v>
      </c>
      <c r="H8" s="66">
        <v>6</v>
      </c>
      <c r="I8" s="66">
        <v>4</v>
      </c>
      <c r="J8" s="66">
        <v>1</v>
      </c>
      <c r="K8" s="66">
        <v>6</v>
      </c>
      <c r="L8" s="66">
        <v>6</v>
      </c>
      <c r="M8" s="66">
        <v>11</v>
      </c>
      <c r="N8" s="66">
        <v>34</v>
      </c>
      <c r="O8" s="66">
        <v>65</v>
      </c>
      <c r="P8" s="66">
        <v>116</v>
      </c>
      <c r="Q8" s="66">
        <v>198</v>
      </c>
      <c r="R8" s="66">
        <v>461</v>
      </c>
      <c r="S8" s="66">
        <v>1141</v>
      </c>
      <c r="T8" s="66">
        <v>1180</v>
      </c>
      <c r="U8" s="66">
        <v>1561</v>
      </c>
      <c r="V8" s="66">
        <v>1948</v>
      </c>
      <c r="W8" s="66">
        <v>2012</v>
      </c>
      <c r="X8" s="66">
        <v>1309</v>
      </c>
      <c r="Y8" s="66">
        <v>489</v>
      </c>
      <c r="Z8" s="66">
        <v>154</v>
      </c>
      <c r="AA8" s="67">
        <v>16</v>
      </c>
    </row>
    <row r="9" spans="1:27" ht="15">
      <c r="A9" s="69"/>
      <c r="B9" s="70" t="s">
        <v>54</v>
      </c>
      <c r="C9" s="70" t="s">
        <v>15</v>
      </c>
      <c r="D9" s="70" t="s">
        <v>97</v>
      </c>
      <c r="E9" s="70" t="s">
        <v>40</v>
      </c>
      <c r="F9" s="80">
        <v>7415</v>
      </c>
      <c r="G9" s="75">
        <v>2</v>
      </c>
      <c r="H9" s="75">
        <v>1</v>
      </c>
      <c r="I9" s="75">
        <v>2</v>
      </c>
      <c r="J9" s="75">
        <v>3</v>
      </c>
      <c r="K9" s="75">
        <v>5</v>
      </c>
      <c r="L9" s="75">
        <v>10</v>
      </c>
      <c r="M9" s="75">
        <v>17</v>
      </c>
      <c r="N9" s="75">
        <v>45</v>
      </c>
      <c r="O9" s="75">
        <v>85</v>
      </c>
      <c r="P9" s="75">
        <v>115</v>
      </c>
      <c r="Q9" s="75">
        <v>173</v>
      </c>
      <c r="R9" s="75">
        <v>373</v>
      </c>
      <c r="S9" s="75">
        <v>574</v>
      </c>
      <c r="T9" s="75">
        <v>652</v>
      </c>
      <c r="U9" s="75">
        <v>823</v>
      </c>
      <c r="V9" s="75">
        <v>1012</v>
      </c>
      <c r="W9" s="75">
        <v>1289</v>
      </c>
      <c r="X9" s="75">
        <v>1179</v>
      </c>
      <c r="Y9" s="75">
        <v>780</v>
      </c>
      <c r="Z9" s="75">
        <v>241</v>
      </c>
      <c r="AA9" s="76">
        <v>34</v>
      </c>
    </row>
    <row r="10" spans="1:27" ht="15">
      <c r="A10" s="107" t="s">
        <v>387</v>
      </c>
      <c r="B10" s="41" t="s">
        <v>52</v>
      </c>
      <c r="C10" s="41" t="s">
        <v>99</v>
      </c>
      <c r="D10" s="41" t="s">
        <v>98</v>
      </c>
      <c r="E10" s="41" t="s">
        <v>41</v>
      </c>
      <c r="F10" s="42">
        <v>1494</v>
      </c>
      <c r="G10" s="43" t="s">
        <v>44</v>
      </c>
      <c r="H10" s="43" t="s">
        <v>44</v>
      </c>
      <c r="I10" s="43" t="s">
        <v>44</v>
      </c>
      <c r="J10" s="43" t="s">
        <v>44</v>
      </c>
      <c r="K10" s="43" t="s">
        <v>44</v>
      </c>
      <c r="L10" s="43">
        <v>2</v>
      </c>
      <c r="M10" s="43">
        <v>1</v>
      </c>
      <c r="N10" s="43">
        <v>9</v>
      </c>
      <c r="O10" s="43">
        <v>9</v>
      </c>
      <c r="P10" s="43">
        <v>13</v>
      </c>
      <c r="Q10" s="43">
        <v>40</v>
      </c>
      <c r="R10" s="43">
        <v>71</v>
      </c>
      <c r="S10" s="43">
        <v>125</v>
      </c>
      <c r="T10" s="43">
        <v>154</v>
      </c>
      <c r="U10" s="43">
        <v>204</v>
      </c>
      <c r="V10" s="43">
        <v>235</v>
      </c>
      <c r="W10" s="43">
        <v>310</v>
      </c>
      <c r="X10" s="43">
        <v>203</v>
      </c>
      <c r="Y10" s="43">
        <v>90</v>
      </c>
      <c r="Z10" s="43">
        <v>27</v>
      </c>
      <c r="AA10" s="44">
        <v>1</v>
      </c>
    </row>
    <row r="11" spans="1:27" ht="15">
      <c r="A11" s="61"/>
      <c r="B11" s="62" t="s">
        <v>53</v>
      </c>
      <c r="C11" s="62" t="s">
        <v>99</v>
      </c>
      <c r="D11" s="62" t="s">
        <v>100</v>
      </c>
      <c r="E11" s="62" t="s">
        <v>41</v>
      </c>
      <c r="F11" s="79">
        <v>865</v>
      </c>
      <c r="G11" s="66" t="s">
        <v>44</v>
      </c>
      <c r="H11" s="66" t="s">
        <v>44</v>
      </c>
      <c r="I11" s="66" t="s">
        <v>44</v>
      </c>
      <c r="J11" s="66" t="s">
        <v>44</v>
      </c>
      <c r="K11" s="66" t="s">
        <v>44</v>
      </c>
      <c r="L11" s="66" t="s">
        <v>44</v>
      </c>
      <c r="M11" s="66" t="s">
        <v>44</v>
      </c>
      <c r="N11" s="66">
        <v>4</v>
      </c>
      <c r="O11" s="66">
        <v>5</v>
      </c>
      <c r="P11" s="66">
        <v>6</v>
      </c>
      <c r="Q11" s="66">
        <v>20</v>
      </c>
      <c r="R11" s="66">
        <v>43</v>
      </c>
      <c r="S11" s="66">
        <v>91</v>
      </c>
      <c r="T11" s="66">
        <v>96</v>
      </c>
      <c r="U11" s="66">
        <v>124</v>
      </c>
      <c r="V11" s="66">
        <v>149</v>
      </c>
      <c r="W11" s="66">
        <v>183</v>
      </c>
      <c r="X11" s="66">
        <v>104</v>
      </c>
      <c r="Y11" s="66">
        <v>32</v>
      </c>
      <c r="Z11" s="66">
        <v>8</v>
      </c>
      <c r="AA11" s="67" t="s">
        <v>44</v>
      </c>
    </row>
    <row r="12" spans="1:27" ht="15">
      <c r="A12" s="69"/>
      <c r="B12" s="70" t="s">
        <v>54</v>
      </c>
      <c r="C12" s="70" t="s">
        <v>99</v>
      </c>
      <c r="D12" s="70" t="s">
        <v>101</v>
      </c>
      <c r="E12" s="70" t="s">
        <v>41</v>
      </c>
      <c r="F12" s="80">
        <v>629</v>
      </c>
      <c r="G12" s="75" t="s">
        <v>44</v>
      </c>
      <c r="H12" s="75" t="s">
        <v>44</v>
      </c>
      <c r="I12" s="75" t="s">
        <v>44</v>
      </c>
      <c r="J12" s="75" t="s">
        <v>44</v>
      </c>
      <c r="K12" s="75" t="s">
        <v>44</v>
      </c>
      <c r="L12" s="75">
        <v>2</v>
      </c>
      <c r="M12" s="75">
        <v>1</v>
      </c>
      <c r="N12" s="75">
        <v>5</v>
      </c>
      <c r="O12" s="75">
        <v>4</v>
      </c>
      <c r="P12" s="75">
        <v>7</v>
      </c>
      <c r="Q12" s="75">
        <v>20</v>
      </c>
      <c r="R12" s="75">
        <v>28</v>
      </c>
      <c r="S12" s="75">
        <v>34</v>
      </c>
      <c r="T12" s="75">
        <v>58</v>
      </c>
      <c r="U12" s="75">
        <v>80</v>
      </c>
      <c r="V12" s="75">
        <v>86</v>
      </c>
      <c r="W12" s="75">
        <v>127</v>
      </c>
      <c r="X12" s="75">
        <v>99</v>
      </c>
      <c r="Y12" s="75">
        <v>58</v>
      </c>
      <c r="Z12" s="75">
        <v>19</v>
      </c>
      <c r="AA12" s="76">
        <v>1</v>
      </c>
    </row>
    <row r="13" spans="1:27" ht="15">
      <c r="A13" s="107" t="s">
        <v>57</v>
      </c>
      <c r="B13" s="41" t="s">
        <v>52</v>
      </c>
      <c r="C13" s="41" t="s">
        <v>103</v>
      </c>
      <c r="D13" s="41" t="s">
        <v>102</v>
      </c>
      <c r="E13" s="41" t="s">
        <v>42</v>
      </c>
      <c r="F13" s="42">
        <v>485</v>
      </c>
      <c r="G13" s="43" t="s">
        <v>44</v>
      </c>
      <c r="H13" s="43" t="s">
        <v>44</v>
      </c>
      <c r="I13" s="43" t="s">
        <v>44</v>
      </c>
      <c r="J13" s="43" t="s">
        <v>44</v>
      </c>
      <c r="K13" s="43" t="s">
        <v>44</v>
      </c>
      <c r="L13" s="43">
        <v>1</v>
      </c>
      <c r="M13" s="43" t="s">
        <v>44</v>
      </c>
      <c r="N13" s="43">
        <v>4</v>
      </c>
      <c r="O13" s="43" t="s">
        <v>44</v>
      </c>
      <c r="P13" s="43">
        <v>4</v>
      </c>
      <c r="Q13" s="43">
        <v>11</v>
      </c>
      <c r="R13" s="43">
        <v>22</v>
      </c>
      <c r="S13" s="43">
        <v>42</v>
      </c>
      <c r="T13" s="43">
        <v>45</v>
      </c>
      <c r="U13" s="43">
        <v>73</v>
      </c>
      <c r="V13" s="43">
        <v>78</v>
      </c>
      <c r="W13" s="43">
        <v>99</v>
      </c>
      <c r="X13" s="43">
        <v>64</v>
      </c>
      <c r="Y13" s="43">
        <v>32</v>
      </c>
      <c r="Z13" s="43">
        <v>9</v>
      </c>
      <c r="AA13" s="44">
        <v>1</v>
      </c>
    </row>
    <row r="14" spans="1:27" ht="15">
      <c r="A14" s="61"/>
      <c r="B14" s="62" t="s">
        <v>53</v>
      </c>
      <c r="C14" s="62" t="s">
        <v>103</v>
      </c>
      <c r="D14" s="62" t="s">
        <v>104</v>
      </c>
      <c r="E14" s="62" t="s">
        <v>42</v>
      </c>
      <c r="F14" s="79">
        <v>286</v>
      </c>
      <c r="G14" s="66" t="s">
        <v>44</v>
      </c>
      <c r="H14" s="66" t="s">
        <v>44</v>
      </c>
      <c r="I14" s="66" t="s">
        <v>44</v>
      </c>
      <c r="J14" s="66" t="s">
        <v>44</v>
      </c>
      <c r="K14" s="66" t="s">
        <v>44</v>
      </c>
      <c r="L14" s="66" t="s">
        <v>44</v>
      </c>
      <c r="M14" s="66" t="s">
        <v>44</v>
      </c>
      <c r="N14" s="66">
        <v>3</v>
      </c>
      <c r="O14" s="66" t="s">
        <v>44</v>
      </c>
      <c r="P14" s="66">
        <v>1</v>
      </c>
      <c r="Q14" s="66">
        <v>6</v>
      </c>
      <c r="R14" s="66">
        <v>13</v>
      </c>
      <c r="S14" s="66">
        <v>27</v>
      </c>
      <c r="T14" s="66">
        <v>25</v>
      </c>
      <c r="U14" s="66">
        <v>50</v>
      </c>
      <c r="V14" s="66">
        <v>51</v>
      </c>
      <c r="W14" s="66">
        <v>66</v>
      </c>
      <c r="X14" s="66">
        <v>31</v>
      </c>
      <c r="Y14" s="66">
        <v>11</v>
      </c>
      <c r="Z14" s="66">
        <v>2</v>
      </c>
      <c r="AA14" s="67" t="s">
        <v>44</v>
      </c>
    </row>
    <row r="15" spans="1:27" ht="15">
      <c r="A15" s="69"/>
      <c r="B15" s="70" t="s">
        <v>54</v>
      </c>
      <c r="C15" s="70" t="s">
        <v>103</v>
      </c>
      <c r="D15" s="70" t="s">
        <v>105</v>
      </c>
      <c r="E15" s="70" t="s">
        <v>42</v>
      </c>
      <c r="F15" s="80">
        <v>199</v>
      </c>
      <c r="G15" s="75" t="s">
        <v>44</v>
      </c>
      <c r="H15" s="75" t="s">
        <v>44</v>
      </c>
      <c r="I15" s="75" t="s">
        <v>44</v>
      </c>
      <c r="J15" s="75" t="s">
        <v>44</v>
      </c>
      <c r="K15" s="75" t="s">
        <v>44</v>
      </c>
      <c r="L15" s="75">
        <v>1</v>
      </c>
      <c r="M15" s="75" t="s">
        <v>44</v>
      </c>
      <c r="N15" s="75">
        <v>1</v>
      </c>
      <c r="O15" s="75" t="s">
        <v>44</v>
      </c>
      <c r="P15" s="75">
        <v>3</v>
      </c>
      <c r="Q15" s="75">
        <v>5</v>
      </c>
      <c r="R15" s="75">
        <v>9</v>
      </c>
      <c r="S15" s="75">
        <v>15</v>
      </c>
      <c r="T15" s="75">
        <v>20</v>
      </c>
      <c r="U15" s="75">
        <v>23</v>
      </c>
      <c r="V15" s="75">
        <v>27</v>
      </c>
      <c r="W15" s="75">
        <v>33</v>
      </c>
      <c r="X15" s="75">
        <v>33</v>
      </c>
      <c r="Y15" s="75">
        <v>21</v>
      </c>
      <c r="Z15" s="75">
        <v>7</v>
      </c>
      <c r="AA15" s="76">
        <v>1</v>
      </c>
    </row>
    <row r="16" spans="1:27" ht="15">
      <c r="A16" s="107" t="s">
        <v>59</v>
      </c>
      <c r="B16" s="41" t="s">
        <v>52</v>
      </c>
      <c r="C16" s="41" t="s">
        <v>107</v>
      </c>
      <c r="D16" s="41" t="s">
        <v>106</v>
      </c>
      <c r="E16" s="41" t="s">
        <v>43</v>
      </c>
      <c r="F16" s="42">
        <v>167</v>
      </c>
      <c r="G16" s="43" t="s">
        <v>44</v>
      </c>
      <c r="H16" s="43" t="s">
        <v>44</v>
      </c>
      <c r="I16" s="43" t="s">
        <v>44</v>
      </c>
      <c r="J16" s="43" t="s">
        <v>44</v>
      </c>
      <c r="K16" s="43" t="s">
        <v>44</v>
      </c>
      <c r="L16" s="43">
        <v>1</v>
      </c>
      <c r="M16" s="43" t="s">
        <v>44</v>
      </c>
      <c r="N16" s="43">
        <v>2</v>
      </c>
      <c r="O16" s="43" t="s">
        <v>44</v>
      </c>
      <c r="P16" s="43">
        <v>2</v>
      </c>
      <c r="Q16" s="43">
        <v>5</v>
      </c>
      <c r="R16" s="43">
        <v>10</v>
      </c>
      <c r="S16" s="43">
        <v>15</v>
      </c>
      <c r="T16" s="43">
        <v>10</v>
      </c>
      <c r="U16" s="43">
        <v>28</v>
      </c>
      <c r="V16" s="43">
        <v>34</v>
      </c>
      <c r="W16" s="43">
        <v>26</v>
      </c>
      <c r="X16" s="43">
        <v>20</v>
      </c>
      <c r="Y16" s="43">
        <v>13</v>
      </c>
      <c r="Z16" s="43">
        <v>1</v>
      </c>
      <c r="AA16" s="44" t="s">
        <v>44</v>
      </c>
    </row>
    <row r="17" spans="1:27" ht="15">
      <c r="A17" s="61"/>
      <c r="B17" s="62" t="s">
        <v>53</v>
      </c>
      <c r="C17" s="62" t="s">
        <v>107</v>
      </c>
      <c r="D17" s="62" t="s">
        <v>108</v>
      </c>
      <c r="E17" s="62" t="s">
        <v>43</v>
      </c>
      <c r="F17" s="79">
        <v>100</v>
      </c>
      <c r="G17" s="66" t="s">
        <v>44</v>
      </c>
      <c r="H17" s="66" t="s">
        <v>44</v>
      </c>
      <c r="I17" s="66" t="s">
        <v>44</v>
      </c>
      <c r="J17" s="66" t="s">
        <v>44</v>
      </c>
      <c r="K17" s="66" t="s">
        <v>44</v>
      </c>
      <c r="L17" s="66" t="s">
        <v>44</v>
      </c>
      <c r="M17" s="66" t="s">
        <v>44</v>
      </c>
      <c r="N17" s="66">
        <v>2</v>
      </c>
      <c r="O17" s="66" t="s">
        <v>44</v>
      </c>
      <c r="P17" s="66">
        <v>1</v>
      </c>
      <c r="Q17" s="66">
        <v>3</v>
      </c>
      <c r="R17" s="66">
        <v>5</v>
      </c>
      <c r="S17" s="66">
        <v>10</v>
      </c>
      <c r="T17" s="66">
        <v>6</v>
      </c>
      <c r="U17" s="66">
        <v>20</v>
      </c>
      <c r="V17" s="66">
        <v>20</v>
      </c>
      <c r="W17" s="66">
        <v>15</v>
      </c>
      <c r="X17" s="66">
        <v>13</v>
      </c>
      <c r="Y17" s="66">
        <v>5</v>
      </c>
      <c r="Z17" s="66" t="s">
        <v>44</v>
      </c>
      <c r="AA17" s="67" t="s">
        <v>44</v>
      </c>
    </row>
    <row r="18" spans="1:27" ht="15">
      <c r="A18" s="61"/>
      <c r="B18" s="62" t="s">
        <v>54</v>
      </c>
      <c r="C18" s="62" t="s">
        <v>107</v>
      </c>
      <c r="D18" s="62" t="s">
        <v>109</v>
      </c>
      <c r="E18" s="62" t="s">
        <v>43</v>
      </c>
      <c r="F18" s="79">
        <v>67</v>
      </c>
      <c r="G18" s="66" t="s">
        <v>44</v>
      </c>
      <c r="H18" s="66" t="s">
        <v>44</v>
      </c>
      <c r="I18" s="66" t="s">
        <v>44</v>
      </c>
      <c r="J18" s="66" t="s">
        <v>44</v>
      </c>
      <c r="K18" s="66" t="s">
        <v>44</v>
      </c>
      <c r="L18" s="66">
        <v>1</v>
      </c>
      <c r="M18" s="66" t="s">
        <v>44</v>
      </c>
      <c r="N18" s="66" t="s">
        <v>44</v>
      </c>
      <c r="O18" s="66" t="s">
        <v>44</v>
      </c>
      <c r="P18" s="66">
        <v>1</v>
      </c>
      <c r="Q18" s="66">
        <v>2</v>
      </c>
      <c r="R18" s="66">
        <v>5</v>
      </c>
      <c r="S18" s="66">
        <v>5</v>
      </c>
      <c r="T18" s="66">
        <v>4</v>
      </c>
      <c r="U18" s="66">
        <v>8</v>
      </c>
      <c r="V18" s="66">
        <v>14</v>
      </c>
      <c r="W18" s="66">
        <v>11</v>
      </c>
      <c r="X18" s="66">
        <v>7</v>
      </c>
      <c r="Y18" s="66">
        <v>8</v>
      </c>
      <c r="Z18" s="66">
        <v>1</v>
      </c>
      <c r="AA18" s="67" t="s">
        <v>44</v>
      </c>
    </row>
    <row r="19" spans="1:27" ht="15">
      <c r="A19" s="107" t="s">
        <v>60</v>
      </c>
      <c r="B19" s="41" t="s">
        <v>52</v>
      </c>
      <c r="C19" s="41" t="s">
        <v>111</v>
      </c>
      <c r="D19" s="41" t="s">
        <v>110</v>
      </c>
      <c r="E19" s="41" t="s">
        <v>45</v>
      </c>
      <c r="F19" s="42">
        <v>46</v>
      </c>
      <c r="G19" s="43" t="s">
        <v>44</v>
      </c>
      <c r="H19" s="43" t="s">
        <v>44</v>
      </c>
      <c r="I19" s="43" t="s">
        <v>44</v>
      </c>
      <c r="J19" s="43" t="s">
        <v>44</v>
      </c>
      <c r="K19" s="43" t="s">
        <v>44</v>
      </c>
      <c r="L19" s="43" t="s">
        <v>44</v>
      </c>
      <c r="M19" s="43" t="s">
        <v>44</v>
      </c>
      <c r="N19" s="43" t="s">
        <v>44</v>
      </c>
      <c r="O19" s="43" t="s">
        <v>44</v>
      </c>
      <c r="P19" s="43" t="s">
        <v>44</v>
      </c>
      <c r="Q19" s="43" t="s">
        <v>44</v>
      </c>
      <c r="R19" s="43">
        <v>2</v>
      </c>
      <c r="S19" s="43">
        <v>5</v>
      </c>
      <c r="T19" s="43">
        <v>4</v>
      </c>
      <c r="U19" s="43">
        <v>9</v>
      </c>
      <c r="V19" s="43">
        <v>4</v>
      </c>
      <c r="W19" s="43">
        <v>11</v>
      </c>
      <c r="X19" s="43">
        <v>8</v>
      </c>
      <c r="Y19" s="43">
        <v>3</v>
      </c>
      <c r="Z19" s="43" t="s">
        <v>44</v>
      </c>
      <c r="AA19" s="44" t="s">
        <v>44</v>
      </c>
    </row>
    <row r="20" spans="1:27" ht="15">
      <c r="A20" s="61"/>
      <c r="B20" s="62" t="s">
        <v>53</v>
      </c>
      <c r="C20" s="62" t="s">
        <v>111</v>
      </c>
      <c r="D20" s="62" t="s">
        <v>112</v>
      </c>
      <c r="E20" s="62" t="s">
        <v>45</v>
      </c>
      <c r="F20" s="79">
        <v>27</v>
      </c>
      <c r="G20" s="66" t="s">
        <v>44</v>
      </c>
      <c r="H20" s="66" t="s">
        <v>44</v>
      </c>
      <c r="I20" s="66" t="s">
        <v>44</v>
      </c>
      <c r="J20" s="66" t="s">
        <v>44</v>
      </c>
      <c r="K20" s="66" t="s">
        <v>44</v>
      </c>
      <c r="L20" s="66" t="s">
        <v>44</v>
      </c>
      <c r="M20" s="66" t="s">
        <v>44</v>
      </c>
      <c r="N20" s="66" t="s">
        <v>44</v>
      </c>
      <c r="O20" s="66" t="s">
        <v>44</v>
      </c>
      <c r="P20" s="66" t="s">
        <v>44</v>
      </c>
      <c r="Q20" s="66" t="s">
        <v>44</v>
      </c>
      <c r="R20" s="66">
        <v>1</v>
      </c>
      <c r="S20" s="66">
        <v>3</v>
      </c>
      <c r="T20" s="66">
        <v>3</v>
      </c>
      <c r="U20" s="66">
        <v>5</v>
      </c>
      <c r="V20" s="66">
        <v>2</v>
      </c>
      <c r="W20" s="66">
        <v>9</v>
      </c>
      <c r="X20" s="66">
        <v>2</v>
      </c>
      <c r="Y20" s="66">
        <v>2</v>
      </c>
      <c r="Z20" s="66" t="s">
        <v>44</v>
      </c>
      <c r="AA20" s="67" t="s">
        <v>44</v>
      </c>
    </row>
    <row r="21" spans="1:27" ht="15">
      <c r="A21" s="69"/>
      <c r="B21" s="70" t="s">
        <v>54</v>
      </c>
      <c r="C21" s="70" t="s">
        <v>111</v>
      </c>
      <c r="D21" s="70" t="s">
        <v>113</v>
      </c>
      <c r="E21" s="70" t="s">
        <v>45</v>
      </c>
      <c r="F21" s="80">
        <v>19</v>
      </c>
      <c r="G21" s="75" t="s">
        <v>44</v>
      </c>
      <c r="H21" s="75" t="s">
        <v>44</v>
      </c>
      <c r="I21" s="75" t="s">
        <v>44</v>
      </c>
      <c r="J21" s="75" t="s">
        <v>44</v>
      </c>
      <c r="K21" s="75" t="s">
        <v>44</v>
      </c>
      <c r="L21" s="75" t="s">
        <v>44</v>
      </c>
      <c r="M21" s="75" t="s">
        <v>44</v>
      </c>
      <c r="N21" s="75" t="s">
        <v>44</v>
      </c>
      <c r="O21" s="75" t="s">
        <v>44</v>
      </c>
      <c r="P21" s="75" t="s">
        <v>44</v>
      </c>
      <c r="Q21" s="75" t="s">
        <v>44</v>
      </c>
      <c r="R21" s="75">
        <v>1</v>
      </c>
      <c r="S21" s="75">
        <v>2</v>
      </c>
      <c r="T21" s="75">
        <v>1</v>
      </c>
      <c r="U21" s="75">
        <v>4</v>
      </c>
      <c r="V21" s="75">
        <v>2</v>
      </c>
      <c r="W21" s="75">
        <v>2</v>
      </c>
      <c r="X21" s="75">
        <v>6</v>
      </c>
      <c r="Y21" s="75">
        <v>1</v>
      </c>
      <c r="Z21" s="75" t="s">
        <v>44</v>
      </c>
      <c r="AA21" s="76" t="s">
        <v>44</v>
      </c>
    </row>
    <row r="22" spans="1:27" ht="15">
      <c r="A22" s="107" t="s">
        <v>61</v>
      </c>
      <c r="B22" s="41" t="s">
        <v>52</v>
      </c>
      <c r="C22" s="41" t="s">
        <v>115</v>
      </c>
      <c r="D22" s="41" t="s">
        <v>114</v>
      </c>
      <c r="E22" s="41" t="s">
        <v>45</v>
      </c>
      <c r="F22" s="42">
        <v>25</v>
      </c>
      <c r="G22" s="43" t="s">
        <v>44</v>
      </c>
      <c r="H22" s="43" t="s">
        <v>44</v>
      </c>
      <c r="I22" s="43" t="s">
        <v>44</v>
      </c>
      <c r="J22" s="43" t="s">
        <v>44</v>
      </c>
      <c r="K22" s="43" t="s">
        <v>44</v>
      </c>
      <c r="L22" s="43" t="s">
        <v>44</v>
      </c>
      <c r="M22" s="43" t="s">
        <v>44</v>
      </c>
      <c r="N22" s="43" t="s">
        <v>44</v>
      </c>
      <c r="O22" s="43" t="s">
        <v>44</v>
      </c>
      <c r="P22" s="43" t="s">
        <v>44</v>
      </c>
      <c r="Q22" s="43" t="s">
        <v>44</v>
      </c>
      <c r="R22" s="43">
        <v>1</v>
      </c>
      <c r="S22" s="43">
        <v>1</v>
      </c>
      <c r="T22" s="43">
        <v>4</v>
      </c>
      <c r="U22" s="43">
        <v>5</v>
      </c>
      <c r="V22" s="43">
        <v>3</v>
      </c>
      <c r="W22" s="43">
        <v>5</v>
      </c>
      <c r="X22" s="43">
        <v>5</v>
      </c>
      <c r="Y22" s="43" t="s">
        <v>44</v>
      </c>
      <c r="Z22" s="43">
        <v>1</v>
      </c>
      <c r="AA22" s="44" t="s">
        <v>44</v>
      </c>
    </row>
    <row r="23" spans="1:27" ht="15">
      <c r="A23" s="61"/>
      <c r="B23" s="62" t="s">
        <v>53</v>
      </c>
      <c r="C23" s="62" t="s">
        <v>115</v>
      </c>
      <c r="D23" s="62" t="s">
        <v>116</v>
      </c>
      <c r="E23" s="62" t="s">
        <v>45</v>
      </c>
      <c r="F23" s="79">
        <v>18</v>
      </c>
      <c r="G23" s="66" t="s">
        <v>44</v>
      </c>
      <c r="H23" s="66" t="s">
        <v>44</v>
      </c>
      <c r="I23" s="66" t="s">
        <v>44</v>
      </c>
      <c r="J23" s="66" t="s">
        <v>44</v>
      </c>
      <c r="K23" s="66" t="s">
        <v>44</v>
      </c>
      <c r="L23" s="66" t="s">
        <v>44</v>
      </c>
      <c r="M23" s="66" t="s">
        <v>44</v>
      </c>
      <c r="N23" s="66" t="s">
        <v>44</v>
      </c>
      <c r="O23" s="66" t="s">
        <v>44</v>
      </c>
      <c r="P23" s="66" t="s">
        <v>44</v>
      </c>
      <c r="Q23" s="66" t="s">
        <v>44</v>
      </c>
      <c r="R23" s="66">
        <v>1</v>
      </c>
      <c r="S23" s="66">
        <v>1</v>
      </c>
      <c r="T23" s="66">
        <v>4</v>
      </c>
      <c r="U23" s="66">
        <v>4</v>
      </c>
      <c r="V23" s="66">
        <v>1</v>
      </c>
      <c r="W23" s="66">
        <v>3</v>
      </c>
      <c r="X23" s="66">
        <v>4</v>
      </c>
      <c r="Y23" s="66" t="s">
        <v>44</v>
      </c>
      <c r="Z23" s="66" t="s">
        <v>44</v>
      </c>
      <c r="AA23" s="67" t="s">
        <v>44</v>
      </c>
    </row>
    <row r="24" spans="1:27" ht="15">
      <c r="A24" s="69"/>
      <c r="B24" s="70" t="s">
        <v>54</v>
      </c>
      <c r="C24" s="70" t="s">
        <v>115</v>
      </c>
      <c r="D24" s="70" t="s">
        <v>117</v>
      </c>
      <c r="E24" s="70" t="s">
        <v>45</v>
      </c>
      <c r="F24" s="80">
        <v>7</v>
      </c>
      <c r="G24" s="75" t="s">
        <v>44</v>
      </c>
      <c r="H24" s="75" t="s">
        <v>44</v>
      </c>
      <c r="I24" s="75" t="s">
        <v>44</v>
      </c>
      <c r="J24" s="75" t="s">
        <v>44</v>
      </c>
      <c r="K24" s="75" t="s">
        <v>44</v>
      </c>
      <c r="L24" s="75" t="s">
        <v>44</v>
      </c>
      <c r="M24" s="75" t="s">
        <v>44</v>
      </c>
      <c r="N24" s="75" t="s">
        <v>44</v>
      </c>
      <c r="O24" s="75" t="s">
        <v>44</v>
      </c>
      <c r="P24" s="75" t="s">
        <v>44</v>
      </c>
      <c r="Q24" s="75" t="s">
        <v>44</v>
      </c>
      <c r="R24" s="75" t="s">
        <v>44</v>
      </c>
      <c r="S24" s="75" t="s">
        <v>44</v>
      </c>
      <c r="T24" s="75" t="s">
        <v>44</v>
      </c>
      <c r="U24" s="75">
        <v>1</v>
      </c>
      <c r="V24" s="75">
        <v>2</v>
      </c>
      <c r="W24" s="75">
        <v>2</v>
      </c>
      <c r="X24" s="75">
        <v>1</v>
      </c>
      <c r="Y24" s="75" t="s">
        <v>44</v>
      </c>
      <c r="Z24" s="75">
        <v>1</v>
      </c>
      <c r="AA24" s="76" t="s">
        <v>44</v>
      </c>
    </row>
    <row r="25" spans="1:27" ht="15">
      <c r="A25" s="107" t="s">
        <v>62</v>
      </c>
      <c r="B25" s="41" t="s">
        <v>52</v>
      </c>
      <c r="C25" s="41" t="s">
        <v>119</v>
      </c>
      <c r="D25" s="41" t="s">
        <v>118</v>
      </c>
      <c r="E25" s="41" t="s">
        <v>45</v>
      </c>
      <c r="F25" s="42">
        <v>24</v>
      </c>
      <c r="G25" s="43" t="s">
        <v>44</v>
      </c>
      <c r="H25" s="43" t="s">
        <v>44</v>
      </c>
      <c r="I25" s="43" t="s">
        <v>44</v>
      </c>
      <c r="J25" s="43" t="s">
        <v>44</v>
      </c>
      <c r="K25" s="43" t="s">
        <v>44</v>
      </c>
      <c r="L25" s="43" t="s">
        <v>44</v>
      </c>
      <c r="M25" s="43" t="s">
        <v>44</v>
      </c>
      <c r="N25" s="43" t="s">
        <v>44</v>
      </c>
      <c r="O25" s="43" t="s">
        <v>44</v>
      </c>
      <c r="P25" s="43" t="s">
        <v>44</v>
      </c>
      <c r="Q25" s="43" t="s">
        <v>44</v>
      </c>
      <c r="R25" s="43" t="s">
        <v>44</v>
      </c>
      <c r="S25" s="43">
        <v>3</v>
      </c>
      <c r="T25" s="43">
        <v>3</v>
      </c>
      <c r="U25" s="43">
        <v>1</v>
      </c>
      <c r="V25" s="43">
        <v>6</v>
      </c>
      <c r="W25" s="43">
        <v>4</v>
      </c>
      <c r="X25" s="43">
        <v>3</v>
      </c>
      <c r="Y25" s="43">
        <v>2</v>
      </c>
      <c r="Z25" s="43">
        <v>2</v>
      </c>
      <c r="AA25" s="44" t="s">
        <v>44</v>
      </c>
    </row>
    <row r="26" spans="1:27" ht="15">
      <c r="A26" s="61"/>
      <c r="B26" s="62" t="s">
        <v>53</v>
      </c>
      <c r="C26" s="62" t="s">
        <v>119</v>
      </c>
      <c r="D26" s="62" t="s">
        <v>120</v>
      </c>
      <c r="E26" s="62" t="s">
        <v>45</v>
      </c>
      <c r="F26" s="79">
        <v>10</v>
      </c>
      <c r="G26" s="66" t="s">
        <v>44</v>
      </c>
      <c r="H26" s="66" t="s">
        <v>44</v>
      </c>
      <c r="I26" s="66" t="s">
        <v>44</v>
      </c>
      <c r="J26" s="66" t="s">
        <v>44</v>
      </c>
      <c r="K26" s="66" t="s">
        <v>44</v>
      </c>
      <c r="L26" s="66" t="s">
        <v>44</v>
      </c>
      <c r="M26" s="66" t="s">
        <v>44</v>
      </c>
      <c r="N26" s="66" t="s">
        <v>44</v>
      </c>
      <c r="O26" s="66" t="s">
        <v>44</v>
      </c>
      <c r="P26" s="66" t="s">
        <v>44</v>
      </c>
      <c r="Q26" s="66" t="s">
        <v>44</v>
      </c>
      <c r="R26" s="66" t="s">
        <v>44</v>
      </c>
      <c r="S26" s="66">
        <v>2</v>
      </c>
      <c r="T26" s="66">
        <v>3</v>
      </c>
      <c r="U26" s="66" t="s">
        <v>44</v>
      </c>
      <c r="V26" s="66">
        <v>3</v>
      </c>
      <c r="W26" s="66">
        <v>2</v>
      </c>
      <c r="X26" s="66" t="s">
        <v>44</v>
      </c>
      <c r="Y26" s="66" t="s">
        <v>44</v>
      </c>
      <c r="Z26" s="66" t="s">
        <v>44</v>
      </c>
      <c r="AA26" s="67" t="s">
        <v>44</v>
      </c>
    </row>
    <row r="27" spans="1:27" ht="15">
      <c r="A27" s="69"/>
      <c r="B27" s="70" t="s">
        <v>54</v>
      </c>
      <c r="C27" s="70" t="s">
        <v>119</v>
      </c>
      <c r="D27" s="70" t="s">
        <v>121</v>
      </c>
      <c r="E27" s="70" t="s">
        <v>45</v>
      </c>
      <c r="F27" s="80">
        <v>14</v>
      </c>
      <c r="G27" s="75" t="s">
        <v>44</v>
      </c>
      <c r="H27" s="75" t="s">
        <v>44</v>
      </c>
      <c r="I27" s="75" t="s">
        <v>44</v>
      </c>
      <c r="J27" s="75" t="s">
        <v>44</v>
      </c>
      <c r="K27" s="75" t="s">
        <v>44</v>
      </c>
      <c r="L27" s="75" t="s">
        <v>44</v>
      </c>
      <c r="M27" s="75" t="s">
        <v>44</v>
      </c>
      <c r="N27" s="75" t="s">
        <v>44</v>
      </c>
      <c r="O27" s="75" t="s">
        <v>44</v>
      </c>
      <c r="P27" s="75" t="s">
        <v>44</v>
      </c>
      <c r="Q27" s="75" t="s">
        <v>44</v>
      </c>
      <c r="R27" s="75" t="s">
        <v>44</v>
      </c>
      <c r="S27" s="75">
        <v>1</v>
      </c>
      <c r="T27" s="75" t="s">
        <v>44</v>
      </c>
      <c r="U27" s="75">
        <v>1</v>
      </c>
      <c r="V27" s="75">
        <v>3</v>
      </c>
      <c r="W27" s="75">
        <v>2</v>
      </c>
      <c r="X27" s="75">
        <v>3</v>
      </c>
      <c r="Y27" s="75">
        <v>2</v>
      </c>
      <c r="Z27" s="75">
        <v>2</v>
      </c>
      <c r="AA27" s="76" t="s">
        <v>44</v>
      </c>
    </row>
    <row r="28" spans="1:27" ht="15">
      <c r="A28" s="107" t="s">
        <v>64</v>
      </c>
      <c r="B28" s="41" t="s">
        <v>52</v>
      </c>
      <c r="C28" s="41" t="s">
        <v>123</v>
      </c>
      <c r="D28" s="41" t="s">
        <v>122</v>
      </c>
      <c r="E28" s="41" t="s">
        <v>45</v>
      </c>
      <c r="F28" s="42">
        <v>30</v>
      </c>
      <c r="G28" s="43" t="s">
        <v>44</v>
      </c>
      <c r="H28" s="43" t="s">
        <v>44</v>
      </c>
      <c r="I28" s="43" t="s">
        <v>44</v>
      </c>
      <c r="J28" s="43" t="s">
        <v>44</v>
      </c>
      <c r="K28" s="43" t="s">
        <v>44</v>
      </c>
      <c r="L28" s="43" t="s">
        <v>44</v>
      </c>
      <c r="M28" s="43" t="s">
        <v>44</v>
      </c>
      <c r="N28" s="43" t="s">
        <v>44</v>
      </c>
      <c r="O28" s="43" t="s">
        <v>44</v>
      </c>
      <c r="P28" s="43" t="s">
        <v>44</v>
      </c>
      <c r="Q28" s="43" t="s">
        <v>44</v>
      </c>
      <c r="R28" s="43" t="s">
        <v>44</v>
      </c>
      <c r="S28" s="43">
        <v>1</v>
      </c>
      <c r="T28" s="43">
        <v>2</v>
      </c>
      <c r="U28" s="43">
        <v>3</v>
      </c>
      <c r="V28" s="43">
        <v>5</v>
      </c>
      <c r="W28" s="43">
        <v>10</v>
      </c>
      <c r="X28" s="43">
        <v>6</v>
      </c>
      <c r="Y28" s="43">
        <v>3</v>
      </c>
      <c r="Z28" s="43" t="s">
        <v>44</v>
      </c>
      <c r="AA28" s="44" t="s">
        <v>44</v>
      </c>
    </row>
    <row r="29" spans="1:27" ht="15">
      <c r="A29" s="61"/>
      <c r="B29" s="62" t="s">
        <v>53</v>
      </c>
      <c r="C29" s="62" t="s">
        <v>123</v>
      </c>
      <c r="D29" s="62" t="s">
        <v>124</v>
      </c>
      <c r="E29" s="62" t="s">
        <v>45</v>
      </c>
      <c r="F29" s="79">
        <v>18</v>
      </c>
      <c r="G29" s="66" t="s">
        <v>44</v>
      </c>
      <c r="H29" s="66" t="s">
        <v>44</v>
      </c>
      <c r="I29" s="66" t="s">
        <v>44</v>
      </c>
      <c r="J29" s="66" t="s">
        <v>44</v>
      </c>
      <c r="K29" s="66" t="s">
        <v>44</v>
      </c>
      <c r="L29" s="66" t="s">
        <v>44</v>
      </c>
      <c r="M29" s="66" t="s">
        <v>44</v>
      </c>
      <c r="N29" s="66" t="s">
        <v>44</v>
      </c>
      <c r="O29" s="66" t="s">
        <v>44</v>
      </c>
      <c r="P29" s="66" t="s">
        <v>44</v>
      </c>
      <c r="Q29" s="66" t="s">
        <v>44</v>
      </c>
      <c r="R29" s="66" t="s">
        <v>44</v>
      </c>
      <c r="S29" s="66">
        <v>1</v>
      </c>
      <c r="T29" s="66" t="s">
        <v>44</v>
      </c>
      <c r="U29" s="66">
        <v>2</v>
      </c>
      <c r="V29" s="66">
        <v>4</v>
      </c>
      <c r="W29" s="66">
        <v>8</v>
      </c>
      <c r="X29" s="66">
        <v>2</v>
      </c>
      <c r="Y29" s="66">
        <v>1</v>
      </c>
      <c r="Z29" s="66" t="s">
        <v>44</v>
      </c>
      <c r="AA29" s="67" t="s">
        <v>44</v>
      </c>
    </row>
    <row r="30" spans="1:27" ht="15">
      <c r="A30" s="69"/>
      <c r="B30" s="70" t="s">
        <v>54</v>
      </c>
      <c r="C30" s="70" t="s">
        <v>123</v>
      </c>
      <c r="D30" s="70" t="s">
        <v>125</v>
      </c>
      <c r="E30" s="70" t="s">
        <v>45</v>
      </c>
      <c r="F30" s="80">
        <v>12</v>
      </c>
      <c r="G30" s="75" t="s">
        <v>44</v>
      </c>
      <c r="H30" s="75" t="s">
        <v>44</v>
      </c>
      <c r="I30" s="75" t="s">
        <v>44</v>
      </c>
      <c r="J30" s="75" t="s">
        <v>44</v>
      </c>
      <c r="K30" s="75" t="s">
        <v>44</v>
      </c>
      <c r="L30" s="75" t="s">
        <v>44</v>
      </c>
      <c r="M30" s="75" t="s">
        <v>44</v>
      </c>
      <c r="N30" s="75" t="s">
        <v>44</v>
      </c>
      <c r="O30" s="75" t="s">
        <v>44</v>
      </c>
      <c r="P30" s="75" t="s">
        <v>44</v>
      </c>
      <c r="Q30" s="75" t="s">
        <v>44</v>
      </c>
      <c r="R30" s="75" t="s">
        <v>44</v>
      </c>
      <c r="S30" s="75" t="s">
        <v>44</v>
      </c>
      <c r="T30" s="75">
        <v>2</v>
      </c>
      <c r="U30" s="75">
        <v>1</v>
      </c>
      <c r="V30" s="75">
        <v>1</v>
      </c>
      <c r="W30" s="75">
        <v>2</v>
      </c>
      <c r="X30" s="75">
        <v>4</v>
      </c>
      <c r="Y30" s="75">
        <v>2</v>
      </c>
      <c r="Z30" s="75" t="s">
        <v>44</v>
      </c>
      <c r="AA30" s="76" t="s">
        <v>44</v>
      </c>
    </row>
    <row r="31" spans="1:27" ht="15">
      <c r="A31" s="107" t="s">
        <v>65</v>
      </c>
      <c r="B31" s="41" t="s">
        <v>52</v>
      </c>
      <c r="C31" s="41" t="s">
        <v>127</v>
      </c>
      <c r="D31" s="41" t="s">
        <v>126</v>
      </c>
      <c r="E31" s="41" t="s">
        <v>45</v>
      </c>
      <c r="F31" s="42">
        <v>121</v>
      </c>
      <c r="G31" s="43" t="s">
        <v>44</v>
      </c>
      <c r="H31" s="43" t="s">
        <v>44</v>
      </c>
      <c r="I31" s="43" t="s">
        <v>44</v>
      </c>
      <c r="J31" s="43" t="s">
        <v>44</v>
      </c>
      <c r="K31" s="43" t="s">
        <v>44</v>
      </c>
      <c r="L31" s="43" t="s">
        <v>44</v>
      </c>
      <c r="M31" s="43" t="s">
        <v>44</v>
      </c>
      <c r="N31" s="43">
        <v>2</v>
      </c>
      <c r="O31" s="43" t="s">
        <v>44</v>
      </c>
      <c r="P31" s="43">
        <v>2</v>
      </c>
      <c r="Q31" s="43">
        <v>4</v>
      </c>
      <c r="R31" s="43">
        <v>5</v>
      </c>
      <c r="S31" s="43">
        <v>9</v>
      </c>
      <c r="T31" s="43">
        <v>11</v>
      </c>
      <c r="U31" s="43">
        <v>16</v>
      </c>
      <c r="V31" s="43">
        <v>13</v>
      </c>
      <c r="W31" s="43">
        <v>33</v>
      </c>
      <c r="X31" s="43">
        <v>14</v>
      </c>
      <c r="Y31" s="43">
        <v>6</v>
      </c>
      <c r="Z31" s="43">
        <v>5</v>
      </c>
      <c r="AA31" s="44">
        <v>1</v>
      </c>
    </row>
    <row r="32" spans="1:27" ht="15">
      <c r="A32" s="61"/>
      <c r="B32" s="62" t="s">
        <v>53</v>
      </c>
      <c r="C32" s="62" t="s">
        <v>127</v>
      </c>
      <c r="D32" s="62" t="s">
        <v>128</v>
      </c>
      <c r="E32" s="62" t="s">
        <v>45</v>
      </c>
      <c r="F32" s="79">
        <v>70</v>
      </c>
      <c r="G32" s="66" t="s">
        <v>44</v>
      </c>
      <c r="H32" s="66" t="s">
        <v>44</v>
      </c>
      <c r="I32" s="66" t="s">
        <v>44</v>
      </c>
      <c r="J32" s="66" t="s">
        <v>44</v>
      </c>
      <c r="K32" s="66" t="s">
        <v>44</v>
      </c>
      <c r="L32" s="66" t="s">
        <v>44</v>
      </c>
      <c r="M32" s="66" t="s">
        <v>44</v>
      </c>
      <c r="N32" s="66">
        <v>1</v>
      </c>
      <c r="O32" s="66" t="s">
        <v>44</v>
      </c>
      <c r="P32" s="66" t="s">
        <v>44</v>
      </c>
      <c r="Q32" s="66">
        <v>2</v>
      </c>
      <c r="R32" s="66">
        <v>3</v>
      </c>
      <c r="S32" s="66">
        <v>6</v>
      </c>
      <c r="T32" s="66">
        <v>4</v>
      </c>
      <c r="U32" s="66">
        <v>12</v>
      </c>
      <c r="V32" s="66">
        <v>10</v>
      </c>
      <c r="W32" s="66">
        <v>21</v>
      </c>
      <c r="X32" s="66">
        <v>8</v>
      </c>
      <c r="Y32" s="66">
        <v>1</v>
      </c>
      <c r="Z32" s="66">
        <v>2</v>
      </c>
      <c r="AA32" s="67" t="s">
        <v>44</v>
      </c>
    </row>
    <row r="33" spans="1:27" ht="15">
      <c r="A33" s="69"/>
      <c r="B33" s="70" t="s">
        <v>54</v>
      </c>
      <c r="C33" s="70" t="s">
        <v>127</v>
      </c>
      <c r="D33" s="70" t="s">
        <v>129</v>
      </c>
      <c r="E33" s="70" t="s">
        <v>45</v>
      </c>
      <c r="F33" s="80">
        <v>51</v>
      </c>
      <c r="G33" s="75" t="s">
        <v>44</v>
      </c>
      <c r="H33" s="75" t="s">
        <v>44</v>
      </c>
      <c r="I33" s="75" t="s">
        <v>44</v>
      </c>
      <c r="J33" s="75" t="s">
        <v>44</v>
      </c>
      <c r="K33" s="75" t="s">
        <v>44</v>
      </c>
      <c r="L33" s="75" t="s">
        <v>44</v>
      </c>
      <c r="M33" s="75" t="s">
        <v>44</v>
      </c>
      <c r="N33" s="75">
        <v>1</v>
      </c>
      <c r="O33" s="75" t="s">
        <v>44</v>
      </c>
      <c r="P33" s="75">
        <v>2</v>
      </c>
      <c r="Q33" s="75">
        <v>2</v>
      </c>
      <c r="R33" s="75">
        <v>2</v>
      </c>
      <c r="S33" s="75">
        <v>3</v>
      </c>
      <c r="T33" s="75">
        <v>7</v>
      </c>
      <c r="U33" s="75">
        <v>4</v>
      </c>
      <c r="V33" s="75">
        <v>3</v>
      </c>
      <c r="W33" s="75">
        <v>12</v>
      </c>
      <c r="X33" s="75">
        <v>6</v>
      </c>
      <c r="Y33" s="75">
        <v>5</v>
      </c>
      <c r="Z33" s="75">
        <v>3</v>
      </c>
      <c r="AA33" s="76">
        <v>1</v>
      </c>
    </row>
    <row r="34" spans="1:27" ht="15">
      <c r="A34" s="107" t="s">
        <v>66</v>
      </c>
      <c r="B34" s="41" t="s">
        <v>52</v>
      </c>
      <c r="C34" s="41" t="s">
        <v>131</v>
      </c>
      <c r="D34" s="41" t="s">
        <v>130</v>
      </c>
      <c r="E34" s="41" t="s">
        <v>45</v>
      </c>
      <c r="F34" s="42">
        <v>17</v>
      </c>
      <c r="G34" s="43" t="s">
        <v>44</v>
      </c>
      <c r="H34" s="43" t="s">
        <v>44</v>
      </c>
      <c r="I34" s="43" t="s">
        <v>44</v>
      </c>
      <c r="J34" s="43" t="s">
        <v>44</v>
      </c>
      <c r="K34" s="43" t="s">
        <v>44</v>
      </c>
      <c r="L34" s="43" t="s">
        <v>44</v>
      </c>
      <c r="M34" s="43" t="s">
        <v>44</v>
      </c>
      <c r="N34" s="43" t="s">
        <v>44</v>
      </c>
      <c r="O34" s="43" t="s">
        <v>44</v>
      </c>
      <c r="P34" s="43" t="s">
        <v>44</v>
      </c>
      <c r="Q34" s="43" t="s">
        <v>44</v>
      </c>
      <c r="R34" s="43">
        <v>2</v>
      </c>
      <c r="S34" s="43">
        <v>3</v>
      </c>
      <c r="T34" s="43">
        <v>1</v>
      </c>
      <c r="U34" s="43">
        <v>2</v>
      </c>
      <c r="V34" s="43">
        <v>3</v>
      </c>
      <c r="W34" s="43">
        <v>3</v>
      </c>
      <c r="X34" s="43">
        <v>3</v>
      </c>
      <c r="Y34" s="43" t="s">
        <v>44</v>
      </c>
      <c r="Z34" s="43" t="s">
        <v>44</v>
      </c>
      <c r="AA34" s="44" t="s">
        <v>44</v>
      </c>
    </row>
    <row r="35" spans="1:27" ht="15">
      <c r="A35" s="61"/>
      <c r="B35" s="62" t="s">
        <v>53</v>
      </c>
      <c r="C35" s="62" t="s">
        <v>131</v>
      </c>
      <c r="D35" s="62" t="s">
        <v>132</v>
      </c>
      <c r="E35" s="62" t="s">
        <v>45</v>
      </c>
      <c r="F35" s="79">
        <v>11</v>
      </c>
      <c r="G35" s="66" t="s">
        <v>44</v>
      </c>
      <c r="H35" s="66" t="s">
        <v>44</v>
      </c>
      <c r="I35" s="66" t="s">
        <v>44</v>
      </c>
      <c r="J35" s="66" t="s">
        <v>44</v>
      </c>
      <c r="K35" s="66" t="s">
        <v>44</v>
      </c>
      <c r="L35" s="66" t="s">
        <v>44</v>
      </c>
      <c r="M35" s="66" t="s">
        <v>44</v>
      </c>
      <c r="N35" s="66" t="s">
        <v>44</v>
      </c>
      <c r="O35" s="66" t="s">
        <v>44</v>
      </c>
      <c r="P35" s="66" t="s">
        <v>44</v>
      </c>
      <c r="Q35" s="66" t="s">
        <v>44</v>
      </c>
      <c r="R35" s="66">
        <v>2</v>
      </c>
      <c r="S35" s="66">
        <v>1</v>
      </c>
      <c r="T35" s="66">
        <v>1</v>
      </c>
      <c r="U35" s="66">
        <v>1</v>
      </c>
      <c r="V35" s="66">
        <v>3</v>
      </c>
      <c r="W35" s="66">
        <v>3</v>
      </c>
      <c r="X35" s="66" t="s">
        <v>44</v>
      </c>
      <c r="Y35" s="66" t="s">
        <v>44</v>
      </c>
      <c r="Z35" s="66" t="s">
        <v>44</v>
      </c>
      <c r="AA35" s="67" t="s">
        <v>44</v>
      </c>
    </row>
    <row r="36" spans="1:27" ht="15">
      <c r="A36" s="61"/>
      <c r="B36" s="62" t="s">
        <v>54</v>
      </c>
      <c r="C36" s="62" t="s">
        <v>131</v>
      </c>
      <c r="D36" s="62" t="s">
        <v>133</v>
      </c>
      <c r="E36" s="62" t="s">
        <v>45</v>
      </c>
      <c r="F36" s="79">
        <v>6</v>
      </c>
      <c r="G36" s="66" t="s">
        <v>44</v>
      </c>
      <c r="H36" s="66" t="s">
        <v>44</v>
      </c>
      <c r="I36" s="66" t="s">
        <v>44</v>
      </c>
      <c r="J36" s="66" t="s">
        <v>44</v>
      </c>
      <c r="K36" s="66" t="s">
        <v>44</v>
      </c>
      <c r="L36" s="66" t="s">
        <v>44</v>
      </c>
      <c r="M36" s="66" t="s">
        <v>44</v>
      </c>
      <c r="N36" s="66" t="s">
        <v>44</v>
      </c>
      <c r="O36" s="66" t="s">
        <v>44</v>
      </c>
      <c r="P36" s="66" t="s">
        <v>44</v>
      </c>
      <c r="Q36" s="66" t="s">
        <v>44</v>
      </c>
      <c r="R36" s="66" t="s">
        <v>44</v>
      </c>
      <c r="S36" s="66">
        <v>2</v>
      </c>
      <c r="T36" s="66" t="s">
        <v>44</v>
      </c>
      <c r="U36" s="66">
        <v>1</v>
      </c>
      <c r="V36" s="66" t="s">
        <v>44</v>
      </c>
      <c r="W36" s="66" t="s">
        <v>44</v>
      </c>
      <c r="X36" s="66">
        <v>3</v>
      </c>
      <c r="Y36" s="66" t="s">
        <v>44</v>
      </c>
      <c r="Z36" s="66" t="s">
        <v>44</v>
      </c>
      <c r="AA36" s="67" t="s">
        <v>44</v>
      </c>
    </row>
    <row r="37" spans="1:27" ht="15">
      <c r="A37" s="107" t="s">
        <v>67</v>
      </c>
      <c r="B37" s="41" t="s">
        <v>52</v>
      </c>
      <c r="C37" s="41" t="s">
        <v>135</v>
      </c>
      <c r="D37" s="41" t="s">
        <v>134</v>
      </c>
      <c r="E37" s="41" t="s">
        <v>45</v>
      </c>
      <c r="F37" s="42">
        <v>55</v>
      </c>
      <c r="G37" s="43" t="s">
        <v>44</v>
      </c>
      <c r="H37" s="43" t="s">
        <v>44</v>
      </c>
      <c r="I37" s="43" t="s">
        <v>44</v>
      </c>
      <c r="J37" s="43" t="s">
        <v>44</v>
      </c>
      <c r="K37" s="43" t="s">
        <v>44</v>
      </c>
      <c r="L37" s="43" t="s">
        <v>44</v>
      </c>
      <c r="M37" s="43" t="s">
        <v>44</v>
      </c>
      <c r="N37" s="43" t="s">
        <v>44</v>
      </c>
      <c r="O37" s="43" t="s">
        <v>44</v>
      </c>
      <c r="P37" s="43" t="s">
        <v>44</v>
      </c>
      <c r="Q37" s="43">
        <v>2</v>
      </c>
      <c r="R37" s="43">
        <v>2</v>
      </c>
      <c r="S37" s="43">
        <v>5</v>
      </c>
      <c r="T37" s="43">
        <v>10</v>
      </c>
      <c r="U37" s="43">
        <v>9</v>
      </c>
      <c r="V37" s="43">
        <v>10</v>
      </c>
      <c r="W37" s="43">
        <v>7</v>
      </c>
      <c r="X37" s="43">
        <v>5</v>
      </c>
      <c r="Y37" s="43">
        <v>5</v>
      </c>
      <c r="Z37" s="43" t="s">
        <v>44</v>
      </c>
      <c r="AA37" s="44" t="s">
        <v>44</v>
      </c>
    </row>
    <row r="38" spans="1:27" ht="15">
      <c r="A38" s="61"/>
      <c r="B38" s="62" t="s">
        <v>53</v>
      </c>
      <c r="C38" s="62" t="s">
        <v>135</v>
      </c>
      <c r="D38" s="62" t="s">
        <v>136</v>
      </c>
      <c r="E38" s="62" t="s">
        <v>45</v>
      </c>
      <c r="F38" s="79">
        <v>32</v>
      </c>
      <c r="G38" s="66" t="s">
        <v>44</v>
      </c>
      <c r="H38" s="66" t="s">
        <v>44</v>
      </c>
      <c r="I38" s="66" t="s">
        <v>44</v>
      </c>
      <c r="J38" s="66" t="s">
        <v>44</v>
      </c>
      <c r="K38" s="66" t="s">
        <v>44</v>
      </c>
      <c r="L38" s="66" t="s">
        <v>44</v>
      </c>
      <c r="M38" s="66" t="s">
        <v>44</v>
      </c>
      <c r="N38" s="66" t="s">
        <v>44</v>
      </c>
      <c r="O38" s="66" t="s">
        <v>44</v>
      </c>
      <c r="P38" s="66" t="s">
        <v>44</v>
      </c>
      <c r="Q38" s="66">
        <v>1</v>
      </c>
      <c r="R38" s="66">
        <v>1</v>
      </c>
      <c r="S38" s="66">
        <v>3</v>
      </c>
      <c r="T38" s="66">
        <v>4</v>
      </c>
      <c r="U38" s="66">
        <v>6</v>
      </c>
      <c r="V38" s="66">
        <v>8</v>
      </c>
      <c r="W38" s="66">
        <v>5</v>
      </c>
      <c r="X38" s="66">
        <v>2</v>
      </c>
      <c r="Y38" s="66">
        <v>2</v>
      </c>
      <c r="Z38" s="66" t="s">
        <v>44</v>
      </c>
      <c r="AA38" s="67" t="s">
        <v>44</v>
      </c>
    </row>
    <row r="39" spans="1:27" ht="15">
      <c r="A39" s="69"/>
      <c r="B39" s="70" t="s">
        <v>54</v>
      </c>
      <c r="C39" s="70" t="s">
        <v>135</v>
      </c>
      <c r="D39" s="70" t="s">
        <v>137</v>
      </c>
      <c r="E39" s="70" t="s">
        <v>45</v>
      </c>
      <c r="F39" s="80">
        <v>23</v>
      </c>
      <c r="G39" s="75" t="s">
        <v>44</v>
      </c>
      <c r="H39" s="75" t="s">
        <v>44</v>
      </c>
      <c r="I39" s="75" t="s">
        <v>44</v>
      </c>
      <c r="J39" s="75" t="s">
        <v>44</v>
      </c>
      <c r="K39" s="75" t="s">
        <v>44</v>
      </c>
      <c r="L39" s="75" t="s">
        <v>44</v>
      </c>
      <c r="M39" s="75" t="s">
        <v>44</v>
      </c>
      <c r="N39" s="75" t="s">
        <v>44</v>
      </c>
      <c r="O39" s="75" t="s">
        <v>44</v>
      </c>
      <c r="P39" s="75" t="s">
        <v>44</v>
      </c>
      <c r="Q39" s="75">
        <v>1</v>
      </c>
      <c r="R39" s="75">
        <v>1</v>
      </c>
      <c r="S39" s="75">
        <v>2</v>
      </c>
      <c r="T39" s="75">
        <v>6</v>
      </c>
      <c r="U39" s="75">
        <v>3</v>
      </c>
      <c r="V39" s="75">
        <v>2</v>
      </c>
      <c r="W39" s="75">
        <v>2</v>
      </c>
      <c r="X39" s="75">
        <v>3</v>
      </c>
      <c r="Y39" s="75">
        <v>3</v>
      </c>
      <c r="Z39" s="75" t="s">
        <v>44</v>
      </c>
      <c r="AA39" s="76" t="s">
        <v>44</v>
      </c>
    </row>
    <row r="40" spans="1:27" ht="15">
      <c r="A40" s="107" t="s">
        <v>68</v>
      </c>
      <c r="B40" s="41" t="s">
        <v>52</v>
      </c>
      <c r="C40" s="41" t="s">
        <v>139</v>
      </c>
      <c r="D40" s="41" t="s">
        <v>138</v>
      </c>
      <c r="E40" s="41" t="s">
        <v>43</v>
      </c>
      <c r="F40" s="42">
        <v>1009</v>
      </c>
      <c r="G40" s="43" t="s">
        <v>44</v>
      </c>
      <c r="H40" s="43" t="s">
        <v>44</v>
      </c>
      <c r="I40" s="43" t="s">
        <v>44</v>
      </c>
      <c r="J40" s="43" t="s">
        <v>44</v>
      </c>
      <c r="K40" s="43" t="s">
        <v>44</v>
      </c>
      <c r="L40" s="43">
        <v>1</v>
      </c>
      <c r="M40" s="43">
        <v>1</v>
      </c>
      <c r="N40" s="43">
        <v>5</v>
      </c>
      <c r="O40" s="43">
        <v>9</v>
      </c>
      <c r="P40" s="43">
        <v>9</v>
      </c>
      <c r="Q40" s="43">
        <v>29</v>
      </c>
      <c r="R40" s="43">
        <v>49</v>
      </c>
      <c r="S40" s="43">
        <v>83</v>
      </c>
      <c r="T40" s="43">
        <v>109</v>
      </c>
      <c r="U40" s="43">
        <v>131</v>
      </c>
      <c r="V40" s="43">
        <v>157</v>
      </c>
      <c r="W40" s="43">
        <v>211</v>
      </c>
      <c r="X40" s="43">
        <v>139</v>
      </c>
      <c r="Y40" s="43">
        <v>58</v>
      </c>
      <c r="Z40" s="43">
        <v>18</v>
      </c>
      <c r="AA40" s="44" t="s">
        <v>44</v>
      </c>
    </row>
    <row r="41" spans="1:27" ht="15">
      <c r="A41" s="61"/>
      <c r="B41" s="62" t="s">
        <v>53</v>
      </c>
      <c r="C41" s="62" t="s">
        <v>139</v>
      </c>
      <c r="D41" s="62" t="s">
        <v>140</v>
      </c>
      <c r="E41" s="62" t="s">
        <v>43</v>
      </c>
      <c r="F41" s="79">
        <v>579</v>
      </c>
      <c r="G41" s="66" t="s">
        <v>44</v>
      </c>
      <c r="H41" s="66" t="s">
        <v>44</v>
      </c>
      <c r="I41" s="66" t="s">
        <v>44</v>
      </c>
      <c r="J41" s="66" t="s">
        <v>44</v>
      </c>
      <c r="K41" s="66" t="s">
        <v>44</v>
      </c>
      <c r="L41" s="66" t="s">
        <v>44</v>
      </c>
      <c r="M41" s="66" t="s">
        <v>44</v>
      </c>
      <c r="N41" s="66">
        <v>1</v>
      </c>
      <c r="O41" s="66">
        <v>5</v>
      </c>
      <c r="P41" s="66">
        <v>5</v>
      </c>
      <c r="Q41" s="66">
        <v>14</v>
      </c>
      <c r="R41" s="66">
        <v>30</v>
      </c>
      <c r="S41" s="66">
        <v>64</v>
      </c>
      <c r="T41" s="66">
        <v>71</v>
      </c>
      <c r="U41" s="66">
        <v>74</v>
      </c>
      <c r="V41" s="66">
        <v>98</v>
      </c>
      <c r="W41" s="66">
        <v>117</v>
      </c>
      <c r="X41" s="66">
        <v>73</v>
      </c>
      <c r="Y41" s="66">
        <v>21</v>
      </c>
      <c r="Z41" s="66">
        <v>6</v>
      </c>
      <c r="AA41" s="67" t="s">
        <v>44</v>
      </c>
    </row>
    <row r="42" spans="1:27" ht="15">
      <c r="A42" s="69"/>
      <c r="B42" s="70" t="s">
        <v>54</v>
      </c>
      <c r="C42" s="70" t="s">
        <v>139</v>
      </c>
      <c r="D42" s="70" t="s">
        <v>141</v>
      </c>
      <c r="E42" s="70" t="s">
        <v>43</v>
      </c>
      <c r="F42" s="80">
        <v>430</v>
      </c>
      <c r="G42" s="75" t="s">
        <v>44</v>
      </c>
      <c r="H42" s="75" t="s">
        <v>44</v>
      </c>
      <c r="I42" s="75" t="s">
        <v>44</v>
      </c>
      <c r="J42" s="75" t="s">
        <v>44</v>
      </c>
      <c r="K42" s="75" t="s">
        <v>44</v>
      </c>
      <c r="L42" s="75">
        <v>1</v>
      </c>
      <c r="M42" s="75">
        <v>1</v>
      </c>
      <c r="N42" s="75">
        <v>4</v>
      </c>
      <c r="O42" s="75">
        <v>4</v>
      </c>
      <c r="P42" s="75">
        <v>4</v>
      </c>
      <c r="Q42" s="75">
        <v>15</v>
      </c>
      <c r="R42" s="75">
        <v>19</v>
      </c>
      <c r="S42" s="75">
        <v>19</v>
      </c>
      <c r="T42" s="75">
        <v>38</v>
      </c>
      <c r="U42" s="75">
        <v>57</v>
      </c>
      <c r="V42" s="75">
        <v>59</v>
      </c>
      <c r="W42" s="75">
        <v>94</v>
      </c>
      <c r="X42" s="75">
        <v>66</v>
      </c>
      <c r="Y42" s="75">
        <v>37</v>
      </c>
      <c r="Z42" s="75">
        <v>12</v>
      </c>
      <c r="AA42" s="76" t="s">
        <v>44</v>
      </c>
    </row>
    <row r="43" spans="1:27" ht="15">
      <c r="A43" s="107" t="s">
        <v>391</v>
      </c>
      <c r="B43" s="41" t="s">
        <v>52</v>
      </c>
      <c r="C43" s="41" t="s">
        <v>166</v>
      </c>
      <c r="D43" s="41" t="s">
        <v>165</v>
      </c>
      <c r="E43" s="41" t="s">
        <v>41</v>
      </c>
      <c r="F43" s="42">
        <v>178</v>
      </c>
      <c r="G43" s="43" t="s">
        <v>44</v>
      </c>
      <c r="H43" s="43" t="s">
        <v>44</v>
      </c>
      <c r="I43" s="43" t="s">
        <v>44</v>
      </c>
      <c r="J43" s="43" t="s">
        <v>44</v>
      </c>
      <c r="K43" s="43">
        <v>1</v>
      </c>
      <c r="L43" s="43" t="s">
        <v>44</v>
      </c>
      <c r="M43" s="43" t="s">
        <v>44</v>
      </c>
      <c r="N43" s="43">
        <v>1</v>
      </c>
      <c r="O43" s="43" t="s">
        <v>44</v>
      </c>
      <c r="P43" s="43">
        <v>1</v>
      </c>
      <c r="Q43" s="43">
        <v>3</v>
      </c>
      <c r="R43" s="43">
        <v>6</v>
      </c>
      <c r="S43" s="43">
        <v>23</v>
      </c>
      <c r="T43" s="43">
        <v>12</v>
      </c>
      <c r="U43" s="43">
        <v>20</v>
      </c>
      <c r="V43" s="43">
        <v>30</v>
      </c>
      <c r="W43" s="43">
        <v>32</v>
      </c>
      <c r="X43" s="43">
        <v>28</v>
      </c>
      <c r="Y43" s="43">
        <v>8</v>
      </c>
      <c r="Z43" s="43">
        <v>12</v>
      </c>
      <c r="AA43" s="44">
        <v>1</v>
      </c>
    </row>
    <row r="44" spans="1:27" ht="15">
      <c r="A44" s="61"/>
      <c r="B44" s="62" t="s">
        <v>53</v>
      </c>
      <c r="C44" s="62" t="s">
        <v>166</v>
      </c>
      <c r="D44" s="62" t="s">
        <v>167</v>
      </c>
      <c r="E44" s="62" t="s">
        <v>41</v>
      </c>
      <c r="F44" s="79">
        <v>113</v>
      </c>
      <c r="G44" s="66" t="s">
        <v>44</v>
      </c>
      <c r="H44" s="66" t="s">
        <v>44</v>
      </c>
      <c r="I44" s="66" t="s">
        <v>44</v>
      </c>
      <c r="J44" s="66" t="s">
        <v>44</v>
      </c>
      <c r="K44" s="66" t="s">
        <v>44</v>
      </c>
      <c r="L44" s="66" t="s">
        <v>44</v>
      </c>
      <c r="M44" s="66" t="s">
        <v>44</v>
      </c>
      <c r="N44" s="66">
        <v>1</v>
      </c>
      <c r="O44" s="66" t="s">
        <v>44</v>
      </c>
      <c r="P44" s="66" t="s">
        <v>44</v>
      </c>
      <c r="Q44" s="66">
        <v>3</v>
      </c>
      <c r="R44" s="66">
        <v>4</v>
      </c>
      <c r="S44" s="66">
        <v>15</v>
      </c>
      <c r="T44" s="66">
        <v>9</v>
      </c>
      <c r="U44" s="66">
        <v>11</v>
      </c>
      <c r="V44" s="66">
        <v>23</v>
      </c>
      <c r="W44" s="66">
        <v>23</v>
      </c>
      <c r="X44" s="66">
        <v>14</v>
      </c>
      <c r="Y44" s="66">
        <v>4</v>
      </c>
      <c r="Z44" s="66">
        <v>6</v>
      </c>
      <c r="AA44" s="67" t="s">
        <v>44</v>
      </c>
    </row>
    <row r="45" spans="1:27" ht="15">
      <c r="A45" s="69"/>
      <c r="B45" s="70" t="s">
        <v>54</v>
      </c>
      <c r="C45" s="70" t="s">
        <v>166</v>
      </c>
      <c r="D45" s="70" t="s">
        <v>168</v>
      </c>
      <c r="E45" s="70" t="s">
        <v>41</v>
      </c>
      <c r="F45" s="80">
        <v>65</v>
      </c>
      <c r="G45" s="75" t="s">
        <v>44</v>
      </c>
      <c r="H45" s="75" t="s">
        <v>44</v>
      </c>
      <c r="I45" s="75" t="s">
        <v>44</v>
      </c>
      <c r="J45" s="75" t="s">
        <v>44</v>
      </c>
      <c r="K45" s="75">
        <v>1</v>
      </c>
      <c r="L45" s="75" t="s">
        <v>44</v>
      </c>
      <c r="M45" s="75" t="s">
        <v>44</v>
      </c>
      <c r="N45" s="75" t="s">
        <v>44</v>
      </c>
      <c r="O45" s="75" t="s">
        <v>44</v>
      </c>
      <c r="P45" s="75">
        <v>1</v>
      </c>
      <c r="Q45" s="75" t="s">
        <v>44</v>
      </c>
      <c r="R45" s="75">
        <v>2</v>
      </c>
      <c r="S45" s="75">
        <v>8</v>
      </c>
      <c r="T45" s="75">
        <v>3</v>
      </c>
      <c r="U45" s="75">
        <v>9</v>
      </c>
      <c r="V45" s="75">
        <v>7</v>
      </c>
      <c r="W45" s="75">
        <v>9</v>
      </c>
      <c r="X45" s="75">
        <v>14</v>
      </c>
      <c r="Y45" s="75">
        <v>4</v>
      </c>
      <c r="Z45" s="75">
        <v>6</v>
      </c>
      <c r="AA45" s="76">
        <v>1</v>
      </c>
    </row>
    <row r="46" spans="1:27" ht="15">
      <c r="A46" s="96" t="s">
        <v>81</v>
      </c>
      <c r="B46" s="47" t="s">
        <v>52</v>
      </c>
      <c r="C46" s="47" t="s">
        <v>170</v>
      </c>
      <c r="D46" s="47" t="s">
        <v>169</v>
      </c>
      <c r="E46" s="47" t="s">
        <v>42</v>
      </c>
      <c r="F46" s="37">
        <v>178</v>
      </c>
      <c r="G46" s="48" t="s">
        <v>44</v>
      </c>
      <c r="H46" s="48" t="s">
        <v>44</v>
      </c>
      <c r="I46" s="48" t="s">
        <v>44</v>
      </c>
      <c r="J46" s="48" t="s">
        <v>44</v>
      </c>
      <c r="K46" s="48">
        <v>1</v>
      </c>
      <c r="L46" s="48" t="s">
        <v>44</v>
      </c>
      <c r="M46" s="48" t="s">
        <v>44</v>
      </c>
      <c r="N46" s="48">
        <v>1</v>
      </c>
      <c r="O46" s="48" t="s">
        <v>44</v>
      </c>
      <c r="P46" s="48">
        <v>1</v>
      </c>
      <c r="Q46" s="48">
        <v>3</v>
      </c>
      <c r="R46" s="48">
        <v>6</v>
      </c>
      <c r="S46" s="48">
        <v>23</v>
      </c>
      <c r="T46" s="48">
        <v>12</v>
      </c>
      <c r="U46" s="48">
        <v>20</v>
      </c>
      <c r="V46" s="48">
        <v>30</v>
      </c>
      <c r="W46" s="48">
        <v>32</v>
      </c>
      <c r="X46" s="48">
        <v>28</v>
      </c>
      <c r="Y46" s="48">
        <v>8</v>
      </c>
      <c r="Z46" s="48">
        <v>12</v>
      </c>
      <c r="AA46" s="49">
        <v>1</v>
      </c>
    </row>
    <row r="47" spans="1:27" ht="15">
      <c r="A47" s="61"/>
      <c r="B47" s="62" t="s">
        <v>53</v>
      </c>
      <c r="C47" s="62" t="s">
        <v>170</v>
      </c>
      <c r="D47" s="62" t="s">
        <v>171</v>
      </c>
      <c r="E47" s="62" t="s">
        <v>42</v>
      </c>
      <c r="F47" s="79">
        <v>113</v>
      </c>
      <c r="G47" s="66" t="s">
        <v>44</v>
      </c>
      <c r="H47" s="66" t="s">
        <v>44</v>
      </c>
      <c r="I47" s="66" t="s">
        <v>44</v>
      </c>
      <c r="J47" s="66" t="s">
        <v>44</v>
      </c>
      <c r="K47" s="66" t="s">
        <v>44</v>
      </c>
      <c r="L47" s="66" t="s">
        <v>44</v>
      </c>
      <c r="M47" s="66" t="s">
        <v>44</v>
      </c>
      <c r="N47" s="66">
        <v>1</v>
      </c>
      <c r="O47" s="66" t="s">
        <v>44</v>
      </c>
      <c r="P47" s="66" t="s">
        <v>44</v>
      </c>
      <c r="Q47" s="66">
        <v>3</v>
      </c>
      <c r="R47" s="66">
        <v>4</v>
      </c>
      <c r="S47" s="66">
        <v>15</v>
      </c>
      <c r="T47" s="66">
        <v>9</v>
      </c>
      <c r="U47" s="66">
        <v>11</v>
      </c>
      <c r="V47" s="66">
        <v>23</v>
      </c>
      <c r="W47" s="66">
        <v>23</v>
      </c>
      <c r="X47" s="66">
        <v>14</v>
      </c>
      <c r="Y47" s="66">
        <v>4</v>
      </c>
      <c r="Z47" s="66">
        <v>6</v>
      </c>
      <c r="AA47" s="67" t="s">
        <v>44</v>
      </c>
    </row>
    <row r="48" spans="1:27" ht="15">
      <c r="A48" s="61"/>
      <c r="B48" s="62" t="s">
        <v>54</v>
      </c>
      <c r="C48" s="62" t="s">
        <v>170</v>
      </c>
      <c r="D48" s="62" t="s">
        <v>172</v>
      </c>
      <c r="E48" s="62" t="s">
        <v>42</v>
      </c>
      <c r="F48" s="79">
        <v>65</v>
      </c>
      <c r="G48" s="66" t="s">
        <v>44</v>
      </c>
      <c r="H48" s="66" t="s">
        <v>44</v>
      </c>
      <c r="I48" s="66" t="s">
        <v>44</v>
      </c>
      <c r="J48" s="66" t="s">
        <v>44</v>
      </c>
      <c r="K48" s="66">
        <v>1</v>
      </c>
      <c r="L48" s="66" t="s">
        <v>44</v>
      </c>
      <c r="M48" s="66" t="s">
        <v>44</v>
      </c>
      <c r="N48" s="66" t="s">
        <v>44</v>
      </c>
      <c r="O48" s="66" t="s">
        <v>44</v>
      </c>
      <c r="P48" s="66">
        <v>1</v>
      </c>
      <c r="Q48" s="66" t="s">
        <v>44</v>
      </c>
      <c r="R48" s="66">
        <v>2</v>
      </c>
      <c r="S48" s="66">
        <v>8</v>
      </c>
      <c r="T48" s="66">
        <v>3</v>
      </c>
      <c r="U48" s="66">
        <v>9</v>
      </c>
      <c r="V48" s="66">
        <v>7</v>
      </c>
      <c r="W48" s="66">
        <v>9</v>
      </c>
      <c r="X48" s="66">
        <v>14</v>
      </c>
      <c r="Y48" s="66">
        <v>4</v>
      </c>
      <c r="Z48" s="66">
        <v>6</v>
      </c>
      <c r="AA48" s="67">
        <v>1</v>
      </c>
    </row>
    <row r="49" spans="1:27" ht="15">
      <c r="A49" s="107" t="s">
        <v>83</v>
      </c>
      <c r="B49" s="41" t="s">
        <v>52</v>
      </c>
      <c r="C49" s="41" t="s">
        <v>174</v>
      </c>
      <c r="D49" s="41" t="s">
        <v>173</v>
      </c>
      <c r="E49" s="41" t="s">
        <v>45</v>
      </c>
      <c r="F49" s="42">
        <v>70</v>
      </c>
      <c r="G49" s="43" t="s">
        <v>44</v>
      </c>
      <c r="H49" s="43" t="s">
        <v>44</v>
      </c>
      <c r="I49" s="43" t="s">
        <v>44</v>
      </c>
      <c r="J49" s="43" t="s">
        <v>44</v>
      </c>
      <c r="K49" s="43" t="s">
        <v>44</v>
      </c>
      <c r="L49" s="43" t="s">
        <v>44</v>
      </c>
      <c r="M49" s="43" t="s">
        <v>44</v>
      </c>
      <c r="N49" s="43">
        <v>1</v>
      </c>
      <c r="O49" s="43" t="s">
        <v>44</v>
      </c>
      <c r="P49" s="43">
        <v>1</v>
      </c>
      <c r="Q49" s="43">
        <v>1</v>
      </c>
      <c r="R49" s="43">
        <v>4</v>
      </c>
      <c r="S49" s="43">
        <v>10</v>
      </c>
      <c r="T49" s="43">
        <v>8</v>
      </c>
      <c r="U49" s="43">
        <v>7</v>
      </c>
      <c r="V49" s="43">
        <v>12</v>
      </c>
      <c r="W49" s="43">
        <v>11</v>
      </c>
      <c r="X49" s="43">
        <v>9</v>
      </c>
      <c r="Y49" s="43">
        <v>3</v>
      </c>
      <c r="Z49" s="43">
        <v>2</v>
      </c>
      <c r="AA49" s="44">
        <v>1</v>
      </c>
    </row>
    <row r="50" spans="1:27" ht="15">
      <c r="A50" s="61"/>
      <c r="B50" s="62" t="s">
        <v>53</v>
      </c>
      <c r="C50" s="62" t="s">
        <v>174</v>
      </c>
      <c r="D50" s="62" t="s">
        <v>175</v>
      </c>
      <c r="E50" s="62" t="s">
        <v>45</v>
      </c>
      <c r="F50" s="79">
        <v>48</v>
      </c>
      <c r="G50" s="66" t="s">
        <v>44</v>
      </c>
      <c r="H50" s="66" t="s">
        <v>44</v>
      </c>
      <c r="I50" s="66" t="s">
        <v>44</v>
      </c>
      <c r="J50" s="66" t="s">
        <v>44</v>
      </c>
      <c r="K50" s="66" t="s">
        <v>44</v>
      </c>
      <c r="L50" s="66" t="s">
        <v>44</v>
      </c>
      <c r="M50" s="66" t="s">
        <v>44</v>
      </c>
      <c r="N50" s="66">
        <v>1</v>
      </c>
      <c r="O50" s="66" t="s">
        <v>44</v>
      </c>
      <c r="P50" s="66" t="s">
        <v>44</v>
      </c>
      <c r="Q50" s="66">
        <v>1</v>
      </c>
      <c r="R50" s="66">
        <v>2</v>
      </c>
      <c r="S50" s="66">
        <v>8</v>
      </c>
      <c r="T50" s="66">
        <v>6</v>
      </c>
      <c r="U50" s="66">
        <v>5</v>
      </c>
      <c r="V50" s="66">
        <v>10</v>
      </c>
      <c r="W50" s="66">
        <v>8</v>
      </c>
      <c r="X50" s="66">
        <v>6</v>
      </c>
      <c r="Y50" s="66">
        <v>1</v>
      </c>
      <c r="Z50" s="66" t="s">
        <v>44</v>
      </c>
      <c r="AA50" s="67" t="s">
        <v>44</v>
      </c>
    </row>
    <row r="51" spans="1:27" ht="15">
      <c r="A51" s="69"/>
      <c r="B51" s="70" t="s">
        <v>54</v>
      </c>
      <c r="C51" s="70" t="s">
        <v>174</v>
      </c>
      <c r="D51" s="70" t="s">
        <v>176</v>
      </c>
      <c r="E51" s="70" t="s">
        <v>45</v>
      </c>
      <c r="F51" s="80">
        <v>22</v>
      </c>
      <c r="G51" s="75" t="s">
        <v>44</v>
      </c>
      <c r="H51" s="75" t="s">
        <v>44</v>
      </c>
      <c r="I51" s="75" t="s">
        <v>44</v>
      </c>
      <c r="J51" s="75" t="s">
        <v>44</v>
      </c>
      <c r="K51" s="75" t="s">
        <v>44</v>
      </c>
      <c r="L51" s="75" t="s">
        <v>44</v>
      </c>
      <c r="M51" s="75" t="s">
        <v>44</v>
      </c>
      <c r="N51" s="75" t="s">
        <v>44</v>
      </c>
      <c r="O51" s="75" t="s">
        <v>44</v>
      </c>
      <c r="P51" s="75">
        <v>1</v>
      </c>
      <c r="Q51" s="75" t="s">
        <v>44</v>
      </c>
      <c r="R51" s="75">
        <v>2</v>
      </c>
      <c r="S51" s="75">
        <v>2</v>
      </c>
      <c r="T51" s="75">
        <v>2</v>
      </c>
      <c r="U51" s="75">
        <v>2</v>
      </c>
      <c r="V51" s="75">
        <v>2</v>
      </c>
      <c r="W51" s="75">
        <v>3</v>
      </c>
      <c r="X51" s="75">
        <v>3</v>
      </c>
      <c r="Y51" s="75">
        <v>2</v>
      </c>
      <c r="Z51" s="75">
        <v>2</v>
      </c>
      <c r="AA51" s="76">
        <v>1</v>
      </c>
    </row>
    <row r="52" spans="1:27" ht="15">
      <c r="A52" s="107" t="s">
        <v>84</v>
      </c>
      <c r="B52" s="41" t="s">
        <v>52</v>
      </c>
      <c r="C52" s="41" t="s">
        <v>178</v>
      </c>
      <c r="D52" s="41" t="s">
        <v>177</v>
      </c>
      <c r="E52" s="41" t="s">
        <v>45</v>
      </c>
      <c r="F52" s="42">
        <v>34</v>
      </c>
      <c r="G52" s="43" t="s">
        <v>44</v>
      </c>
      <c r="H52" s="43" t="s">
        <v>44</v>
      </c>
      <c r="I52" s="43" t="s">
        <v>44</v>
      </c>
      <c r="J52" s="43" t="s">
        <v>44</v>
      </c>
      <c r="K52" s="43">
        <v>1</v>
      </c>
      <c r="L52" s="43" t="s">
        <v>44</v>
      </c>
      <c r="M52" s="43" t="s">
        <v>44</v>
      </c>
      <c r="N52" s="43" t="s">
        <v>44</v>
      </c>
      <c r="O52" s="43" t="s">
        <v>44</v>
      </c>
      <c r="P52" s="43" t="s">
        <v>44</v>
      </c>
      <c r="Q52" s="43">
        <v>2</v>
      </c>
      <c r="R52" s="43" t="s">
        <v>44</v>
      </c>
      <c r="S52" s="43">
        <v>3</v>
      </c>
      <c r="T52" s="43">
        <v>1</v>
      </c>
      <c r="U52" s="43">
        <v>3</v>
      </c>
      <c r="V52" s="43">
        <v>8</v>
      </c>
      <c r="W52" s="43">
        <v>6</v>
      </c>
      <c r="X52" s="43">
        <v>7</v>
      </c>
      <c r="Y52" s="43">
        <v>2</v>
      </c>
      <c r="Z52" s="43">
        <v>1</v>
      </c>
      <c r="AA52" s="44" t="s">
        <v>44</v>
      </c>
    </row>
    <row r="53" spans="1:27" ht="15">
      <c r="A53" s="61"/>
      <c r="B53" s="62" t="s">
        <v>53</v>
      </c>
      <c r="C53" s="62" t="s">
        <v>178</v>
      </c>
      <c r="D53" s="62" t="s">
        <v>179</v>
      </c>
      <c r="E53" s="62" t="s">
        <v>45</v>
      </c>
      <c r="F53" s="79">
        <v>23</v>
      </c>
      <c r="G53" s="66" t="s">
        <v>44</v>
      </c>
      <c r="H53" s="66" t="s">
        <v>44</v>
      </c>
      <c r="I53" s="66" t="s">
        <v>44</v>
      </c>
      <c r="J53" s="66" t="s">
        <v>44</v>
      </c>
      <c r="K53" s="66" t="s">
        <v>44</v>
      </c>
      <c r="L53" s="66" t="s">
        <v>44</v>
      </c>
      <c r="M53" s="66" t="s">
        <v>44</v>
      </c>
      <c r="N53" s="66" t="s">
        <v>44</v>
      </c>
      <c r="O53" s="66" t="s">
        <v>44</v>
      </c>
      <c r="P53" s="66" t="s">
        <v>44</v>
      </c>
      <c r="Q53" s="66">
        <v>2</v>
      </c>
      <c r="R53" s="66" t="s">
        <v>44</v>
      </c>
      <c r="S53" s="66">
        <v>1</v>
      </c>
      <c r="T53" s="66">
        <v>1</v>
      </c>
      <c r="U53" s="66">
        <v>2</v>
      </c>
      <c r="V53" s="66">
        <v>6</v>
      </c>
      <c r="W53" s="66">
        <v>5</v>
      </c>
      <c r="X53" s="66">
        <v>4</v>
      </c>
      <c r="Y53" s="66">
        <v>1</v>
      </c>
      <c r="Z53" s="66">
        <v>1</v>
      </c>
      <c r="AA53" s="67" t="s">
        <v>44</v>
      </c>
    </row>
    <row r="54" spans="1:27" ht="15">
      <c r="A54" s="69"/>
      <c r="B54" s="70" t="s">
        <v>54</v>
      </c>
      <c r="C54" s="70" t="s">
        <v>178</v>
      </c>
      <c r="D54" s="70" t="s">
        <v>180</v>
      </c>
      <c r="E54" s="70" t="s">
        <v>45</v>
      </c>
      <c r="F54" s="80">
        <v>11</v>
      </c>
      <c r="G54" s="75" t="s">
        <v>44</v>
      </c>
      <c r="H54" s="75" t="s">
        <v>44</v>
      </c>
      <c r="I54" s="75" t="s">
        <v>44</v>
      </c>
      <c r="J54" s="75" t="s">
        <v>44</v>
      </c>
      <c r="K54" s="75">
        <v>1</v>
      </c>
      <c r="L54" s="75" t="s">
        <v>44</v>
      </c>
      <c r="M54" s="75" t="s">
        <v>44</v>
      </c>
      <c r="N54" s="75" t="s">
        <v>44</v>
      </c>
      <c r="O54" s="75" t="s">
        <v>44</v>
      </c>
      <c r="P54" s="75" t="s">
        <v>44</v>
      </c>
      <c r="Q54" s="75" t="s">
        <v>44</v>
      </c>
      <c r="R54" s="75" t="s">
        <v>44</v>
      </c>
      <c r="S54" s="75">
        <v>2</v>
      </c>
      <c r="T54" s="75" t="s">
        <v>44</v>
      </c>
      <c r="U54" s="75">
        <v>1</v>
      </c>
      <c r="V54" s="75">
        <v>2</v>
      </c>
      <c r="W54" s="75">
        <v>1</v>
      </c>
      <c r="X54" s="75">
        <v>3</v>
      </c>
      <c r="Y54" s="75">
        <v>1</v>
      </c>
      <c r="Z54" s="75" t="s">
        <v>44</v>
      </c>
      <c r="AA54" s="76" t="s">
        <v>44</v>
      </c>
    </row>
    <row r="55" spans="1:27" ht="15">
      <c r="A55" s="107" t="s">
        <v>86</v>
      </c>
      <c r="B55" s="41" t="s">
        <v>52</v>
      </c>
      <c r="C55" s="41" t="s">
        <v>182</v>
      </c>
      <c r="D55" s="41" t="s">
        <v>181</v>
      </c>
      <c r="E55" s="41" t="s">
        <v>45</v>
      </c>
      <c r="F55" s="42">
        <v>31</v>
      </c>
      <c r="G55" s="43" t="s">
        <v>44</v>
      </c>
      <c r="H55" s="43" t="s">
        <v>44</v>
      </c>
      <c r="I55" s="43" t="s">
        <v>44</v>
      </c>
      <c r="J55" s="43" t="s">
        <v>44</v>
      </c>
      <c r="K55" s="43" t="s">
        <v>44</v>
      </c>
      <c r="L55" s="43" t="s">
        <v>44</v>
      </c>
      <c r="M55" s="43" t="s">
        <v>44</v>
      </c>
      <c r="N55" s="43" t="s">
        <v>44</v>
      </c>
      <c r="O55" s="43" t="s">
        <v>44</v>
      </c>
      <c r="P55" s="43" t="s">
        <v>44</v>
      </c>
      <c r="Q55" s="43" t="s">
        <v>44</v>
      </c>
      <c r="R55" s="43">
        <v>2</v>
      </c>
      <c r="S55" s="43">
        <v>8</v>
      </c>
      <c r="T55" s="43">
        <v>1</v>
      </c>
      <c r="U55" s="43">
        <v>3</v>
      </c>
      <c r="V55" s="43">
        <v>3</v>
      </c>
      <c r="W55" s="43">
        <v>4</v>
      </c>
      <c r="X55" s="43">
        <v>6</v>
      </c>
      <c r="Y55" s="43">
        <v>2</v>
      </c>
      <c r="Z55" s="43">
        <v>2</v>
      </c>
      <c r="AA55" s="44" t="s">
        <v>44</v>
      </c>
    </row>
    <row r="56" spans="1:27" ht="15">
      <c r="A56" s="61"/>
      <c r="B56" s="62" t="s">
        <v>53</v>
      </c>
      <c r="C56" s="62" t="s">
        <v>182</v>
      </c>
      <c r="D56" s="62" t="s">
        <v>183</v>
      </c>
      <c r="E56" s="62" t="s">
        <v>45</v>
      </c>
      <c r="F56" s="79">
        <v>15</v>
      </c>
      <c r="G56" s="66" t="s">
        <v>44</v>
      </c>
      <c r="H56" s="66" t="s">
        <v>44</v>
      </c>
      <c r="I56" s="66" t="s">
        <v>44</v>
      </c>
      <c r="J56" s="66" t="s">
        <v>44</v>
      </c>
      <c r="K56" s="66" t="s">
        <v>44</v>
      </c>
      <c r="L56" s="66" t="s">
        <v>44</v>
      </c>
      <c r="M56" s="66" t="s">
        <v>44</v>
      </c>
      <c r="N56" s="66" t="s">
        <v>44</v>
      </c>
      <c r="O56" s="66" t="s">
        <v>44</v>
      </c>
      <c r="P56" s="66" t="s">
        <v>44</v>
      </c>
      <c r="Q56" s="66" t="s">
        <v>44</v>
      </c>
      <c r="R56" s="66">
        <v>2</v>
      </c>
      <c r="S56" s="66">
        <v>4</v>
      </c>
      <c r="T56" s="66">
        <v>1</v>
      </c>
      <c r="U56" s="66">
        <v>1</v>
      </c>
      <c r="V56" s="66">
        <v>2</v>
      </c>
      <c r="W56" s="66">
        <v>2</v>
      </c>
      <c r="X56" s="66">
        <v>1</v>
      </c>
      <c r="Y56" s="66">
        <v>1</v>
      </c>
      <c r="Z56" s="66">
        <v>1</v>
      </c>
      <c r="AA56" s="67" t="s">
        <v>44</v>
      </c>
    </row>
    <row r="57" spans="1:27" ht="15">
      <c r="A57" s="69"/>
      <c r="B57" s="70" t="s">
        <v>54</v>
      </c>
      <c r="C57" s="70" t="s">
        <v>182</v>
      </c>
      <c r="D57" s="70" t="s">
        <v>184</v>
      </c>
      <c r="E57" s="70" t="s">
        <v>45</v>
      </c>
      <c r="F57" s="80">
        <v>16</v>
      </c>
      <c r="G57" s="75" t="s">
        <v>44</v>
      </c>
      <c r="H57" s="75" t="s">
        <v>44</v>
      </c>
      <c r="I57" s="75" t="s">
        <v>44</v>
      </c>
      <c r="J57" s="75" t="s">
        <v>44</v>
      </c>
      <c r="K57" s="75" t="s">
        <v>44</v>
      </c>
      <c r="L57" s="75" t="s">
        <v>44</v>
      </c>
      <c r="M57" s="75" t="s">
        <v>44</v>
      </c>
      <c r="N57" s="75" t="s">
        <v>44</v>
      </c>
      <c r="O57" s="75" t="s">
        <v>44</v>
      </c>
      <c r="P57" s="75" t="s">
        <v>44</v>
      </c>
      <c r="Q57" s="75" t="s">
        <v>44</v>
      </c>
      <c r="R57" s="75" t="s">
        <v>44</v>
      </c>
      <c r="S57" s="75">
        <v>4</v>
      </c>
      <c r="T57" s="75" t="s">
        <v>44</v>
      </c>
      <c r="U57" s="75">
        <v>2</v>
      </c>
      <c r="V57" s="75">
        <v>1</v>
      </c>
      <c r="W57" s="75">
        <v>2</v>
      </c>
      <c r="X57" s="75">
        <v>5</v>
      </c>
      <c r="Y57" s="75">
        <v>1</v>
      </c>
      <c r="Z57" s="75">
        <v>1</v>
      </c>
      <c r="AA57" s="76" t="s">
        <v>44</v>
      </c>
    </row>
    <row r="58" spans="1:27" ht="15">
      <c r="A58" s="107" t="s">
        <v>88</v>
      </c>
      <c r="B58" s="41" t="s">
        <v>52</v>
      </c>
      <c r="C58" s="41" t="s">
        <v>186</v>
      </c>
      <c r="D58" s="41" t="s">
        <v>185</v>
      </c>
      <c r="E58" s="41" t="s">
        <v>45</v>
      </c>
      <c r="F58" s="42">
        <v>43</v>
      </c>
      <c r="G58" s="43" t="s">
        <v>44</v>
      </c>
      <c r="H58" s="43" t="s">
        <v>44</v>
      </c>
      <c r="I58" s="43" t="s">
        <v>44</v>
      </c>
      <c r="J58" s="43" t="s">
        <v>44</v>
      </c>
      <c r="K58" s="43" t="s">
        <v>44</v>
      </c>
      <c r="L58" s="43" t="s">
        <v>44</v>
      </c>
      <c r="M58" s="43" t="s">
        <v>44</v>
      </c>
      <c r="N58" s="43" t="s">
        <v>44</v>
      </c>
      <c r="O58" s="43" t="s">
        <v>44</v>
      </c>
      <c r="P58" s="43" t="s">
        <v>44</v>
      </c>
      <c r="Q58" s="43" t="s">
        <v>44</v>
      </c>
      <c r="R58" s="43" t="s">
        <v>44</v>
      </c>
      <c r="S58" s="43">
        <v>2</v>
      </c>
      <c r="T58" s="43">
        <v>2</v>
      </c>
      <c r="U58" s="43">
        <v>7</v>
      </c>
      <c r="V58" s="43">
        <v>7</v>
      </c>
      <c r="W58" s="43">
        <v>11</v>
      </c>
      <c r="X58" s="43">
        <v>6</v>
      </c>
      <c r="Y58" s="43">
        <v>1</v>
      </c>
      <c r="Z58" s="43">
        <v>7</v>
      </c>
      <c r="AA58" s="44" t="s">
        <v>44</v>
      </c>
    </row>
    <row r="59" spans="1:27" ht="15">
      <c r="A59" s="61"/>
      <c r="B59" s="62" t="s">
        <v>53</v>
      </c>
      <c r="C59" s="62" t="s">
        <v>186</v>
      </c>
      <c r="D59" s="62" t="s">
        <v>187</v>
      </c>
      <c r="E59" s="62" t="s">
        <v>45</v>
      </c>
      <c r="F59" s="79">
        <v>27</v>
      </c>
      <c r="G59" s="66" t="s">
        <v>44</v>
      </c>
      <c r="H59" s="66" t="s">
        <v>44</v>
      </c>
      <c r="I59" s="66" t="s">
        <v>44</v>
      </c>
      <c r="J59" s="66" t="s">
        <v>44</v>
      </c>
      <c r="K59" s="66" t="s">
        <v>44</v>
      </c>
      <c r="L59" s="66" t="s">
        <v>44</v>
      </c>
      <c r="M59" s="66" t="s">
        <v>44</v>
      </c>
      <c r="N59" s="66" t="s">
        <v>44</v>
      </c>
      <c r="O59" s="66" t="s">
        <v>44</v>
      </c>
      <c r="P59" s="66" t="s">
        <v>44</v>
      </c>
      <c r="Q59" s="66" t="s">
        <v>44</v>
      </c>
      <c r="R59" s="66" t="s">
        <v>44</v>
      </c>
      <c r="S59" s="66">
        <v>2</v>
      </c>
      <c r="T59" s="66">
        <v>1</v>
      </c>
      <c r="U59" s="66">
        <v>3</v>
      </c>
      <c r="V59" s="66">
        <v>5</v>
      </c>
      <c r="W59" s="66">
        <v>8</v>
      </c>
      <c r="X59" s="66">
        <v>3</v>
      </c>
      <c r="Y59" s="66">
        <v>1</v>
      </c>
      <c r="Z59" s="66">
        <v>4</v>
      </c>
      <c r="AA59" s="67" t="s">
        <v>44</v>
      </c>
    </row>
    <row r="60" spans="1:27" ht="15">
      <c r="A60" s="69"/>
      <c r="B60" s="70" t="s">
        <v>54</v>
      </c>
      <c r="C60" s="70" t="s">
        <v>186</v>
      </c>
      <c r="D60" s="70" t="s">
        <v>188</v>
      </c>
      <c r="E60" s="70" t="s">
        <v>45</v>
      </c>
      <c r="F60" s="80">
        <v>16</v>
      </c>
      <c r="G60" s="75" t="s">
        <v>44</v>
      </c>
      <c r="H60" s="75" t="s">
        <v>44</v>
      </c>
      <c r="I60" s="75" t="s">
        <v>44</v>
      </c>
      <c r="J60" s="75" t="s">
        <v>44</v>
      </c>
      <c r="K60" s="75" t="s">
        <v>44</v>
      </c>
      <c r="L60" s="75" t="s">
        <v>44</v>
      </c>
      <c r="M60" s="75" t="s">
        <v>44</v>
      </c>
      <c r="N60" s="75" t="s">
        <v>44</v>
      </c>
      <c r="O60" s="75" t="s">
        <v>44</v>
      </c>
      <c r="P60" s="75" t="s">
        <v>44</v>
      </c>
      <c r="Q60" s="75" t="s">
        <v>44</v>
      </c>
      <c r="R60" s="75" t="s">
        <v>44</v>
      </c>
      <c r="S60" s="75" t="s">
        <v>44</v>
      </c>
      <c r="T60" s="75">
        <v>1</v>
      </c>
      <c r="U60" s="75">
        <v>4</v>
      </c>
      <c r="V60" s="75">
        <v>2</v>
      </c>
      <c r="W60" s="75">
        <v>3</v>
      </c>
      <c r="X60" s="75">
        <v>3</v>
      </c>
      <c r="Y60" s="75" t="s">
        <v>44</v>
      </c>
      <c r="Z60" s="75">
        <v>3</v>
      </c>
      <c r="AA60" s="76" t="s">
        <v>44</v>
      </c>
    </row>
    <row r="61" spans="1:27" ht="15">
      <c r="A61" s="107" t="s">
        <v>388</v>
      </c>
      <c r="B61" s="41" t="s">
        <v>52</v>
      </c>
      <c r="C61" s="41" t="s">
        <v>143</v>
      </c>
      <c r="D61" s="41" t="s">
        <v>142</v>
      </c>
      <c r="E61" s="41" t="s">
        <v>41</v>
      </c>
      <c r="F61" s="42">
        <v>119</v>
      </c>
      <c r="G61" s="43" t="s">
        <v>44</v>
      </c>
      <c r="H61" s="43" t="s">
        <v>44</v>
      </c>
      <c r="I61" s="43" t="s">
        <v>44</v>
      </c>
      <c r="J61" s="43" t="s">
        <v>44</v>
      </c>
      <c r="K61" s="43" t="s">
        <v>44</v>
      </c>
      <c r="L61" s="43" t="s">
        <v>44</v>
      </c>
      <c r="M61" s="43" t="s">
        <v>44</v>
      </c>
      <c r="N61" s="43" t="s">
        <v>44</v>
      </c>
      <c r="O61" s="43" t="s">
        <v>44</v>
      </c>
      <c r="P61" s="43" t="s">
        <v>44</v>
      </c>
      <c r="Q61" s="43">
        <v>3</v>
      </c>
      <c r="R61" s="43">
        <v>1</v>
      </c>
      <c r="S61" s="43">
        <v>14</v>
      </c>
      <c r="T61" s="43">
        <v>16</v>
      </c>
      <c r="U61" s="43">
        <v>10</v>
      </c>
      <c r="V61" s="43">
        <v>17</v>
      </c>
      <c r="W61" s="43">
        <v>24</v>
      </c>
      <c r="X61" s="43">
        <v>19</v>
      </c>
      <c r="Y61" s="43">
        <v>13</v>
      </c>
      <c r="Z61" s="43">
        <v>2</v>
      </c>
      <c r="AA61" s="44" t="s">
        <v>44</v>
      </c>
    </row>
    <row r="62" spans="1:27" ht="15">
      <c r="A62" s="61"/>
      <c r="B62" s="62" t="s">
        <v>53</v>
      </c>
      <c r="C62" s="62" t="s">
        <v>143</v>
      </c>
      <c r="D62" s="62" t="s">
        <v>144</v>
      </c>
      <c r="E62" s="62" t="s">
        <v>41</v>
      </c>
      <c r="F62" s="79">
        <v>65</v>
      </c>
      <c r="G62" s="66" t="s">
        <v>44</v>
      </c>
      <c r="H62" s="66" t="s">
        <v>44</v>
      </c>
      <c r="I62" s="66" t="s">
        <v>44</v>
      </c>
      <c r="J62" s="66" t="s">
        <v>44</v>
      </c>
      <c r="K62" s="66" t="s">
        <v>44</v>
      </c>
      <c r="L62" s="66" t="s">
        <v>44</v>
      </c>
      <c r="M62" s="66" t="s">
        <v>44</v>
      </c>
      <c r="N62" s="66" t="s">
        <v>44</v>
      </c>
      <c r="O62" s="66" t="s">
        <v>44</v>
      </c>
      <c r="P62" s="66" t="s">
        <v>44</v>
      </c>
      <c r="Q62" s="66" t="s">
        <v>44</v>
      </c>
      <c r="R62" s="66" t="s">
        <v>44</v>
      </c>
      <c r="S62" s="66">
        <v>12</v>
      </c>
      <c r="T62" s="66">
        <v>11</v>
      </c>
      <c r="U62" s="66">
        <v>5</v>
      </c>
      <c r="V62" s="66">
        <v>9</v>
      </c>
      <c r="W62" s="66">
        <v>16</v>
      </c>
      <c r="X62" s="66">
        <v>7</v>
      </c>
      <c r="Y62" s="66">
        <v>5</v>
      </c>
      <c r="Z62" s="66" t="s">
        <v>44</v>
      </c>
      <c r="AA62" s="67" t="s">
        <v>44</v>
      </c>
    </row>
    <row r="63" spans="1:27" ht="15">
      <c r="A63" s="69"/>
      <c r="B63" s="70" t="s">
        <v>54</v>
      </c>
      <c r="C63" s="70" t="s">
        <v>143</v>
      </c>
      <c r="D63" s="70" t="s">
        <v>145</v>
      </c>
      <c r="E63" s="70" t="s">
        <v>41</v>
      </c>
      <c r="F63" s="80">
        <v>54</v>
      </c>
      <c r="G63" s="75" t="s">
        <v>44</v>
      </c>
      <c r="H63" s="75" t="s">
        <v>44</v>
      </c>
      <c r="I63" s="75" t="s">
        <v>44</v>
      </c>
      <c r="J63" s="75" t="s">
        <v>44</v>
      </c>
      <c r="K63" s="75" t="s">
        <v>44</v>
      </c>
      <c r="L63" s="75" t="s">
        <v>44</v>
      </c>
      <c r="M63" s="75" t="s">
        <v>44</v>
      </c>
      <c r="N63" s="75" t="s">
        <v>44</v>
      </c>
      <c r="O63" s="75" t="s">
        <v>44</v>
      </c>
      <c r="P63" s="75" t="s">
        <v>44</v>
      </c>
      <c r="Q63" s="75">
        <v>3</v>
      </c>
      <c r="R63" s="75">
        <v>1</v>
      </c>
      <c r="S63" s="75">
        <v>2</v>
      </c>
      <c r="T63" s="75">
        <v>5</v>
      </c>
      <c r="U63" s="75">
        <v>5</v>
      </c>
      <c r="V63" s="75">
        <v>8</v>
      </c>
      <c r="W63" s="75">
        <v>8</v>
      </c>
      <c r="X63" s="75">
        <v>12</v>
      </c>
      <c r="Y63" s="75">
        <v>8</v>
      </c>
      <c r="Z63" s="75">
        <v>2</v>
      </c>
      <c r="AA63" s="76" t="s">
        <v>44</v>
      </c>
    </row>
    <row r="64" spans="1:27" ht="15">
      <c r="A64" s="107" t="s">
        <v>69</v>
      </c>
      <c r="B64" s="41" t="s">
        <v>52</v>
      </c>
      <c r="C64" s="41" t="s">
        <v>147</v>
      </c>
      <c r="D64" s="41" t="s">
        <v>146</v>
      </c>
      <c r="E64" s="41" t="s">
        <v>42</v>
      </c>
      <c r="F64" s="42">
        <v>119</v>
      </c>
      <c r="G64" s="43" t="s">
        <v>44</v>
      </c>
      <c r="H64" s="43" t="s">
        <v>44</v>
      </c>
      <c r="I64" s="43" t="s">
        <v>44</v>
      </c>
      <c r="J64" s="43" t="s">
        <v>44</v>
      </c>
      <c r="K64" s="43" t="s">
        <v>44</v>
      </c>
      <c r="L64" s="43" t="s">
        <v>44</v>
      </c>
      <c r="M64" s="43" t="s">
        <v>44</v>
      </c>
      <c r="N64" s="43" t="s">
        <v>44</v>
      </c>
      <c r="O64" s="43" t="s">
        <v>44</v>
      </c>
      <c r="P64" s="43" t="s">
        <v>44</v>
      </c>
      <c r="Q64" s="43">
        <v>3</v>
      </c>
      <c r="R64" s="43">
        <v>1</v>
      </c>
      <c r="S64" s="43">
        <v>14</v>
      </c>
      <c r="T64" s="43">
        <v>16</v>
      </c>
      <c r="U64" s="43">
        <v>10</v>
      </c>
      <c r="V64" s="43">
        <v>17</v>
      </c>
      <c r="W64" s="43">
        <v>24</v>
      </c>
      <c r="X64" s="43">
        <v>19</v>
      </c>
      <c r="Y64" s="43">
        <v>13</v>
      </c>
      <c r="Z64" s="43">
        <v>2</v>
      </c>
      <c r="AA64" s="44" t="s">
        <v>44</v>
      </c>
    </row>
    <row r="65" spans="1:27" ht="15">
      <c r="A65" s="61"/>
      <c r="B65" s="62" t="s">
        <v>53</v>
      </c>
      <c r="C65" s="62" t="s">
        <v>147</v>
      </c>
      <c r="D65" s="62" t="s">
        <v>148</v>
      </c>
      <c r="E65" s="62" t="s">
        <v>42</v>
      </c>
      <c r="F65" s="79">
        <v>65</v>
      </c>
      <c r="G65" s="66" t="s">
        <v>44</v>
      </c>
      <c r="H65" s="66" t="s">
        <v>44</v>
      </c>
      <c r="I65" s="66" t="s">
        <v>44</v>
      </c>
      <c r="J65" s="66" t="s">
        <v>44</v>
      </c>
      <c r="K65" s="66" t="s">
        <v>44</v>
      </c>
      <c r="L65" s="66" t="s">
        <v>44</v>
      </c>
      <c r="M65" s="66" t="s">
        <v>44</v>
      </c>
      <c r="N65" s="66" t="s">
        <v>44</v>
      </c>
      <c r="O65" s="66" t="s">
        <v>44</v>
      </c>
      <c r="P65" s="66" t="s">
        <v>44</v>
      </c>
      <c r="Q65" s="66" t="s">
        <v>44</v>
      </c>
      <c r="R65" s="66" t="s">
        <v>44</v>
      </c>
      <c r="S65" s="66">
        <v>12</v>
      </c>
      <c r="T65" s="66">
        <v>11</v>
      </c>
      <c r="U65" s="66">
        <v>5</v>
      </c>
      <c r="V65" s="66">
        <v>9</v>
      </c>
      <c r="W65" s="66">
        <v>16</v>
      </c>
      <c r="X65" s="66">
        <v>7</v>
      </c>
      <c r="Y65" s="66">
        <v>5</v>
      </c>
      <c r="Z65" s="66" t="s">
        <v>44</v>
      </c>
      <c r="AA65" s="67" t="s">
        <v>44</v>
      </c>
    </row>
    <row r="66" spans="1:27" ht="15">
      <c r="A66" s="61"/>
      <c r="B66" s="62" t="s">
        <v>54</v>
      </c>
      <c r="C66" s="62" t="s">
        <v>147</v>
      </c>
      <c r="D66" s="62" t="s">
        <v>149</v>
      </c>
      <c r="E66" s="62" t="s">
        <v>42</v>
      </c>
      <c r="F66" s="79">
        <v>54</v>
      </c>
      <c r="G66" s="66" t="s">
        <v>44</v>
      </c>
      <c r="H66" s="66" t="s">
        <v>44</v>
      </c>
      <c r="I66" s="66" t="s">
        <v>44</v>
      </c>
      <c r="J66" s="66" t="s">
        <v>44</v>
      </c>
      <c r="K66" s="66" t="s">
        <v>44</v>
      </c>
      <c r="L66" s="66" t="s">
        <v>44</v>
      </c>
      <c r="M66" s="66" t="s">
        <v>44</v>
      </c>
      <c r="N66" s="66" t="s">
        <v>44</v>
      </c>
      <c r="O66" s="66" t="s">
        <v>44</v>
      </c>
      <c r="P66" s="66" t="s">
        <v>44</v>
      </c>
      <c r="Q66" s="66">
        <v>3</v>
      </c>
      <c r="R66" s="66">
        <v>1</v>
      </c>
      <c r="S66" s="66">
        <v>2</v>
      </c>
      <c r="T66" s="66">
        <v>5</v>
      </c>
      <c r="U66" s="66">
        <v>5</v>
      </c>
      <c r="V66" s="66">
        <v>8</v>
      </c>
      <c r="W66" s="66">
        <v>8</v>
      </c>
      <c r="X66" s="66">
        <v>12</v>
      </c>
      <c r="Y66" s="66">
        <v>8</v>
      </c>
      <c r="Z66" s="66">
        <v>2</v>
      </c>
      <c r="AA66" s="67" t="s">
        <v>44</v>
      </c>
    </row>
    <row r="67" spans="1:27" ht="15">
      <c r="A67" s="107" t="s">
        <v>71</v>
      </c>
      <c r="B67" s="41" t="s">
        <v>52</v>
      </c>
      <c r="C67" s="41" t="s">
        <v>27</v>
      </c>
      <c r="D67" s="41" t="s">
        <v>150</v>
      </c>
      <c r="E67" s="41" t="s">
        <v>45</v>
      </c>
      <c r="F67" s="42">
        <v>45</v>
      </c>
      <c r="G67" s="43" t="s">
        <v>44</v>
      </c>
      <c r="H67" s="43" t="s">
        <v>44</v>
      </c>
      <c r="I67" s="43" t="s">
        <v>44</v>
      </c>
      <c r="J67" s="43" t="s">
        <v>44</v>
      </c>
      <c r="K67" s="43" t="s">
        <v>44</v>
      </c>
      <c r="L67" s="43" t="s">
        <v>44</v>
      </c>
      <c r="M67" s="43" t="s">
        <v>44</v>
      </c>
      <c r="N67" s="43" t="s">
        <v>44</v>
      </c>
      <c r="O67" s="43" t="s">
        <v>44</v>
      </c>
      <c r="P67" s="43" t="s">
        <v>44</v>
      </c>
      <c r="Q67" s="43">
        <v>1</v>
      </c>
      <c r="R67" s="43" t="s">
        <v>44</v>
      </c>
      <c r="S67" s="43">
        <v>4</v>
      </c>
      <c r="T67" s="43">
        <v>7</v>
      </c>
      <c r="U67" s="43">
        <v>6</v>
      </c>
      <c r="V67" s="43">
        <v>4</v>
      </c>
      <c r="W67" s="43">
        <v>7</v>
      </c>
      <c r="X67" s="43">
        <v>9</v>
      </c>
      <c r="Y67" s="43">
        <v>6</v>
      </c>
      <c r="Z67" s="43">
        <v>1</v>
      </c>
      <c r="AA67" s="44" t="s">
        <v>44</v>
      </c>
    </row>
    <row r="68" spans="1:27" ht="15">
      <c r="A68" s="61"/>
      <c r="B68" s="62" t="s">
        <v>53</v>
      </c>
      <c r="C68" s="62" t="s">
        <v>27</v>
      </c>
      <c r="D68" s="62" t="s">
        <v>151</v>
      </c>
      <c r="E68" s="62" t="s">
        <v>45</v>
      </c>
      <c r="F68" s="79">
        <v>20</v>
      </c>
      <c r="G68" s="66" t="s">
        <v>44</v>
      </c>
      <c r="H68" s="66" t="s">
        <v>44</v>
      </c>
      <c r="I68" s="66" t="s">
        <v>44</v>
      </c>
      <c r="J68" s="66" t="s">
        <v>44</v>
      </c>
      <c r="K68" s="66" t="s">
        <v>44</v>
      </c>
      <c r="L68" s="66" t="s">
        <v>44</v>
      </c>
      <c r="M68" s="66" t="s">
        <v>44</v>
      </c>
      <c r="N68" s="66" t="s">
        <v>44</v>
      </c>
      <c r="O68" s="66" t="s">
        <v>44</v>
      </c>
      <c r="P68" s="66" t="s">
        <v>44</v>
      </c>
      <c r="Q68" s="66" t="s">
        <v>44</v>
      </c>
      <c r="R68" s="66" t="s">
        <v>44</v>
      </c>
      <c r="S68" s="66">
        <v>4</v>
      </c>
      <c r="T68" s="66">
        <v>5</v>
      </c>
      <c r="U68" s="66">
        <v>3</v>
      </c>
      <c r="V68" s="66">
        <v>1</v>
      </c>
      <c r="W68" s="66">
        <v>3</v>
      </c>
      <c r="X68" s="66">
        <v>3</v>
      </c>
      <c r="Y68" s="66">
        <v>1</v>
      </c>
      <c r="Z68" s="66" t="s">
        <v>44</v>
      </c>
      <c r="AA68" s="67" t="s">
        <v>44</v>
      </c>
    </row>
    <row r="69" spans="1:27" ht="15">
      <c r="A69" s="69"/>
      <c r="B69" s="70" t="s">
        <v>54</v>
      </c>
      <c r="C69" s="70" t="s">
        <v>27</v>
      </c>
      <c r="D69" s="70" t="s">
        <v>152</v>
      </c>
      <c r="E69" s="70" t="s">
        <v>45</v>
      </c>
      <c r="F69" s="80">
        <v>25</v>
      </c>
      <c r="G69" s="75" t="s">
        <v>44</v>
      </c>
      <c r="H69" s="75" t="s">
        <v>44</v>
      </c>
      <c r="I69" s="75" t="s">
        <v>44</v>
      </c>
      <c r="J69" s="75" t="s">
        <v>44</v>
      </c>
      <c r="K69" s="75" t="s">
        <v>44</v>
      </c>
      <c r="L69" s="75" t="s">
        <v>44</v>
      </c>
      <c r="M69" s="75" t="s">
        <v>44</v>
      </c>
      <c r="N69" s="75" t="s">
        <v>44</v>
      </c>
      <c r="O69" s="75" t="s">
        <v>44</v>
      </c>
      <c r="P69" s="75" t="s">
        <v>44</v>
      </c>
      <c r="Q69" s="75">
        <v>1</v>
      </c>
      <c r="R69" s="75" t="s">
        <v>44</v>
      </c>
      <c r="S69" s="75" t="s">
        <v>44</v>
      </c>
      <c r="T69" s="75">
        <v>2</v>
      </c>
      <c r="U69" s="75">
        <v>3</v>
      </c>
      <c r="V69" s="75">
        <v>3</v>
      </c>
      <c r="W69" s="75">
        <v>4</v>
      </c>
      <c r="X69" s="75">
        <v>6</v>
      </c>
      <c r="Y69" s="75">
        <v>5</v>
      </c>
      <c r="Z69" s="75">
        <v>1</v>
      </c>
      <c r="AA69" s="76" t="s">
        <v>44</v>
      </c>
    </row>
    <row r="70" spans="1:27" ht="15">
      <c r="A70" s="107" t="s">
        <v>73</v>
      </c>
      <c r="B70" s="41" t="s">
        <v>52</v>
      </c>
      <c r="C70" s="41" t="s">
        <v>28</v>
      </c>
      <c r="D70" s="41" t="s">
        <v>153</v>
      </c>
      <c r="E70" s="41" t="s">
        <v>45</v>
      </c>
      <c r="F70" s="42">
        <v>29</v>
      </c>
      <c r="G70" s="43" t="s">
        <v>44</v>
      </c>
      <c r="H70" s="43" t="s">
        <v>44</v>
      </c>
      <c r="I70" s="43" t="s">
        <v>44</v>
      </c>
      <c r="J70" s="43" t="s">
        <v>44</v>
      </c>
      <c r="K70" s="43" t="s">
        <v>44</v>
      </c>
      <c r="L70" s="43" t="s">
        <v>44</v>
      </c>
      <c r="M70" s="43" t="s">
        <v>44</v>
      </c>
      <c r="N70" s="43" t="s">
        <v>44</v>
      </c>
      <c r="O70" s="43" t="s">
        <v>44</v>
      </c>
      <c r="P70" s="43" t="s">
        <v>44</v>
      </c>
      <c r="Q70" s="43" t="s">
        <v>44</v>
      </c>
      <c r="R70" s="43">
        <v>1</v>
      </c>
      <c r="S70" s="43">
        <v>4</v>
      </c>
      <c r="T70" s="43">
        <v>6</v>
      </c>
      <c r="U70" s="43">
        <v>2</v>
      </c>
      <c r="V70" s="43">
        <v>7</v>
      </c>
      <c r="W70" s="43">
        <v>6</v>
      </c>
      <c r="X70" s="43">
        <v>1</v>
      </c>
      <c r="Y70" s="43">
        <v>2</v>
      </c>
      <c r="Z70" s="43" t="s">
        <v>44</v>
      </c>
      <c r="AA70" s="44" t="s">
        <v>44</v>
      </c>
    </row>
    <row r="71" spans="1:27" ht="15">
      <c r="A71" s="61"/>
      <c r="B71" s="62" t="s">
        <v>53</v>
      </c>
      <c r="C71" s="62" t="s">
        <v>28</v>
      </c>
      <c r="D71" s="62" t="s">
        <v>154</v>
      </c>
      <c r="E71" s="62" t="s">
        <v>45</v>
      </c>
      <c r="F71" s="79">
        <v>17</v>
      </c>
      <c r="G71" s="66" t="s">
        <v>44</v>
      </c>
      <c r="H71" s="66" t="s">
        <v>44</v>
      </c>
      <c r="I71" s="66" t="s">
        <v>44</v>
      </c>
      <c r="J71" s="66" t="s">
        <v>44</v>
      </c>
      <c r="K71" s="66" t="s">
        <v>44</v>
      </c>
      <c r="L71" s="66" t="s">
        <v>44</v>
      </c>
      <c r="M71" s="66" t="s">
        <v>44</v>
      </c>
      <c r="N71" s="66" t="s">
        <v>44</v>
      </c>
      <c r="O71" s="66" t="s">
        <v>44</v>
      </c>
      <c r="P71" s="66" t="s">
        <v>44</v>
      </c>
      <c r="Q71" s="66" t="s">
        <v>44</v>
      </c>
      <c r="R71" s="66" t="s">
        <v>44</v>
      </c>
      <c r="S71" s="66">
        <v>2</v>
      </c>
      <c r="T71" s="66">
        <v>5</v>
      </c>
      <c r="U71" s="66">
        <v>1</v>
      </c>
      <c r="V71" s="66">
        <v>5</v>
      </c>
      <c r="W71" s="66">
        <v>4</v>
      </c>
      <c r="X71" s="66" t="s">
        <v>44</v>
      </c>
      <c r="Y71" s="66" t="s">
        <v>44</v>
      </c>
      <c r="Z71" s="66" t="s">
        <v>44</v>
      </c>
      <c r="AA71" s="67" t="s">
        <v>44</v>
      </c>
    </row>
    <row r="72" spans="1:27" ht="15">
      <c r="A72" s="69"/>
      <c r="B72" s="70" t="s">
        <v>54</v>
      </c>
      <c r="C72" s="70" t="s">
        <v>28</v>
      </c>
      <c r="D72" s="70" t="s">
        <v>155</v>
      </c>
      <c r="E72" s="70" t="s">
        <v>45</v>
      </c>
      <c r="F72" s="80">
        <v>12</v>
      </c>
      <c r="G72" s="75" t="s">
        <v>44</v>
      </c>
      <c r="H72" s="75" t="s">
        <v>44</v>
      </c>
      <c r="I72" s="75" t="s">
        <v>44</v>
      </c>
      <c r="J72" s="75" t="s">
        <v>44</v>
      </c>
      <c r="K72" s="75" t="s">
        <v>44</v>
      </c>
      <c r="L72" s="75" t="s">
        <v>44</v>
      </c>
      <c r="M72" s="75" t="s">
        <v>44</v>
      </c>
      <c r="N72" s="75" t="s">
        <v>44</v>
      </c>
      <c r="O72" s="75" t="s">
        <v>44</v>
      </c>
      <c r="P72" s="75" t="s">
        <v>44</v>
      </c>
      <c r="Q72" s="75" t="s">
        <v>44</v>
      </c>
      <c r="R72" s="75">
        <v>1</v>
      </c>
      <c r="S72" s="75">
        <v>2</v>
      </c>
      <c r="T72" s="75">
        <v>1</v>
      </c>
      <c r="U72" s="75">
        <v>1</v>
      </c>
      <c r="V72" s="75">
        <v>2</v>
      </c>
      <c r="W72" s="75">
        <v>2</v>
      </c>
      <c r="X72" s="75">
        <v>1</v>
      </c>
      <c r="Y72" s="75">
        <v>2</v>
      </c>
      <c r="Z72" s="75" t="s">
        <v>44</v>
      </c>
      <c r="AA72" s="76" t="s">
        <v>44</v>
      </c>
    </row>
    <row r="73" spans="1:27" ht="15">
      <c r="A73" s="107" t="s">
        <v>75</v>
      </c>
      <c r="B73" s="41" t="s">
        <v>52</v>
      </c>
      <c r="C73" s="41" t="s">
        <v>29</v>
      </c>
      <c r="D73" s="41" t="s">
        <v>156</v>
      </c>
      <c r="E73" s="41" t="s">
        <v>45</v>
      </c>
      <c r="F73" s="42">
        <v>18</v>
      </c>
      <c r="G73" s="43" t="s">
        <v>44</v>
      </c>
      <c r="H73" s="43" t="s">
        <v>44</v>
      </c>
      <c r="I73" s="43" t="s">
        <v>44</v>
      </c>
      <c r="J73" s="43" t="s">
        <v>44</v>
      </c>
      <c r="K73" s="43" t="s">
        <v>44</v>
      </c>
      <c r="L73" s="43" t="s">
        <v>44</v>
      </c>
      <c r="M73" s="43" t="s">
        <v>44</v>
      </c>
      <c r="N73" s="43" t="s">
        <v>44</v>
      </c>
      <c r="O73" s="43" t="s">
        <v>44</v>
      </c>
      <c r="P73" s="43" t="s">
        <v>44</v>
      </c>
      <c r="Q73" s="43">
        <v>2</v>
      </c>
      <c r="R73" s="43" t="s">
        <v>44</v>
      </c>
      <c r="S73" s="43">
        <v>2</v>
      </c>
      <c r="T73" s="43">
        <v>1</v>
      </c>
      <c r="U73" s="43">
        <v>1</v>
      </c>
      <c r="V73" s="43">
        <v>2</v>
      </c>
      <c r="W73" s="43">
        <v>4</v>
      </c>
      <c r="X73" s="43">
        <v>4</v>
      </c>
      <c r="Y73" s="43">
        <v>2</v>
      </c>
      <c r="Z73" s="43" t="s">
        <v>44</v>
      </c>
      <c r="AA73" s="44" t="s">
        <v>44</v>
      </c>
    </row>
    <row r="74" spans="1:27" ht="15">
      <c r="A74" s="61"/>
      <c r="B74" s="62" t="s">
        <v>53</v>
      </c>
      <c r="C74" s="62" t="s">
        <v>29</v>
      </c>
      <c r="D74" s="62" t="s">
        <v>157</v>
      </c>
      <c r="E74" s="62" t="s">
        <v>45</v>
      </c>
      <c r="F74" s="79">
        <v>13</v>
      </c>
      <c r="G74" s="66" t="s">
        <v>44</v>
      </c>
      <c r="H74" s="66" t="s">
        <v>44</v>
      </c>
      <c r="I74" s="66" t="s">
        <v>44</v>
      </c>
      <c r="J74" s="66" t="s">
        <v>44</v>
      </c>
      <c r="K74" s="66" t="s">
        <v>44</v>
      </c>
      <c r="L74" s="66" t="s">
        <v>44</v>
      </c>
      <c r="M74" s="66" t="s">
        <v>44</v>
      </c>
      <c r="N74" s="66" t="s">
        <v>44</v>
      </c>
      <c r="O74" s="66" t="s">
        <v>44</v>
      </c>
      <c r="P74" s="66" t="s">
        <v>44</v>
      </c>
      <c r="Q74" s="66" t="s">
        <v>44</v>
      </c>
      <c r="R74" s="66" t="s">
        <v>44</v>
      </c>
      <c r="S74" s="66">
        <v>2</v>
      </c>
      <c r="T74" s="66">
        <v>1</v>
      </c>
      <c r="U74" s="66">
        <v>1</v>
      </c>
      <c r="V74" s="66">
        <v>2</v>
      </c>
      <c r="W74" s="66">
        <v>3</v>
      </c>
      <c r="X74" s="66">
        <v>2</v>
      </c>
      <c r="Y74" s="66">
        <v>2</v>
      </c>
      <c r="Z74" s="66" t="s">
        <v>44</v>
      </c>
      <c r="AA74" s="67" t="s">
        <v>44</v>
      </c>
    </row>
    <row r="75" spans="1:27" ht="15">
      <c r="A75" s="69"/>
      <c r="B75" s="70" t="s">
        <v>54</v>
      </c>
      <c r="C75" s="70" t="s">
        <v>29</v>
      </c>
      <c r="D75" s="70" t="s">
        <v>158</v>
      </c>
      <c r="E75" s="70" t="s">
        <v>45</v>
      </c>
      <c r="F75" s="80">
        <v>5</v>
      </c>
      <c r="G75" s="75" t="s">
        <v>44</v>
      </c>
      <c r="H75" s="75" t="s">
        <v>44</v>
      </c>
      <c r="I75" s="75" t="s">
        <v>44</v>
      </c>
      <c r="J75" s="75" t="s">
        <v>44</v>
      </c>
      <c r="K75" s="75" t="s">
        <v>44</v>
      </c>
      <c r="L75" s="75" t="s">
        <v>44</v>
      </c>
      <c r="M75" s="75" t="s">
        <v>44</v>
      </c>
      <c r="N75" s="75" t="s">
        <v>44</v>
      </c>
      <c r="O75" s="75" t="s">
        <v>44</v>
      </c>
      <c r="P75" s="75" t="s">
        <v>44</v>
      </c>
      <c r="Q75" s="75">
        <v>2</v>
      </c>
      <c r="R75" s="75" t="s">
        <v>44</v>
      </c>
      <c r="S75" s="75" t="s">
        <v>44</v>
      </c>
      <c r="T75" s="75" t="s">
        <v>44</v>
      </c>
      <c r="U75" s="75" t="s">
        <v>44</v>
      </c>
      <c r="V75" s="75" t="s">
        <v>44</v>
      </c>
      <c r="W75" s="75">
        <v>1</v>
      </c>
      <c r="X75" s="75">
        <v>2</v>
      </c>
      <c r="Y75" s="75" t="s">
        <v>44</v>
      </c>
      <c r="Z75" s="75" t="s">
        <v>44</v>
      </c>
      <c r="AA75" s="76" t="s">
        <v>44</v>
      </c>
    </row>
    <row r="76" spans="1:27" ht="15">
      <c r="A76" s="107" t="s">
        <v>77</v>
      </c>
      <c r="B76" s="41" t="s">
        <v>52</v>
      </c>
      <c r="C76" s="41" t="s">
        <v>30</v>
      </c>
      <c r="D76" s="41" t="s">
        <v>159</v>
      </c>
      <c r="E76" s="41" t="s">
        <v>45</v>
      </c>
      <c r="F76" s="42">
        <v>15</v>
      </c>
      <c r="G76" s="43" t="s">
        <v>44</v>
      </c>
      <c r="H76" s="43" t="s">
        <v>44</v>
      </c>
      <c r="I76" s="43" t="s">
        <v>44</v>
      </c>
      <c r="J76" s="43" t="s">
        <v>44</v>
      </c>
      <c r="K76" s="43" t="s">
        <v>44</v>
      </c>
      <c r="L76" s="43" t="s">
        <v>44</v>
      </c>
      <c r="M76" s="43" t="s">
        <v>44</v>
      </c>
      <c r="N76" s="43" t="s">
        <v>44</v>
      </c>
      <c r="O76" s="43" t="s">
        <v>44</v>
      </c>
      <c r="P76" s="43" t="s">
        <v>44</v>
      </c>
      <c r="Q76" s="43" t="s">
        <v>44</v>
      </c>
      <c r="R76" s="43" t="s">
        <v>44</v>
      </c>
      <c r="S76" s="43">
        <v>2</v>
      </c>
      <c r="T76" s="43">
        <v>1</v>
      </c>
      <c r="U76" s="43" t="s">
        <v>44</v>
      </c>
      <c r="V76" s="43">
        <v>2</v>
      </c>
      <c r="W76" s="43">
        <v>4</v>
      </c>
      <c r="X76" s="43">
        <v>3</v>
      </c>
      <c r="Y76" s="43">
        <v>2</v>
      </c>
      <c r="Z76" s="43">
        <v>1</v>
      </c>
      <c r="AA76" s="44" t="s">
        <v>44</v>
      </c>
    </row>
    <row r="77" spans="1:27" ht="15">
      <c r="A77" s="61"/>
      <c r="B77" s="62" t="s">
        <v>53</v>
      </c>
      <c r="C77" s="62" t="s">
        <v>30</v>
      </c>
      <c r="D77" s="62" t="s">
        <v>160</v>
      </c>
      <c r="E77" s="62" t="s">
        <v>45</v>
      </c>
      <c r="F77" s="79">
        <v>7</v>
      </c>
      <c r="G77" s="66" t="s">
        <v>44</v>
      </c>
      <c r="H77" s="66" t="s">
        <v>44</v>
      </c>
      <c r="I77" s="66" t="s">
        <v>44</v>
      </c>
      <c r="J77" s="66" t="s">
        <v>44</v>
      </c>
      <c r="K77" s="66" t="s">
        <v>44</v>
      </c>
      <c r="L77" s="66" t="s">
        <v>44</v>
      </c>
      <c r="M77" s="66" t="s">
        <v>44</v>
      </c>
      <c r="N77" s="66" t="s">
        <v>44</v>
      </c>
      <c r="O77" s="66" t="s">
        <v>44</v>
      </c>
      <c r="P77" s="66" t="s">
        <v>44</v>
      </c>
      <c r="Q77" s="66" t="s">
        <v>44</v>
      </c>
      <c r="R77" s="66" t="s">
        <v>44</v>
      </c>
      <c r="S77" s="66">
        <v>2</v>
      </c>
      <c r="T77" s="66" t="s">
        <v>44</v>
      </c>
      <c r="U77" s="66" t="s">
        <v>44</v>
      </c>
      <c r="V77" s="66">
        <v>1</v>
      </c>
      <c r="W77" s="66">
        <v>3</v>
      </c>
      <c r="X77" s="66" t="s">
        <v>44</v>
      </c>
      <c r="Y77" s="66">
        <v>1</v>
      </c>
      <c r="Z77" s="66" t="s">
        <v>44</v>
      </c>
      <c r="AA77" s="67" t="s">
        <v>44</v>
      </c>
    </row>
    <row r="78" spans="1:27" ht="15">
      <c r="A78" s="69"/>
      <c r="B78" s="70" t="s">
        <v>54</v>
      </c>
      <c r="C78" s="70" t="s">
        <v>30</v>
      </c>
      <c r="D78" s="70" t="s">
        <v>161</v>
      </c>
      <c r="E78" s="70" t="s">
        <v>45</v>
      </c>
      <c r="F78" s="80">
        <v>8</v>
      </c>
      <c r="G78" s="75" t="s">
        <v>44</v>
      </c>
      <c r="H78" s="75" t="s">
        <v>44</v>
      </c>
      <c r="I78" s="75" t="s">
        <v>44</v>
      </c>
      <c r="J78" s="75" t="s">
        <v>44</v>
      </c>
      <c r="K78" s="75" t="s">
        <v>44</v>
      </c>
      <c r="L78" s="75" t="s">
        <v>44</v>
      </c>
      <c r="M78" s="75" t="s">
        <v>44</v>
      </c>
      <c r="N78" s="75" t="s">
        <v>44</v>
      </c>
      <c r="O78" s="75" t="s">
        <v>44</v>
      </c>
      <c r="P78" s="75" t="s">
        <v>44</v>
      </c>
      <c r="Q78" s="75" t="s">
        <v>44</v>
      </c>
      <c r="R78" s="75" t="s">
        <v>44</v>
      </c>
      <c r="S78" s="75" t="s">
        <v>44</v>
      </c>
      <c r="T78" s="75">
        <v>1</v>
      </c>
      <c r="U78" s="75" t="s">
        <v>44</v>
      </c>
      <c r="V78" s="75">
        <v>1</v>
      </c>
      <c r="W78" s="75">
        <v>1</v>
      </c>
      <c r="X78" s="75">
        <v>3</v>
      </c>
      <c r="Y78" s="75">
        <v>1</v>
      </c>
      <c r="Z78" s="75">
        <v>1</v>
      </c>
      <c r="AA78" s="76" t="s">
        <v>44</v>
      </c>
    </row>
    <row r="79" spans="1:27" ht="15">
      <c r="A79" s="107" t="s">
        <v>79</v>
      </c>
      <c r="B79" s="41" t="s">
        <v>52</v>
      </c>
      <c r="C79" s="41" t="s">
        <v>31</v>
      </c>
      <c r="D79" s="41" t="s">
        <v>162</v>
      </c>
      <c r="E79" s="41" t="s">
        <v>45</v>
      </c>
      <c r="F79" s="42">
        <v>12</v>
      </c>
      <c r="G79" s="43" t="s">
        <v>44</v>
      </c>
      <c r="H79" s="43" t="s">
        <v>44</v>
      </c>
      <c r="I79" s="43" t="s">
        <v>44</v>
      </c>
      <c r="J79" s="43" t="s">
        <v>44</v>
      </c>
      <c r="K79" s="43" t="s">
        <v>44</v>
      </c>
      <c r="L79" s="43" t="s">
        <v>44</v>
      </c>
      <c r="M79" s="43" t="s">
        <v>44</v>
      </c>
      <c r="N79" s="43" t="s">
        <v>44</v>
      </c>
      <c r="O79" s="43" t="s">
        <v>44</v>
      </c>
      <c r="P79" s="43" t="s">
        <v>44</v>
      </c>
      <c r="Q79" s="43" t="s">
        <v>44</v>
      </c>
      <c r="R79" s="43" t="s">
        <v>44</v>
      </c>
      <c r="S79" s="43">
        <v>2</v>
      </c>
      <c r="T79" s="43">
        <v>1</v>
      </c>
      <c r="U79" s="43">
        <v>1</v>
      </c>
      <c r="V79" s="43">
        <v>2</v>
      </c>
      <c r="W79" s="43">
        <v>3</v>
      </c>
      <c r="X79" s="43">
        <v>2</v>
      </c>
      <c r="Y79" s="43">
        <v>1</v>
      </c>
      <c r="Z79" s="43" t="s">
        <v>44</v>
      </c>
      <c r="AA79" s="44" t="s">
        <v>44</v>
      </c>
    </row>
    <row r="80" spans="1:27" ht="15">
      <c r="A80" s="61"/>
      <c r="B80" s="62" t="s">
        <v>53</v>
      </c>
      <c r="C80" s="62" t="s">
        <v>31</v>
      </c>
      <c r="D80" s="62" t="s">
        <v>163</v>
      </c>
      <c r="E80" s="62" t="s">
        <v>45</v>
      </c>
      <c r="F80" s="79">
        <v>8</v>
      </c>
      <c r="G80" s="66" t="s">
        <v>44</v>
      </c>
      <c r="H80" s="66" t="s">
        <v>44</v>
      </c>
      <c r="I80" s="66" t="s">
        <v>44</v>
      </c>
      <c r="J80" s="66" t="s">
        <v>44</v>
      </c>
      <c r="K80" s="66" t="s">
        <v>44</v>
      </c>
      <c r="L80" s="66" t="s">
        <v>44</v>
      </c>
      <c r="M80" s="66" t="s">
        <v>44</v>
      </c>
      <c r="N80" s="66" t="s">
        <v>44</v>
      </c>
      <c r="O80" s="66" t="s">
        <v>44</v>
      </c>
      <c r="P80" s="66" t="s">
        <v>44</v>
      </c>
      <c r="Q80" s="66" t="s">
        <v>44</v>
      </c>
      <c r="R80" s="66" t="s">
        <v>44</v>
      </c>
      <c r="S80" s="66">
        <v>2</v>
      </c>
      <c r="T80" s="66" t="s">
        <v>44</v>
      </c>
      <c r="U80" s="66" t="s">
        <v>44</v>
      </c>
      <c r="V80" s="66" t="s">
        <v>44</v>
      </c>
      <c r="W80" s="66">
        <v>3</v>
      </c>
      <c r="X80" s="66">
        <v>2</v>
      </c>
      <c r="Y80" s="66">
        <v>1</v>
      </c>
      <c r="Z80" s="66" t="s">
        <v>44</v>
      </c>
      <c r="AA80" s="67" t="s">
        <v>44</v>
      </c>
    </row>
    <row r="81" spans="1:27" ht="15">
      <c r="A81" s="69"/>
      <c r="B81" s="70" t="s">
        <v>54</v>
      </c>
      <c r="C81" s="70" t="s">
        <v>31</v>
      </c>
      <c r="D81" s="70" t="s">
        <v>164</v>
      </c>
      <c r="E81" s="70" t="s">
        <v>45</v>
      </c>
      <c r="F81" s="80">
        <v>4</v>
      </c>
      <c r="G81" s="75" t="s">
        <v>44</v>
      </c>
      <c r="H81" s="75" t="s">
        <v>44</v>
      </c>
      <c r="I81" s="75" t="s">
        <v>44</v>
      </c>
      <c r="J81" s="75" t="s">
        <v>44</v>
      </c>
      <c r="K81" s="75" t="s">
        <v>44</v>
      </c>
      <c r="L81" s="75" t="s">
        <v>44</v>
      </c>
      <c r="M81" s="75" t="s">
        <v>44</v>
      </c>
      <c r="N81" s="75" t="s">
        <v>44</v>
      </c>
      <c r="O81" s="75" t="s">
        <v>44</v>
      </c>
      <c r="P81" s="75" t="s">
        <v>44</v>
      </c>
      <c r="Q81" s="75" t="s">
        <v>44</v>
      </c>
      <c r="R81" s="75" t="s">
        <v>44</v>
      </c>
      <c r="S81" s="75" t="s">
        <v>44</v>
      </c>
      <c r="T81" s="75">
        <v>1</v>
      </c>
      <c r="U81" s="75">
        <v>1</v>
      </c>
      <c r="V81" s="75">
        <v>2</v>
      </c>
      <c r="W81" s="75" t="s">
        <v>44</v>
      </c>
      <c r="X81" s="75" t="s">
        <v>44</v>
      </c>
      <c r="Y81" s="75" t="s">
        <v>44</v>
      </c>
      <c r="Z81" s="75" t="s">
        <v>44</v>
      </c>
      <c r="AA81" s="76" t="s">
        <v>44</v>
      </c>
    </row>
    <row r="82" spans="1:27" ht="15">
      <c r="A82" s="30" t="s">
        <v>90</v>
      </c>
      <c r="B82" s="27" t="s">
        <v>91</v>
      </c>
    </row>
  </sheetData>
  <phoneticPr fontId="3"/>
  <conditionalFormatting sqref="A4:AA4 A61:AA61 A64:AA64 A67:AA67 A70:AA70 A73:AA73 A76:AA76 A79:AA79 G5:H81">
    <cfRule type="expression" dxfId="3703" priority="353" stopIfTrue="1">
      <formula>OR($E4="国", $E4="道")</formula>
    </cfRule>
    <cfRule type="expression" dxfId="3702" priority="354" stopIfTrue="1">
      <formula>OR($C4="札幌市", $C4="小樽市", $C4="函館市", $C4="旭川市")</formula>
    </cfRule>
    <cfRule type="expression" dxfId="3701" priority="355" stopIfTrue="1">
      <formula>OR($E4="所", $E4="圏", $E4="局")</formula>
    </cfRule>
    <cfRule type="expression" dxfId="3700" priority="356">
      <formula>OR($E4="市", $E4="町", $E4="村")</formula>
    </cfRule>
  </conditionalFormatting>
  <conditionalFormatting sqref="A5:AA5 A43:AA60 A62:AA63 A65:AA66 A68:AA81">
    <cfRule type="expression" dxfId="3699" priority="349" stopIfTrue="1">
      <formula>OR($E5="国", $E5="道")</formula>
    </cfRule>
    <cfRule type="expression" dxfId="3698" priority="350" stopIfTrue="1">
      <formula>OR($C5="札幌市", $C5="小樽市", $C5="函館市", $C5="旭川市")</formula>
    </cfRule>
    <cfRule type="expression" dxfId="3697" priority="351" stopIfTrue="1">
      <formula>OR($E5="所", $E5="圏", $E5="局")</formula>
    </cfRule>
    <cfRule type="expression" dxfId="3696" priority="352">
      <formula>OR($E5="市", $E5="町", $E5="村")</formula>
    </cfRule>
  </conditionalFormatting>
  <conditionalFormatting sqref="A6:AA6">
    <cfRule type="expression" dxfId="3695" priority="345" stopIfTrue="1">
      <formula>OR($E6="国", $E6="道")</formula>
    </cfRule>
    <cfRule type="expression" dxfId="3694" priority="346" stopIfTrue="1">
      <formula>OR($C6="札幌市", $C6="小樽市", $C6="函館市", $C6="旭川市")</formula>
    </cfRule>
    <cfRule type="expression" dxfId="3693" priority="347" stopIfTrue="1">
      <formula>OR($E6="所", $E6="圏", $E6="局")</formula>
    </cfRule>
    <cfRule type="expression" dxfId="3692" priority="348">
      <formula>OR($E6="市", $E6="町", $E6="村")</formula>
    </cfRule>
  </conditionalFormatting>
  <conditionalFormatting sqref="A7:AA7">
    <cfRule type="expression" dxfId="3691" priority="341" stopIfTrue="1">
      <formula>OR($E7="国", $E7="道")</formula>
    </cfRule>
    <cfRule type="expression" dxfId="3690" priority="342" stopIfTrue="1">
      <formula>OR($C7="札幌市", $C7="小樽市", $C7="函館市", $C7="旭川市")</formula>
    </cfRule>
    <cfRule type="expression" dxfId="3689" priority="343" stopIfTrue="1">
      <formula>OR($E7="所", $E7="圏", $E7="局")</formula>
    </cfRule>
    <cfRule type="expression" dxfId="3688" priority="344">
      <formula>OR($E7="市", $E7="町", $E7="村")</formula>
    </cfRule>
  </conditionalFormatting>
  <conditionalFormatting sqref="A8:AA8">
    <cfRule type="expression" dxfId="3687" priority="337" stopIfTrue="1">
      <formula>OR($E8="国", $E8="道")</formula>
    </cfRule>
    <cfRule type="expression" dxfId="3686" priority="338" stopIfTrue="1">
      <formula>OR($C8="札幌市", $C8="小樽市", $C8="函館市", $C8="旭川市")</formula>
    </cfRule>
    <cfRule type="expression" dxfId="3685" priority="339" stopIfTrue="1">
      <formula>OR($E8="所", $E8="圏", $E8="局")</formula>
    </cfRule>
    <cfRule type="expression" dxfId="3684" priority="340">
      <formula>OR($E8="市", $E8="町", $E8="村")</formula>
    </cfRule>
  </conditionalFormatting>
  <conditionalFormatting sqref="A9:AA9">
    <cfRule type="expression" dxfId="3683" priority="333" stopIfTrue="1">
      <formula>OR($E9="国", $E9="道")</formula>
    </cfRule>
    <cfRule type="expression" dxfId="3682" priority="334" stopIfTrue="1">
      <formula>OR($C9="札幌市", $C9="小樽市", $C9="函館市", $C9="旭川市")</formula>
    </cfRule>
    <cfRule type="expression" dxfId="3681" priority="335" stopIfTrue="1">
      <formula>OR($E9="所", $E9="圏", $E9="局")</formula>
    </cfRule>
    <cfRule type="expression" dxfId="3680" priority="336">
      <formula>OR($E9="市", $E9="町", $E9="村")</formula>
    </cfRule>
  </conditionalFormatting>
  <conditionalFormatting sqref="A10:AA10">
    <cfRule type="expression" dxfId="3679" priority="329" stopIfTrue="1">
      <formula>OR($E10="国", $E10="道")</formula>
    </cfRule>
    <cfRule type="expression" dxfId="3678" priority="330" stopIfTrue="1">
      <formula>OR($C10="札幌市", $C10="小樽市", $C10="函館市", $C10="旭川市")</formula>
    </cfRule>
    <cfRule type="expression" dxfId="3677" priority="331" stopIfTrue="1">
      <formula>OR($E10="所", $E10="圏", $E10="局")</formula>
    </cfRule>
    <cfRule type="expression" dxfId="3676" priority="332">
      <formula>OR($E10="市", $E10="町", $E10="村")</formula>
    </cfRule>
  </conditionalFormatting>
  <conditionalFormatting sqref="A11:AA11">
    <cfRule type="expression" dxfId="3675" priority="325" stopIfTrue="1">
      <formula>OR($E11="国", $E11="道")</formula>
    </cfRule>
    <cfRule type="expression" dxfId="3674" priority="326" stopIfTrue="1">
      <formula>OR($C11="札幌市", $C11="小樽市", $C11="函館市", $C11="旭川市")</formula>
    </cfRule>
    <cfRule type="expression" dxfId="3673" priority="327" stopIfTrue="1">
      <formula>OR($E11="所", $E11="圏", $E11="局")</formula>
    </cfRule>
    <cfRule type="expression" dxfId="3672" priority="328">
      <formula>OR($E11="市", $E11="町", $E11="村")</formula>
    </cfRule>
  </conditionalFormatting>
  <conditionalFormatting sqref="A12:AA12">
    <cfRule type="expression" dxfId="3671" priority="321" stopIfTrue="1">
      <formula>OR($E12="国", $E12="道")</formula>
    </cfRule>
    <cfRule type="expression" dxfId="3670" priority="322" stopIfTrue="1">
      <formula>OR($C12="札幌市", $C12="小樽市", $C12="函館市", $C12="旭川市")</formula>
    </cfRule>
    <cfRule type="expression" dxfId="3669" priority="323" stopIfTrue="1">
      <formula>OR($E12="所", $E12="圏", $E12="局")</formula>
    </cfRule>
    <cfRule type="expression" dxfId="3668" priority="324">
      <formula>OR($E12="市", $E12="町", $E12="村")</formula>
    </cfRule>
  </conditionalFormatting>
  <conditionalFormatting sqref="A13:AA13">
    <cfRule type="expression" dxfId="3667" priority="317" stopIfTrue="1">
      <formula>OR($E13="国", $E13="道")</formula>
    </cfRule>
    <cfRule type="expression" dxfId="3666" priority="318" stopIfTrue="1">
      <formula>OR($C13="札幌市", $C13="小樽市", $C13="函館市", $C13="旭川市")</formula>
    </cfRule>
    <cfRule type="expression" dxfId="3665" priority="319" stopIfTrue="1">
      <formula>OR($E13="所", $E13="圏", $E13="局")</formula>
    </cfRule>
    <cfRule type="expression" dxfId="3664" priority="320">
      <formula>OR($E13="市", $E13="町", $E13="村")</formula>
    </cfRule>
  </conditionalFormatting>
  <conditionalFormatting sqref="A14:AA14">
    <cfRule type="expression" dxfId="3663" priority="313" stopIfTrue="1">
      <formula>OR($E14="国", $E14="道")</formula>
    </cfRule>
    <cfRule type="expression" dxfId="3662" priority="314" stopIfTrue="1">
      <formula>OR($C14="札幌市", $C14="小樽市", $C14="函館市", $C14="旭川市")</formula>
    </cfRule>
    <cfRule type="expression" dxfId="3661" priority="315" stopIfTrue="1">
      <formula>OR($E14="所", $E14="圏", $E14="局")</formula>
    </cfRule>
    <cfRule type="expression" dxfId="3660" priority="316">
      <formula>OR($E14="市", $E14="町", $E14="村")</formula>
    </cfRule>
  </conditionalFormatting>
  <conditionalFormatting sqref="A15:AA15">
    <cfRule type="expression" dxfId="3659" priority="309" stopIfTrue="1">
      <formula>OR($E15="国", $E15="道")</formula>
    </cfRule>
    <cfRule type="expression" dxfId="3658" priority="310" stopIfTrue="1">
      <formula>OR($C15="札幌市", $C15="小樽市", $C15="函館市", $C15="旭川市")</formula>
    </cfRule>
    <cfRule type="expression" dxfId="3657" priority="311" stopIfTrue="1">
      <formula>OR($E15="所", $E15="圏", $E15="局")</formula>
    </cfRule>
    <cfRule type="expression" dxfId="3656" priority="312">
      <formula>OR($E15="市", $E15="町", $E15="村")</formula>
    </cfRule>
  </conditionalFormatting>
  <conditionalFormatting sqref="A16:AA16">
    <cfRule type="expression" dxfId="3655" priority="305" stopIfTrue="1">
      <formula>OR($E16="国", $E16="道")</formula>
    </cfRule>
    <cfRule type="expression" dxfId="3654" priority="306" stopIfTrue="1">
      <formula>OR($C16="札幌市", $C16="小樽市", $C16="函館市", $C16="旭川市")</formula>
    </cfRule>
    <cfRule type="expression" dxfId="3653" priority="307" stopIfTrue="1">
      <formula>OR($E16="所", $E16="圏", $E16="局")</formula>
    </cfRule>
    <cfRule type="expression" dxfId="3652" priority="308">
      <formula>OR($E16="市", $E16="町", $E16="村")</formula>
    </cfRule>
  </conditionalFormatting>
  <conditionalFormatting sqref="A17:AA17">
    <cfRule type="expression" dxfId="3651" priority="301" stopIfTrue="1">
      <formula>OR($E17="国", $E17="道")</formula>
    </cfRule>
    <cfRule type="expression" dxfId="3650" priority="302" stopIfTrue="1">
      <formula>OR($C17="札幌市", $C17="小樽市", $C17="函館市", $C17="旭川市")</formula>
    </cfRule>
    <cfRule type="expression" dxfId="3649" priority="303" stopIfTrue="1">
      <formula>OR($E17="所", $E17="圏", $E17="局")</formula>
    </cfRule>
    <cfRule type="expression" dxfId="3648" priority="304">
      <formula>OR($E17="市", $E17="町", $E17="村")</formula>
    </cfRule>
  </conditionalFormatting>
  <conditionalFormatting sqref="A18:AA18">
    <cfRule type="expression" dxfId="3647" priority="297" stopIfTrue="1">
      <formula>OR($E18="国", $E18="道")</formula>
    </cfRule>
    <cfRule type="expression" dxfId="3646" priority="298" stopIfTrue="1">
      <formula>OR($C18="札幌市", $C18="小樽市", $C18="函館市", $C18="旭川市")</formula>
    </cfRule>
    <cfRule type="expression" dxfId="3645" priority="299" stopIfTrue="1">
      <formula>OR($E18="所", $E18="圏", $E18="局")</formula>
    </cfRule>
    <cfRule type="expression" dxfId="3644" priority="300">
      <formula>OR($E18="市", $E18="町", $E18="村")</formula>
    </cfRule>
  </conditionalFormatting>
  <conditionalFormatting sqref="A19:AA19">
    <cfRule type="expression" dxfId="3643" priority="293" stopIfTrue="1">
      <formula>OR($E19="国", $E19="道")</formula>
    </cfRule>
    <cfRule type="expression" dxfId="3642" priority="294" stopIfTrue="1">
      <formula>OR($C19="札幌市", $C19="小樽市", $C19="函館市", $C19="旭川市")</formula>
    </cfRule>
    <cfRule type="expression" dxfId="3641" priority="295" stopIfTrue="1">
      <formula>OR($E19="所", $E19="圏", $E19="局")</formula>
    </cfRule>
    <cfRule type="expression" dxfId="3640" priority="296">
      <formula>OR($E19="市", $E19="町", $E19="村")</formula>
    </cfRule>
  </conditionalFormatting>
  <conditionalFormatting sqref="A20:AA20">
    <cfRule type="expression" dxfId="3639" priority="289" stopIfTrue="1">
      <formula>OR($E20="国", $E20="道")</formula>
    </cfRule>
    <cfRule type="expression" dxfId="3638" priority="290" stopIfTrue="1">
      <formula>OR($C20="札幌市", $C20="小樽市", $C20="函館市", $C20="旭川市")</formula>
    </cfRule>
    <cfRule type="expression" dxfId="3637" priority="291" stopIfTrue="1">
      <formula>OR($E20="所", $E20="圏", $E20="局")</formula>
    </cfRule>
    <cfRule type="expression" dxfId="3636" priority="292">
      <formula>OR($E20="市", $E20="町", $E20="村")</formula>
    </cfRule>
  </conditionalFormatting>
  <conditionalFormatting sqref="A21:AA21">
    <cfRule type="expression" dxfId="3635" priority="285" stopIfTrue="1">
      <formula>OR($E21="国", $E21="道")</formula>
    </cfRule>
    <cfRule type="expression" dxfId="3634" priority="286" stopIfTrue="1">
      <formula>OR($C21="札幌市", $C21="小樽市", $C21="函館市", $C21="旭川市")</formula>
    </cfRule>
    <cfRule type="expression" dxfId="3633" priority="287" stopIfTrue="1">
      <formula>OR($E21="所", $E21="圏", $E21="局")</formula>
    </cfRule>
    <cfRule type="expression" dxfId="3632" priority="288">
      <formula>OR($E21="市", $E21="町", $E21="村")</formula>
    </cfRule>
  </conditionalFormatting>
  <conditionalFormatting sqref="A22:AA22">
    <cfRule type="expression" dxfId="3631" priority="281" stopIfTrue="1">
      <formula>OR($E22="国", $E22="道")</formula>
    </cfRule>
    <cfRule type="expression" dxfId="3630" priority="282" stopIfTrue="1">
      <formula>OR($C22="札幌市", $C22="小樽市", $C22="函館市", $C22="旭川市")</formula>
    </cfRule>
    <cfRule type="expression" dxfId="3629" priority="283" stopIfTrue="1">
      <formula>OR($E22="所", $E22="圏", $E22="局")</formula>
    </cfRule>
    <cfRule type="expression" dxfId="3628" priority="284">
      <formula>OR($E22="市", $E22="町", $E22="村")</formula>
    </cfRule>
  </conditionalFormatting>
  <conditionalFormatting sqref="A23:AA23">
    <cfRule type="expression" dxfId="3627" priority="277" stopIfTrue="1">
      <formula>OR($E23="国", $E23="道")</formula>
    </cfRule>
    <cfRule type="expression" dxfId="3626" priority="278" stopIfTrue="1">
      <formula>OR($C23="札幌市", $C23="小樽市", $C23="函館市", $C23="旭川市")</formula>
    </cfRule>
    <cfRule type="expression" dxfId="3625" priority="279" stopIfTrue="1">
      <formula>OR($E23="所", $E23="圏", $E23="局")</formula>
    </cfRule>
    <cfRule type="expression" dxfId="3624" priority="280">
      <formula>OR($E23="市", $E23="町", $E23="村")</formula>
    </cfRule>
  </conditionalFormatting>
  <conditionalFormatting sqref="A24:AA24">
    <cfRule type="expression" dxfId="3623" priority="273" stopIfTrue="1">
      <formula>OR($E24="国", $E24="道")</formula>
    </cfRule>
    <cfRule type="expression" dxfId="3622" priority="274" stopIfTrue="1">
      <formula>OR($C24="札幌市", $C24="小樽市", $C24="函館市", $C24="旭川市")</formula>
    </cfRule>
    <cfRule type="expression" dxfId="3621" priority="275" stopIfTrue="1">
      <formula>OR($E24="所", $E24="圏", $E24="局")</formula>
    </cfRule>
    <cfRule type="expression" dxfId="3620" priority="276">
      <formula>OR($E24="市", $E24="町", $E24="村")</formula>
    </cfRule>
  </conditionalFormatting>
  <conditionalFormatting sqref="A25:AA25">
    <cfRule type="expression" dxfId="3619" priority="269" stopIfTrue="1">
      <formula>OR($E25="国", $E25="道")</formula>
    </cfRule>
    <cfRule type="expression" dxfId="3618" priority="270" stopIfTrue="1">
      <formula>OR($C25="札幌市", $C25="小樽市", $C25="函館市", $C25="旭川市")</formula>
    </cfRule>
    <cfRule type="expression" dxfId="3617" priority="271" stopIfTrue="1">
      <formula>OR($E25="所", $E25="圏", $E25="局")</formula>
    </cfRule>
    <cfRule type="expression" dxfId="3616" priority="272">
      <formula>OR($E25="市", $E25="町", $E25="村")</formula>
    </cfRule>
  </conditionalFormatting>
  <conditionalFormatting sqref="A26:AA26">
    <cfRule type="expression" dxfId="3615" priority="265" stopIfTrue="1">
      <formula>OR($E26="国", $E26="道")</formula>
    </cfRule>
    <cfRule type="expression" dxfId="3614" priority="266" stopIfTrue="1">
      <formula>OR($C26="札幌市", $C26="小樽市", $C26="函館市", $C26="旭川市")</formula>
    </cfRule>
    <cfRule type="expression" dxfId="3613" priority="267" stopIfTrue="1">
      <formula>OR($E26="所", $E26="圏", $E26="局")</formula>
    </cfRule>
    <cfRule type="expression" dxfId="3612" priority="268">
      <formula>OR($E26="市", $E26="町", $E26="村")</formula>
    </cfRule>
  </conditionalFormatting>
  <conditionalFormatting sqref="A27:AA27">
    <cfRule type="expression" dxfId="3611" priority="261" stopIfTrue="1">
      <formula>OR($E27="国", $E27="道")</formula>
    </cfRule>
    <cfRule type="expression" dxfId="3610" priority="262" stopIfTrue="1">
      <formula>OR($C27="札幌市", $C27="小樽市", $C27="函館市", $C27="旭川市")</formula>
    </cfRule>
    <cfRule type="expression" dxfId="3609" priority="263" stopIfTrue="1">
      <formula>OR($E27="所", $E27="圏", $E27="局")</formula>
    </cfRule>
    <cfRule type="expression" dxfId="3608" priority="264">
      <formula>OR($E27="市", $E27="町", $E27="村")</formula>
    </cfRule>
  </conditionalFormatting>
  <conditionalFormatting sqref="A28:AA28">
    <cfRule type="expression" dxfId="3607" priority="257" stopIfTrue="1">
      <formula>OR($E28="国", $E28="道")</formula>
    </cfRule>
    <cfRule type="expression" dxfId="3606" priority="258" stopIfTrue="1">
      <formula>OR($C28="札幌市", $C28="小樽市", $C28="函館市", $C28="旭川市")</formula>
    </cfRule>
    <cfRule type="expression" dxfId="3605" priority="259" stopIfTrue="1">
      <formula>OR($E28="所", $E28="圏", $E28="局")</formula>
    </cfRule>
    <cfRule type="expression" dxfId="3604" priority="260">
      <formula>OR($E28="市", $E28="町", $E28="村")</formula>
    </cfRule>
  </conditionalFormatting>
  <conditionalFormatting sqref="A29:AA29">
    <cfRule type="expression" dxfId="3603" priority="253" stopIfTrue="1">
      <formula>OR($E29="国", $E29="道")</formula>
    </cfRule>
    <cfRule type="expression" dxfId="3602" priority="254" stopIfTrue="1">
      <formula>OR($C29="札幌市", $C29="小樽市", $C29="函館市", $C29="旭川市")</formula>
    </cfRule>
    <cfRule type="expression" dxfId="3601" priority="255" stopIfTrue="1">
      <formula>OR($E29="所", $E29="圏", $E29="局")</formula>
    </cfRule>
    <cfRule type="expression" dxfId="3600" priority="256">
      <formula>OR($E29="市", $E29="町", $E29="村")</formula>
    </cfRule>
  </conditionalFormatting>
  <conditionalFormatting sqref="A30:AA30">
    <cfRule type="expression" dxfId="3599" priority="249" stopIfTrue="1">
      <formula>OR($E30="国", $E30="道")</formula>
    </cfRule>
    <cfRule type="expression" dxfId="3598" priority="250" stopIfTrue="1">
      <formula>OR($C30="札幌市", $C30="小樽市", $C30="函館市", $C30="旭川市")</formula>
    </cfRule>
    <cfRule type="expression" dxfId="3597" priority="251" stopIfTrue="1">
      <formula>OR($E30="所", $E30="圏", $E30="局")</formula>
    </cfRule>
    <cfRule type="expression" dxfId="3596" priority="252">
      <formula>OR($E30="市", $E30="町", $E30="村")</formula>
    </cfRule>
  </conditionalFormatting>
  <conditionalFormatting sqref="A31:AA31">
    <cfRule type="expression" dxfId="3595" priority="245" stopIfTrue="1">
      <formula>OR($E31="国", $E31="道")</formula>
    </cfRule>
    <cfRule type="expression" dxfId="3594" priority="246" stopIfTrue="1">
      <formula>OR($C31="札幌市", $C31="小樽市", $C31="函館市", $C31="旭川市")</formula>
    </cfRule>
    <cfRule type="expression" dxfId="3593" priority="247" stopIfTrue="1">
      <formula>OR($E31="所", $E31="圏", $E31="局")</formula>
    </cfRule>
    <cfRule type="expression" dxfId="3592" priority="248">
      <formula>OR($E31="市", $E31="町", $E31="村")</formula>
    </cfRule>
  </conditionalFormatting>
  <conditionalFormatting sqref="A32:AA32">
    <cfRule type="expression" dxfId="3591" priority="241" stopIfTrue="1">
      <formula>OR($E32="国", $E32="道")</formula>
    </cfRule>
    <cfRule type="expression" dxfId="3590" priority="242" stopIfTrue="1">
      <formula>OR($C32="札幌市", $C32="小樽市", $C32="函館市", $C32="旭川市")</formula>
    </cfRule>
    <cfRule type="expression" dxfId="3589" priority="243" stopIfTrue="1">
      <formula>OR($E32="所", $E32="圏", $E32="局")</formula>
    </cfRule>
    <cfRule type="expression" dxfId="3588" priority="244">
      <formula>OR($E32="市", $E32="町", $E32="村")</formula>
    </cfRule>
  </conditionalFormatting>
  <conditionalFormatting sqref="A33:AA33">
    <cfRule type="expression" dxfId="3587" priority="237" stopIfTrue="1">
      <formula>OR($E33="国", $E33="道")</formula>
    </cfRule>
    <cfRule type="expression" dxfId="3586" priority="238" stopIfTrue="1">
      <formula>OR($C33="札幌市", $C33="小樽市", $C33="函館市", $C33="旭川市")</formula>
    </cfRule>
    <cfRule type="expression" dxfId="3585" priority="239" stopIfTrue="1">
      <formula>OR($E33="所", $E33="圏", $E33="局")</formula>
    </cfRule>
    <cfRule type="expression" dxfId="3584" priority="240">
      <formula>OR($E33="市", $E33="町", $E33="村")</formula>
    </cfRule>
  </conditionalFormatting>
  <conditionalFormatting sqref="A34:AA34">
    <cfRule type="expression" dxfId="3583" priority="233" stopIfTrue="1">
      <formula>OR($E34="国", $E34="道")</formula>
    </cfRule>
    <cfRule type="expression" dxfId="3582" priority="234" stopIfTrue="1">
      <formula>OR($C34="札幌市", $C34="小樽市", $C34="函館市", $C34="旭川市")</formula>
    </cfRule>
    <cfRule type="expression" dxfId="3581" priority="235" stopIfTrue="1">
      <formula>OR($E34="所", $E34="圏", $E34="局")</formula>
    </cfRule>
    <cfRule type="expression" dxfId="3580" priority="236">
      <formula>OR($E34="市", $E34="町", $E34="村")</formula>
    </cfRule>
  </conditionalFormatting>
  <conditionalFormatting sqref="A35:AA35">
    <cfRule type="expression" dxfId="3579" priority="229" stopIfTrue="1">
      <formula>OR($E35="国", $E35="道")</formula>
    </cfRule>
    <cfRule type="expression" dxfId="3578" priority="230" stopIfTrue="1">
      <formula>OR($C35="札幌市", $C35="小樽市", $C35="函館市", $C35="旭川市")</formula>
    </cfRule>
    <cfRule type="expression" dxfId="3577" priority="231" stopIfTrue="1">
      <formula>OR($E35="所", $E35="圏", $E35="局")</formula>
    </cfRule>
    <cfRule type="expression" dxfId="3576" priority="232">
      <formula>OR($E35="市", $E35="町", $E35="村")</formula>
    </cfRule>
  </conditionalFormatting>
  <conditionalFormatting sqref="A36:AA36">
    <cfRule type="expression" dxfId="3575" priority="225" stopIfTrue="1">
      <formula>OR($E36="国", $E36="道")</formula>
    </cfRule>
    <cfRule type="expression" dxfId="3574" priority="226" stopIfTrue="1">
      <formula>OR($C36="札幌市", $C36="小樽市", $C36="函館市", $C36="旭川市")</formula>
    </cfRule>
    <cfRule type="expression" dxfId="3573" priority="227" stopIfTrue="1">
      <formula>OR($E36="所", $E36="圏", $E36="局")</formula>
    </cfRule>
    <cfRule type="expression" dxfId="3572" priority="228">
      <formula>OR($E36="市", $E36="町", $E36="村")</formula>
    </cfRule>
  </conditionalFormatting>
  <conditionalFormatting sqref="A37:AA37">
    <cfRule type="expression" dxfId="3571" priority="221" stopIfTrue="1">
      <formula>OR($E37="国", $E37="道")</formula>
    </cfRule>
    <cfRule type="expression" dxfId="3570" priority="222" stopIfTrue="1">
      <formula>OR($C37="札幌市", $C37="小樽市", $C37="函館市", $C37="旭川市")</formula>
    </cfRule>
    <cfRule type="expression" dxfId="3569" priority="223" stopIfTrue="1">
      <formula>OR($E37="所", $E37="圏", $E37="局")</formula>
    </cfRule>
    <cfRule type="expression" dxfId="3568" priority="224">
      <formula>OR($E37="市", $E37="町", $E37="村")</formula>
    </cfRule>
  </conditionalFormatting>
  <conditionalFormatting sqref="A38:AA38">
    <cfRule type="expression" dxfId="3567" priority="217" stopIfTrue="1">
      <formula>OR($E38="国", $E38="道")</formula>
    </cfRule>
    <cfRule type="expression" dxfId="3566" priority="218" stopIfTrue="1">
      <formula>OR($C38="札幌市", $C38="小樽市", $C38="函館市", $C38="旭川市")</formula>
    </cfRule>
    <cfRule type="expression" dxfId="3565" priority="219" stopIfTrue="1">
      <formula>OR($E38="所", $E38="圏", $E38="局")</formula>
    </cfRule>
    <cfRule type="expression" dxfId="3564" priority="220">
      <formula>OR($E38="市", $E38="町", $E38="村")</formula>
    </cfRule>
  </conditionalFormatting>
  <conditionalFormatting sqref="A39:AA39">
    <cfRule type="expression" dxfId="3563" priority="213" stopIfTrue="1">
      <formula>OR($E39="国", $E39="道")</formula>
    </cfRule>
    <cfRule type="expression" dxfId="3562" priority="214" stopIfTrue="1">
      <formula>OR($C39="札幌市", $C39="小樽市", $C39="函館市", $C39="旭川市")</formula>
    </cfRule>
    <cfRule type="expression" dxfId="3561" priority="215" stopIfTrue="1">
      <formula>OR($E39="所", $E39="圏", $E39="局")</formula>
    </cfRule>
    <cfRule type="expression" dxfId="3560" priority="216">
      <formula>OR($E39="市", $E39="町", $E39="村")</formula>
    </cfRule>
  </conditionalFormatting>
  <conditionalFormatting sqref="A40:AA40">
    <cfRule type="expression" dxfId="3559" priority="209" stopIfTrue="1">
      <formula>OR($E40="国", $E40="道")</formula>
    </cfRule>
    <cfRule type="expression" dxfId="3558" priority="210" stopIfTrue="1">
      <formula>OR($C40="札幌市", $C40="小樽市", $C40="函館市", $C40="旭川市")</formula>
    </cfRule>
    <cfRule type="expression" dxfId="3557" priority="211" stopIfTrue="1">
      <formula>OR($E40="所", $E40="圏", $E40="局")</formula>
    </cfRule>
    <cfRule type="expression" dxfId="3556" priority="212">
      <formula>OR($E40="市", $E40="町", $E40="村")</formula>
    </cfRule>
  </conditionalFormatting>
  <conditionalFormatting sqref="A41:AA41">
    <cfRule type="expression" dxfId="3555" priority="205" stopIfTrue="1">
      <formula>OR($E41="国", $E41="道")</formula>
    </cfRule>
    <cfRule type="expression" dxfId="3554" priority="206" stopIfTrue="1">
      <formula>OR($C41="札幌市", $C41="小樽市", $C41="函館市", $C41="旭川市")</formula>
    </cfRule>
    <cfRule type="expression" dxfId="3553" priority="207" stopIfTrue="1">
      <formula>OR($E41="所", $E41="圏", $E41="局")</formula>
    </cfRule>
    <cfRule type="expression" dxfId="3552" priority="208">
      <formula>OR($E41="市", $E41="町", $E41="村")</formula>
    </cfRule>
  </conditionalFormatting>
  <conditionalFormatting sqref="A42:AA42">
    <cfRule type="expression" dxfId="3551" priority="201" stopIfTrue="1">
      <formula>OR($E42="国", $E42="道")</formula>
    </cfRule>
    <cfRule type="expression" dxfId="3550" priority="202" stopIfTrue="1">
      <formula>OR($C42="札幌市", $C42="小樽市", $C42="函館市", $C42="旭川市")</formula>
    </cfRule>
    <cfRule type="expression" dxfId="3549" priority="203" stopIfTrue="1">
      <formula>OR($E42="所", $E42="圏", $E42="局")</formula>
    </cfRule>
    <cfRule type="expression" dxfId="3548" priority="204">
      <formula>OR($E42="市", $E42="町", $E42="村")</formula>
    </cfRule>
  </conditionalFormatting>
  <conditionalFormatting sqref="A43:AA43">
    <cfRule type="expression" dxfId="3547" priority="117" stopIfTrue="1">
      <formula>OR($E43="国", $E43="道")</formula>
    </cfRule>
    <cfRule type="expression" dxfId="3546" priority="118" stopIfTrue="1">
      <formula>OR($C43="札幌市", $C43="小樽市", $C43="函館市", $C43="旭川市")</formula>
    </cfRule>
    <cfRule type="expression" dxfId="3545" priority="119" stopIfTrue="1">
      <formula>OR($E43="所", $E43="圏", $E43="局")</formula>
    </cfRule>
    <cfRule type="expression" dxfId="3544" priority="120">
      <formula>OR($E43="市", $E43="町", $E43="村")</formula>
    </cfRule>
  </conditionalFormatting>
  <conditionalFormatting sqref="A44:AA44">
    <cfRule type="expression" dxfId="3543" priority="113" stopIfTrue="1">
      <formula>OR($E44="国", $E44="道")</formula>
    </cfRule>
    <cfRule type="expression" dxfId="3542" priority="114" stopIfTrue="1">
      <formula>OR($C44="札幌市", $C44="小樽市", $C44="函館市", $C44="旭川市")</formula>
    </cfRule>
    <cfRule type="expression" dxfId="3541" priority="115" stopIfTrue="1">
      <formula>OR($E44="所", $E44="圏", $E44="局")</formula>
    </cfRule>
    <cfRule type="expression" dxfId="3540" priority="116">
      <formula>OR($E44="市", $E44="町", $E44="村")</formula>
    </cfRule>
  </conditionalFormatting>
  <conditionalFormatting sqref="A45:AA45">
    <cfRule type="expression" dxfId="3539" priority="109" stopIfTrue="1">
      <formula>OR($E45="国", $E45="道")</formula>
    </cfRule>
    <cfRule type="expression" dxfId="3538" priority="110" stopIfTrue="1">
      <formula>OR($C45="札幌市", $C45="小樽市", $C45="函館市", $C45="旭川市")</formula>
    </cfRule>
    <cfRule type="expression" dxfId="3537" priority="111" stopIfTrue="1">
      <formula>OR($E45="所", $E45="圏", $E45="局")</formula>
    </cfRule>
    <cfRule type="expression" dxfId="3536" priority="112">
      <formula>OR($E45="市", $E45="町", $E45="村")</formula>
    </cfRule>
  </conditionalFormatting>
  <conditionalFormatting sqref="A46:AA46">
    <cfRule type="expression" dxfId="3535" priority="105" stopIfTrue="1">
      <formula>OR($E46="国", $E46="道")</formula>
    </cfRule>
    <cfRule type="expression" dxfId="3534" priority="106" stopIfTrue="1">
      <formula>OR($C46="札幌市", $C46="小樽市", $C46="函館市", $C46="旭川市")</formula>
    </cfRule>
    <cfRule type="expression" dxfId="3533" priority="107" stopIfTrue="1">
      <formula>OR($E46="所", $E46="圏", $E46="局")</formula>
    </cfRule>
    <cfRule type="expression" dxfId="3532" priority="108">
      <formula>OR($E46="市", $E46="町", $E46="村")</formula>
    </cfRule>
  </conditionalFormatting>
  <conditionalFormatting sqref="A47:AA47">
    <cfRule type="expression" dxfId="3531" priority="101" stopIfTrue="1">
      <formula>OR($E47="国", $E47="道")</formula>
    </cfRule>
    <cfRule type="expression" dxfId="3530" priority="102" stopIfTrue="1">
      <formula>OR($C47="札幌市", $C47="小樽市", $C47="函館市", $C47="旭川市")</formula>
    </cfRule>
    <cfRule type="expression" dxfId="3529" priority="103" stopIfTrue="1">
      <formula>OR($E47="所", $E47="圏", $E47="局")</formula>
    </cfRule>
    <cfRule type="expression" dxfId="3528" priority="104">
      <formula>OR($E47="市", $E47="町", $E47="村")</formula>
    </cfRule>
  </conditionalFormatting>
  <conditionalFormatting sqref="A48:AA48">
    <cfRule type="expression" dxfId="3527" priority="97" stopIfTrue="1">
      <formula>OR($E48="国", $E48="道")</formula>
    </cfRule>
    <cfRule type="expression" dxfId="3526" priority="98" stopIfTrue="1">
      <formula>OR($C48="札幌市", $C48="小樽市", $C48="函館市", $C48="旭川市")</formula>
    </cfRule>
    <cfRule type="expression" dxfId="3525" priority="99" stopIfTrue="1">
      <formula>OR($E48="所", $E48="圏", $E48="局")</formula>
    </cfRule>
    <cfRule type="expression" dxfId="3524" priority="100">
      <formula>OR($E48="市", $E48="町", $E48="村")</formula>
    </cfRule>
  </conditionalFormatting>
  <conditionalFormatting sqref="A49:AA49">
    <cfRule type="expression" dxfId="3523" priority="93" stopIfTrue="1">
      <formula>OR($E49="国", $E49="道")</formula>
    </cfRule>
    <cfRule type="expression" dxfId="3522" priority="94" stopIfTrue="1">
      <formula>OR($C49="札幌市", $C49="小樽市", $C49="函館市", $C49="旭川市")</formula>
    </cfRule>
    <cfRule type="expression" dxfId="3521" priority="95" stopIfTrue="1">
      <formula>OR($E49="所", $E49="圏", $E49="局")</formula>
    </cfRule>
    <cfRule type="expression" dxfId="3520" priority="96">
      <formula>OR($E49="市", $E49="町", $E49="村")</formula>
    </cfRule>
  </conditionalFormatting>
  <conditionalFormatting sqref="A50:AA50">
    <cfRule type="expression" dxfId="3519" priority="89" stopIfTrue="1">
      <formula>OR($E50="国", $E50="道")</formula>
    </cfRule>
    <cfRule type="expression" dxfId="3518" priority="90" stopIfTrue="1">
      <formula>OR($C50="札幌市", $C50="小樽市", $C50="函館市", $C50="旭川市")</formula>
    </cfRule>
    <cfRule type="expression" dxfId="3517" priority="91" stopIfTrue="1">
      <formula>OR($E50="所", $E50="圏", $E50="局")</formula>
    </cfRule>
    <cfRule type="expression" dxfId="3516" priority="92">
      <formula>OR($E50="市", $E50="町", $E50="村")</formula>
    </cfRule>
  </conditionalFormatting>
  <conditionalFormatting sqref="A51:AA51">
    <cfRule type="expression" dxfId="3515" priority="85" stopIfTrue="1">
      <formula>OR($E51="国", $E51="道")</formula>
    </cfRule>
    <cfRule type="expression" dxfId="3514" priority="86" stopIfTrue="1">
      <formula>OR($C51="札幌市", $C51="小樽市", $C51="函館市", $C51="旭川市")</formula>
    </cfRule>
    <cfRule type="expression" dxfId="3513" priority="87" stopIfTrue="1">
      <formula>OR($E51="所", $E51="圏", $E51="局")</formula>
    </cfRule>
    <cfRule type="expression" dxfId="3512" priority="88">
      <formula>OR($E51="市", $E51="町", $E51="村")</formula>
    </cfRule>
  </conditionalFormatting>
  <conditionalFormatting sqref="A52:AA52">
    <cfRule type="expression" dxfId="3511" priority="81" stopIfTrue="1">
      <formula>OR($E52="国", $E52="道")</formula>
    </cfRule>
    <cfRule type="expression" dxfId="3510" priority="82" stopIfTrue="1">
      <formula>OR($C52="札幌市", $C52="小樽市", $C52="函館市", $C52="旭川市")</formula>
    </cfRule>
    <cfRule type="expression" dxfId="3509" priority="83" stopIfTrue="1">
      <formula>OR($E52="所", $E52="圏", $E52="局")</formula>
    </cfRule>
    <cfRule type="expression" dxfId="3508" priority="84">
      <formula>OR($E52="市", $E52="町", $E52="村")</formula>
    </cfRule>
  </conditionalFormatting>
  <conditionalFormatting sqref="A53:AA53">
    <cfRule type="expression" dxfId="3507" priority="77" stopIfTrue="1">
      <formula>OR($E53="国", $E53="道")</formula>
    </cfRule>
    <cfRule type="expression" dxfId="3506" priority="78" stopIfTrue="1">
      <formula>OR($C53="札幌市", $C53="小樽市", $C53="函館市", $C53="旭川市")</formula>
    </cfRule>
    <cfRule type="expression" dxfId="3505" priority="79" stopIfTrue="1">
      <formula>OR($E53="所", $E53="圏", $E53="局")</formula>
    </cfRule>
    <cfRule type="expression" dxfId="3504" priority="80">
      <formula>OR($E53="市", $E53="町", $E53="村")</formula>
    </cfRule>
  </conditionalFormatting>
  <conditionalFormatting sqref="A54:AA54">
    <cfRule type="expression" dxfId="3503" priority="73" stopIfTrue="1">
      <formula>OR($E54="国", $E54="道")</formula>
    </cfRule>
    <cfRule type="expression" dxfId="3502" priority="74" stopIfTrue="1">
      <formula>OR($C54="札幌市", $C54="小樽市", $C54="函館市", $C54="旭川市")</formula>
    </cfRule>
    <cfRule type="expression" dxfId="3501" priority="75" stopIfTrue="1">
      <formula>OR($E54="所", $E54="圏", $E54="局")</formula>
    </cfRule>
    <cfRule type="expression" dxfId="3500" priority="76">
      <formula>OR($E54="市", $E54="町", $E54="村")</formula>
    </cfRule>
  </conditionalFormatting>
  <conditionalFormatting sqref="A55:AA55">
    <cfRule type="expression" dxfId="3499" priority="69" stopIfTrue="1">
      <formula>OR($E55="国", $E55="道")</formula>
    </cfRule>
    <cfRule type="expression" dxfId="3498" priority="70" stopIfTrue="1">
      <formula>OR($C55="札幌市", $C55="小樽市", $C55="函館市", $C55="旭川市")</formula>
    </cfRule>
    <cfRule type="expression" dxfId="3497" priority="71" stopIfTrue="1">
      <formula>OR($E55="所", $E55="圏", $E55="局")</formula>
    </cfRule>
    <cfRule type="expression" dxfId="3496" priority="72">
      <formula>OR($E55="市", $E55="町", $E55="村")</formula>
    </cfRule>
  </conditionalFormatting>
  <conditionalFormatting sqref="A56:AA56">
    <cfRule type="expression" dxfId="3495" priority="65" stopIfTrue="1">
      <formula>OR($E56="国", $E56="道")</formula>
    </cfRule>
    <cfRule type="expression" dxfId="3494" priority="66" stopIfTrue="1">
      <formula>OR($C56="札幌市", $C56="小樽市", $C56="函館市", $C56="旭川市")</formula>
    </cfRule>
    <cfRule type="expression" dxfId="3493" priority="67" stopIfTrue="1">
      <formula>OR($E56="所", $E56="圏", $E56="局")</formula>
    </cfRule>
    <cfRule type="expression" dxfId="3492" priority="68">
      <formula>OR($E56="市", $E56="町", $E56="村")</formula>
    </cfRule>
  </conditionalFormatting>
  <conditionalFormatting sqref="A57:AA57">
    <cfRule type="expression" dxfId="3491" priority="61" stopIfTrue="1">
      <formula>OR($E57="国", $E57="道")</formula>
    </cfRule>
    <cfRule type="expression" dxfId="3490" priority="62" stopIfTrue="1">
      <formula>OR($C57="札幌市", $C57="小樽市", $C57="函館市", $C57="旭川市")</formula>
    </cfRule>
    <cfRule type="expression" dxfId="3489" priority="63" stopIfTrue="1">
      <formula>OR($E57="所", $E57="圏", $E57="局")</formula>
    </cfRule>
    <cfRule type="expression" dxfId="3488" priority="64">
      <formula>OR($E57="市", $E57="町", $E57="村")</formula>
    </cfRule>
  </conditionalFormatting>
  <conditionalFormatting sqref="A58:AA58">
    <cfRule type="expression" dxfId="3487" priority="57" stopIfTrue="1">
      <formula>OR($E58="国", $E58="道")</formula>
    </cfRule>
    <cfRule type="expression" dxfId="3486" priority="58" stopIfTrue="1">
      <formula>OR($C58="札幌市", $C58="小樽市", $C58="函館市", $C58="旭川市")</formula>
    </cfRule>
    <cfRule type="expression" dxfId="3485" priority="59" stopIfTrue="1">
      <formula>OR($E58="所", $E58="圏", $E58="局")</formula>
    </cfRule>
    <cfRule type="expression" dxfId="3484" priority="60">
      <formula>OR($E58="市", $E58="町", $E58="村")</formula>
    </cfRule>
  </conditionalFormatting>
  <conditionalFormatting sqref="A59:AA59">
    <cfRule type="expression" dxfId="3483" priority="53" stopIfTrue="1">
      <formula>OR($E59="国", $E59="道")</formula>
    </cfRule>
    <cfRule type="expression" dxfId="3482" priority="54" stopIfTrue="1">
      <formula>OR($C59="札幌市", $C59="小樽市", $C59="函館市", $C59="旭川市")</formula>
    </cfRule>
    <cfRule type="expression" dxfId="3481" priority="55" stopIfTrue="1">
      <formula>OR($E59="所", $E59="圏", $E59="局")</formula>
    </cfRule>
    <cfRule type="expression" dxfId="3480" priority="56">
      <formula>OR($E59="市", $E59="町", $E59="村")</formula>
    </cfRule>
  </conditionalFormatting>
  <conditionalFormatting sqref="A60:AA60">
    <cfRule type="expression" dxfId="3479" priority="49" stopIfTrue="1">
      <formula>OR($E60="国", $E60="道")</formula>
    </cfRule>
    <cfRule type="expression" dxfId="3478" priority="50" stopIfTrue="1">
      <formula>OR($C60="札幌市", $C60="小樽市", $C60="函館市", $C60="旭川市")</formula>
    </cfRule>
    <cfRule type="expression" dxfId="3477" priority="51" stopIfTrue="1">
      <formula>OR($E60="所", $E60="圏", $E60="局")</formula>
    </cfRule>
    <cfRule type="expression" dxfId="3476" priority="52">
      <formula>OR($E60="市", $E60="町", $E60="村")</formula>
    </cfRule>
  </conditionalFormatting>
  <conditionalFormatting sqref="A70:AA70">
    <cfRule type="expression" dxfId="3475" priority="45" stopIfTrue="1">
      <formula>OR($E70="国", $E70="道")</formula>
    </cfRule>
    <cfRule type="expression" dxfId="3474" priority="46" stopIfTrue="1">
      <formula>OR($C70="札幌市", $C70="小樽市", $C70="函館市", $C70="旭川市")</formula>
    </cfRule>
    <cfRule type="expression" dxfId="3473" priority="47" stopIfTrue="1">
      <formula>OR($E70="所", $E70="圏", $E70="局")</formula>
    </cfRule>
    <cfRule type="expression" dxfId="3472" priority="48">
      <formula>OR($E70="市", $E70="町", $E70="村")</formula>
    </cfRule>
  </conditionalFormatting>
  <conditionalFormatting sqref="A71:AA71">
    <cfRule type="expression" dxfId="3471" priority="41" stopIfTrue="1">
      <formula>OR($E71="国", $E71="道")</formula>
    </cfRule>
    <cfRule type="expression" dxfId="3470" priority="42" stopIfTrue="1">
      <formula>OR($C71="札幌市", $C71="小樽市", $C71="函館市", $C71="旭川市")</formula>
    </cfRule>
    <cfRule type="expression" dxfId="3469" priority="43" stopIfTrue="1">
      <formula>OR($E71="所", $E71="圏", $E71="局")</formula>
    </cfRule>
    <cfRule type="expression" dxfId="3468" priority="44">
      <formula>OR($E71="市", $E71="町", $E71="村")</formula>
    </cfRule>
  </conditionalFormatting>
  <conditionalFormatting sqref="A72:AA72">
    <cfRule type="expression" dxfId="3467" priority="37" stopIfTrue="1">
      <formula>OR($E72="国", $E72="道")</formula>
    </cfRule>
    <cfRule type="expression" dxfId="3466" priority="38" stopIfTrue="1">
      <formula>OR($C72="札幌市", $C72="小樽市", $C72="函館市", $C72="旭川市")</formula>
    </cfRule>
    <cfRule type="expression" dxfId="3465" priority="39" stopIfTrue="1">
      <formula>OR($E72="所", $E72="圏", $E72="局")</formula>
    </cfRule>
    <cfRule type="expression" dxfId="3464" priority="40">
      <formula>OR($E72="市", $E72="町", $E72="村")</formula>
    </cfRule>
  </conditionalFormatting>
  <conditionalFormatting sqref="A73:AA73">
    <cfRule type="expression" dxfId="3463" priority="33" stopIfTrue="1">
      <formula>OR($E73="国", $E73="道")</formula>
    </cfRule>
    <cfRule type="expression" dxfId="3462" priority="34" stopIfTrue="1">
      <formula>OR($C73="札幌市", $C73="小樽市", $C73="函館市", $C73="旭川市")</formula>
    </cfRule>
    <cfRule type="expression" dxfId="3461" priority="35" stopIfTrue="1">
      <formula>OR($E73="所", $E73="圏", $E73="局")</formula>
    </cfRule>
    <cfRule type="expression" dxfId="3460" priority="36">
      <formula>OR($E73="市", $E73="町", $E73="村")</formula>
    </cfRule>
  </conditionalFormatting>
  <conditionalFormatting sqref="A74:AA74">
    <cfRule type="expression" dxfId="3459" priority="29" stopIfTrue="1">
      <formula>OR($E74="国", $E74="道")</formula>
    </cfRule>
    <cfRule type="expression" dxfId="3458" priority="30" stopIfTrue="1">
      <formula>OR($C74="札幌市", $C74="小樽市", $C74="函館市", $C74="旭川市")</formula>
    </cfRule>
    <cfRule type="expression" dxfId="3457" priority="31" stopIfTrue="1">
      <formula>OR($E74="所", $E74="圏", $E74="局")</formula>
    </cfRule>
    <cfRule type="expression" dxfId="3456" priority="32">
      <formula>OR($E74="市", $E74="町", $E74="村")</formula>
    </cfRule>
  </conditionalFormatting>
  <conditionalFormatting sqref="A75:AA75">
    <cfRule type="expression" dxfId="3455" priority="25" stopIfTrue="1">
      <formula>OR($E75="国", $E75="道")</formula>
    </cfRule>
    <cfRule type="expression" dxfId="3454" priority="26" stopIfTrue="1">
      <formula>OR($C75="札幌市", $C75="小樽市", $C75="函館市", $C75="旭川市")</formula>
    </cfRule>
    <cfRule type="expression" dxfId="3453" priority="27" stopIfTrue="1">
      <formula>OR($E75="所", $E75="圏", $E75="局")</formula>
    </cfRule>
    <cfRule type="expression" dxfId="3452" priority="28">
      <formula>OR($E75="市", $E75="町", $E75="村")</formula>
    </cfRule>
  </conditionalFormatting>
  <conditionalFormatting sqref="A76:AA76">
    <cfRule type="expression" dxfId="3451" priority="21" stopIfTrue="1">
      <formula>OR($E76="国", $E76="道")</formula>
    </cfRule>
    <cfRule type="expression" dxfId="3450" priority="22" stopIfTrue="1">
      <formula>OR($C76="札幌市", $C76="小樽市", $C76="函館市", $C76="旭川市")</formula>
    </cfRule>
    <cfRule type="expression" dxfId="3449" priority="23" stopIfTrue="1">
      <formula>OR($E76="所", $E76="圏", $E76="局")</formula>
    </cfRule>
    <cfRule type="expression" dxfId="3448" priority="24">
      <formula>OR($E76="市", $E76="町", $E76="村")</formula>
    </cfRule>
  </conditionalFormatting>
  <conditionalFormatting sqref="A77:AA77">
    <cfRule type="expression" dxfId="3447" priority="17" stopIfTrue="1">
      <formula>OR($E77="国", $E77="道")</formula>
    </cfRule>
    <cfRule type="expression" dxfId="3446" priority="18" stopIfTrue="1">
      <formula>OR($C77="札幌市", $C77="小樽市", $C77="函館市", $C77="旭川市")</formula>
    </cfRule>
    <cfRule type="expression" dxfId="3445" priority="19" stopIfTrue="1">
      <formula>OR($E77="所", $E77="圏", $E77="局")</formula>
    </cfRule>
    <cfRule type="expression" dxfId="3444" priority="20">
      <formula>OR($E77="市", $E77="町", $E77="村")</formula>
    </cfRule>
  </conditionalFormatting>
  <conditionalFormatting sqref="A78:AA78">
    <cfRule type="expression" dxfId="3443" priority="13" stopIfTrue="1">
      <formula>OR($E78="国", $E78="道")</formula>
    </cfRule>
    <cfRule type="expression" dxfId="3442" priority="14" stopIfTrue="1">
      <formula>OR($C78="札幌市", $C78="小樽市", $C78="函館市", $C78="旭川市")</formula>
    </cfRule>
    <cfRule type="expression" dxfId="3441" priority="15" stopIfTrue="1">
      <formula>OR($E78="所", $E78="圏", $E78="局")</formula>
    </cfRule>
    <cfRule type="expression" dxfId="3440" priority="16">
      <formula>OR($E78="市", $E78="町", $E78="村")</formula>
    </cfRule>
  </conditionalFormatting>
  <conditionalFormatting sqref="A79:AA79">
    <cfRule type="expression" dxfId="3439" priority="9" stopIfTrue="1">
      <formula>OR($E79="国", $E79="道")</formula>
    </cfRule>
    <cfRule type="expression" dxfId="3438" priority="10" stopIfTrue="1">
      <formula>OR($C79="札幌市", $C79="小樽市", $C79="函館市", $C79="旭川市")</formula>
    </cfRule>
    <cfRule type="expression" dxfId="3437" priority="11" stopIfTrue="1">
      <formula>OR($E79="所", $E79="圏", $E79="局")</formula>
    </cfRule>
    <cfRule type="expression" dxfId="3436" priority="12">
      <formula>OR($E79="市", $E79="町", $E79="村")</formula>
    </cfRule>
  </conditionalFormatting>
  <conditionalFormatting sqref="A80:AA80">
    <cfRule type="expression" dxfId="3435" priority="5" stopIfTrue="1">
      <formula>OR($E80="国", $E80="道")</formula>
    </cfRule>
    <cfRule type="expression" dxfId="3434" priority="6" stopIfTrue="1">
      <formula>OR($C80="札幌市", $C80="小樽市", $C80="函館市", $C80="旭川市")</formula>
    </cfRule>
    <cfRule type="expression" dxfId="3433" priority="7" stopIfTrue="1">
      <formula>OR($E80="所", $E80="圏", $E80="局")</formula>
    </cfRule>
    <cfRule type="expression" dxfId="3432" priority="8">
      <formula>OR($E80="市", $E80="町", $E80="村")</formula>
    </cfRule>
  </conditionalFormatting>
  <conditionalFormatting sqref="A81:AA81">
    <cfRule type="expression" dxfId="3431" priority="1" stopIfTrue="1">
      <formula>OR($E81="国", $E81="道")</formula>
    </cfRule>
    <cfRule type="expression" dxfId="3430" priority="2" stopIfTrue="1">
      <formula>OR($C81="札幌市", $C81="小樽市", $C81="函館市", $C81="旭川市")</formula>
    </cfRule>
    <cfRule type="expression" dxfId="3429" priority="3" stopIfTrue="1">
      <formula>OR($E81="所", $E81="圏", $E81="局")</formula>
    </cfRule>
    <cfRule type="expression" dxfId="3428" priority="4">
      <formula>OR($E81="市", $E81="町", $E81="村")</formula>
    </cfRule>
  </conditionalFormatting>
  <printOptions horizontalCentered="1"/>
  <pageMargins left="0.78740157480314965" right="0.31496062992125984" top="0.78740157480314965" bottom="0.19685039370078741" header="0.31496062992125984" footer="0.31496062992125984"/>
  <colBreaks count="1" manualBreakCount="1">
    <brk id="2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6" width="12.625" style="112" customWidth="1"/>
    <col min="7" max="27" width="10.625" style="112" customWidth="1"/>
    <col min="28" max="16384" width="9" style="112"/>
  </cols>
  <sheetData>
    <row r="1" spans="1:27" s="114" customFormat="1" ht="18.75">
      <c r="A1" s="31" t="s">
        <v>406</v>
      </c>
      <c r="B1" s="32"/>
      <c r="C1" s="32"/>
      <c r="D1" s="32"/>
      <c r="E1" s="32"/>
      <c r="F1" s="31"/>
      <c r="G1" s="31"/>
      <c r="H1" s="31"/>
      <c r="I1" s="31"/>
      <c r="J1" s="31"/>
      <c r="K1" s="33"/>
      <c r="L1" s="31"/>
      <c r="M1" s="31"/>
      <c r="N1" s="31"/>
      <c r="O1" s="31"/>
      <c r="P1" s="31"/>
      <c r="Q1" s="31"/>
      <c r="R1" s="31"/>
      <c r="S1" s="31"/>
      <c r="T1" s="31"/>
      <c r="U1" s="31"/>
      <c r="V1" s="31"/>
      <c r="W1" s="31"/>
      <c r="X1" s="31"/>
      <c r="Y1" s="31"/>
      <c r="Z1" s="31"/>
      <c r="AA1" s="33" t="s">
        <v>38</v>
      </c>
    </row>
    <row r="2" spans="1:27" ht="15">
      <c r="A2" s="27"/>
      <c r="B2" s="28"/>
      <c r="C2" s="28"/>
      <c r="D2" s="28"/>
      <c r="E2" s="28"/>
      <c r="F2" s="27"/>
      <c r="G2" s="27"/>
      <c r="H2" s="27"/>
      <c r="I2" s="27"/>
      <c r="J2" s="27"/>
      <c r="K2" s="27"/>
      <c r="L2" s="27"/>
      <c r="M2" s="27"/>
      <c r="N2" s="27"/>
      <c r="O2" s="27"/>
      <c r="P2" s="27"/>
      <c r="Q2" s="27"/>
      <c r="R2" s="27"/>
      <c r="S2" s="27"/>
      <c r="T2" s="27"/>
      <c r="U2" s="27"/>
      <c r="V2" s="27"/>
      <c r="W2" s="27"/>
      <c r="X2" s="27"/>
      <c r="Y2" s="27"/>
      <c r="Z2" s="27"/>
      <c r="AA2" s="27"/>
    </row>
    <row r="3" spans="1:27" ht="83.25" customHeight="1">
      <c r="A3" s="115"/>
      <c r="B3" s="58"/>
      <c r="C3" s="58"/>
      <c r="D3" s="58"/>
      <c r="E3" s="58"/>
      <c r="F3" s="119" t="s">
        <v>52</v>
      </c>
      <c r="G3" s="117" t="s">
        <v>407</v>
      </c>
      <c r="H3" s="117" t="s">
        <v>408</v>
      </c>
      <c r="I3" s="117" t="s">
        <v>409</v>
      </c>
      <c r="J3" s="117" t="s">
        <v>410</v>
      </c>
      <c r="K3" s="117" t="s">
        <v>411</v>
      </c>
      <c r="L3" s="117" t="s">
        <v>412</v>
      </c>
      <c r="M3" s="117" t="s">
        <v>413</v>
      </c>
      <c r="N3" s="117" t="s">
        <v>414</v>
      </c>
      <c r="O3" s="117" t="s">
        <v>415</v>
      </c>
      <c r="P3" s="117" t="s">
        <v>416</v>
      </c>
      <c r="Q3" s="117" t="s">
        <v>417</v>
      </c>
      <c r="R3" s="117" t="s">
        <v>418</v>
      </c>
      <c r="S3" s="117" t="s">
        <v>419</v>
      </c>
      <c r="T3" s="117" t="s">
        <v>420</v>
      </c>
      <c r="U3" s="117" t="s">
        <v>421</v>
      </c>
      <c r="V3" s="117" t="s">
        <v>422</v>
      </c>
      <c r="W3" s="117" t="s">
        <v>423</v>
      </c>
      <c r="X3" s="117" t="s">
        <v>424</v>
      </c>
      <c r="Y3" s="117" t="s">
        <v>425</v>
      </c>
      <c r="Z3" s="117" t="s">
        <v>426</v>
      </c>
      <c r="AA3" s="118" t="s">
        <v>427</v>
      </c>
    </row>
    <row r="4" spans="1:27" ht="15">
      <c r="A4" s="107" t="s">
        <v>50</v>
      </c>
      <c r="B4" s="41" t="s">
        <v>52</v>
      </c>
      <c r="C4" s="41" t="s">
        <v>14</v>
      </c>
      <c r="D4" s="41" t="s">
        <v>92</v>
      </c>
      <c r="E4" s="41" t="s">
        <v>39</v>
      </c>
      <c r="F4" s="42">
        <v>360963</v>
      </c>
      <c r="G4" s="43">
        <v>7167</v>
      </c>
      <c r="H4" s="43">
        <v>11592</v>
      </c>
      <c r="I4" s="43">
        <v>49129</v>
      </c>
      <c r="J4" s="43">
        <v>32177</v>
      </c>
      <c r="K4" s="43">
        <v>15099</v>
      </c>
      <c r="L4" s="43">
        <v>30690</v>
      </c>
      <c r="M4" s="43">
        <v>18209</v>
      </c>
      <c r="N4" s="43">
        <v>29916</v>
      </c>
      <c r="O4" s="43">
        <v>953</v>
      </c>
      <c r="P4" s="43">
        <v>71518</v>
      </c>
      <c r="Q4" s="43">
        <v>1556</v>
      </c>
      <c r="R4" s="43">
        <v>12617</v>
      </c>
      <c r="S4" s="43">
        <v>6113</v>
      </c>
      <c r="T4" s="43">
        <v>4688</v>
      </c>
      <c r="U4" s="43">
        <v>11143</v>
      </c>
      <c r="V4" s="43">
        <v>7299</v>
      </c>
      <c r="W4" s="43">
        <v>2201</v>
      </c>
      <c r="X4" s="43">
        <v>10831</v>
      </c>
      <c r="Y4" s="43">
        <v>7900</v>
      </c>
      <c r="Z4" s="43">
        <v>4121</v>
      </c>
      <c r="AA4" s="44">
        <v>26044</v>
      </c>
    </row>
    <row r="5" spans="1:27" ht="15">
      <c r="A5" s="61"/>
      <c r="B5" s="62" t="s">
        <v>53</v>
      </c>
      <c r="C5" s="62" t="s">
        <v>14</v>
      </c>
      <c r="D5" s="62" t="s">
        <v>93</v>
      </c>
      <c r="E5" s="62" t="s">
        <v>39</v>
      </c>
      <c r="F5" s="79">
        <v>215110</v>
      </c>
      <c r="G5" s="66">
        <v>5166</v>
      </c>
      <c r="H5" s="66">
        <v>9724</v>
      </c>
      <c r="I5" s="66">
        <v>32206</v>
      </c>
      <c r="J5" s="66">
        <v>16006</v>
      </c>
      <c r="K5" s="66">
        <v>9523</v>
      </c>
      <c r="L5" s="66">
        <v>20060</v>
      </c>
      <c r="M5" s="66">
        <v>8964</v>
      </c>
      <c r="N5" s="66">
        <v>15517</v>
      </c>
      <c r="O5" s="66">
        <v>870</v>
      </c>
      <c r="P5" s="66">
        <v>51372</v>
      </c>
      <c r="Q5" s="66">
        <v>735</v>
      </c>
      <c r="R5" s="66">
        <v>88</v>
      </c>
      <c r="S5" s="66" t="s">
        <v>44</v>
      </c>
      <c r="T5" s="66" t="s">
        <v>44</v>
      </c>
      <c r="U5" s="66">
        <v>11143</v>
      </c>
      <c r="V5" s="66">
        <v>5003</v>
      </c>
      <c r="W5" s="66">
        <v>1257</v>
      </c>
      <c r="X5" s="66">
        <v>6069</v>
      </c>
      <c r="Y5" s="66">
        <v>4779</v>
      </c>
      <c r="Z5" s="66">
        <v>2119</v>
      </c>
      <c r="AA5" s="67">
        <v>14509</v>
      </c>
    </row>
    <row r="6" spans="1:27" ht="15">
      <c r="A6" s="69"/>
      <c r="B6" s="70" t="s">
        <v>54</v>
      </c>
      <c r="C6" s="70" t="s">
        <v>14</v>
      </c>
      <c r="D6" s="70" t="s">
        <v>94</v>
      </c>
      <c r="E6" s="70" t="s">
        <v>39</v>
      </c>
      <c r="F6" s="80">
        <v>145853</v>
      </c>
      <c r="G6" s="75">
        <v>2001</v>
      </c>
      <c r="H6" s="75">
        <v>1868</v>
      </c>
      <c r="I6" s="75">
        <v>16923</v>
      </c>
      <c r="J6" s="75">
        <v>16171</v>
      </c>
      <c r="K6" s="75">
        <v>5576</v>
      </c>
      <c r="L6" s="75">
        <v>10630</v>
      </c>
      <c r="M6" s="75">
        <v>9245</v>
      </c>
      <c r="N6" s="75">
        <v>14399</v>
      </c>
      <c r="O6" s="75">
        <v>83</v>
      </c>
      <c r="P6" s="75">
        <v>20146</v>
      </c>
      <c r="Q6" s="75">
        <v>821</v>
      </c>
      <c r="R6" s="75">
        <v>12529</v>
      </c>
      <c r="S6" s="75">
        <v>6113</v>
      </c>
      <c r="T6" s="75">
        <v>4688</v>
      </c>
      <c r="U6" s="75" t="s">
        <v>44</v>
      </c>
      <c r="V6" s="75">
        <v>2296</v>
      </c>
      <c r="W6" s="75">
        <v>944</v>
      </c>
      <c r="X6" s="75">
        <v>4762</v>
      </c>
      <c r="Y6" s="75">
        <v>3121</v>
      </c>
      <c r="Z6" s="75">
        <v>2002</v>
      </c>
      <c r="AA6" s="76">
        <v>11535</v>
      </c>
    </row>
    <row r="7" spans="1:27" ht="15">
      <c r="A7" s="107" t="s">
        <v>55</v>
      </c>
      <c r="B7" s="41" t="s">
        <v>52</v>
      </c>
      <c r="C7" s="41" t="s">
        <v>15</v>
      </c>
      <c r="D7" s="41" t="s">
        <v>95</v>
      </c>
      <c r="E7" s="41" t="s">
        <v>40</v>
      </c>
      <c r="F7" s="42">
        <v>18138</v>
      </c>
      <c r="G7" s="43">
        <v>357</v>
      </c>
      <c r="H7" s="43">
        <v>552</v>
      </c>
      <c r="I7" s="43">
        <v>2256</v>
      </c>
      <c r="J7" s="43">
        <v>1580</v>
      </c>
      <c r="K7" s="43">
        <v>721</v>
      </c>
      <c r="L7" s="43">
        <v>1258</v>
      </c>
      <c r="M7" s="43">
        <v>971</v>
      </c>
      <c r="N7" s="43">
        <v>1786</v>
      </c>
      <c r="O7" s="43">
        <v>57</v>
      </c>
      <c r="P7" s="43">
        <v>3937</v>
      </c>
      <c r="Q7" s="43">
        <v>78</v>
      </c>
      <c r="R7" s="43">
        <v>587</v>
      </c>
      <c r="S7" s="43">
        <v>269</v>
      </c>
      <c r="T7" s="43">
        <v>232</v>
      </c>
      <c r="U7" s="43">
        <v>547</v>
      </c>
      <c r="V7" s="43">
        <v>394</v>
      </c>
      <c r="W7" s="43">
        <v>89</v>
      </c>
      <c r="X7" s="43">
        <v>554</v>
      </c>
      <c r="Y7" s="43">
        <v>348</v>
      </c>
      <c r="Z7" s="43">
        <v>187</v>
      </c>
      <c r="AA7" s="44">
        <v>1378</v>
      </c>
    </row>
    <row r="8" spans="1:27" ht="15">
      <c r="A8" s="61"/>
      <c r="B8" s="62" t="s">
        <v>53</v>
      </c>
      <c r="C8" s="62" t="s">
        <v>15</v>
      </c>
      <c r="D8" s="62" t="s">
        <v>96</v>
      </c>
      <c r="E8" s="62" t="s">
        <v>40</v>
      </c>
      <c r="F8" s="79">
        <v>10723</v>
      </c>
      <c r="G8" s="66">
        <v>248</v>
      </c>
      <c r="H8" s="66">
        <v>477</v>
      </c>
      <c r="I8" s="66">
        <v>1473</v>
      </c>
      <c r="J8" s="66">
        <v>805</v>
      </c>
      <c r="K8" s="66">
        <v>433</v>
      </c>
      <c r="L8" s="66">
        <v>831</v>
      </c>
      <c r="M8" s="66">
        <v>474</v>
      </c>
      <c r="N8" s="66">
        <v>887</v>
      </c>
      <c r="O8" s="66">
        <v>53</v>
      </c>
      <c r="P8" s="66">
        <v>2731</v>
      </c>
      <c r="Q8" s="66">
        <v>43</v>
      </c>
      <c r="R8" s="66">
        <v>1</v>
      </c>
      <c r="S8" s="66" t="s">
        <v>44</v>
      </c>
      <c r="T8" s="66" t="s">
        <v>44</v>
      </c>
      <c r="U8" s="66">
        <v>547</v>
      </c>
      <c r="V8" s="66">
        <v>267</v>
      </c>
      <c r="W8" s="66">
        <v>47</v>
      </c>
      <c r="X8" s="66">
        <v>321</v>
      </c>
      <c r="Y8" s="66">
        <v>220</v>
      </c>
      <c r="Z8" s="66">
        <v>93</v>
      </c>
      <c r="AA8" s="67">
        <v>772</v>
      </c>
    </row>
    <row r="9" spans="1:27" ht="15">
      <c r="A9" s="69"/>
      <c r="B9" s="70" t="s">
        <v>54</v>
      </c>
      <c r="C9" s="70" t="s">
        <v>15</v>
      </c>
      <c r="D9" s="70" t="s">
        <v>97</v>
      </c>
      <c r="E9" s="70" t="s">
        <v>40</v>
      </c>
      <c r="F9" s="80">
        <v>7415</v>
      </c>
      <c r="G9" s="75">
        <v>109</v>
      </c>
      <c r="H9" s="75">
        <v>75</v>
      </c>
      <c r="I9" s="75">
        <v>783</v>
      </c>
      <c r="J9" s="75">
        <v>775</v>
      </c>
      <c r="K9" s="75">
        <v>288</v>
      </c>
      <c r="L9" s="75">
        <v>427</v>
      </c>
      <c r="M9" s="75">
        <v>497</v>
      </c>
      <c r="N9" s="75">
        <v>899</v>
      </c>
      <c r="O9" s="75">
        <v>4</v>
      </c>
      <c r="P9" s="75">
        <v>1206</v>
      </c>
      <c r="Q9" s="75">
        <v>35</v>
      </c>
      <c r="R9" s="75">
        <v>586</v>
      </c>
      <c r="S9" s="75">
        <v>269</v>
      </c>
      <c r="T9" s="75">
        <v>232</v>
      </c>
      <c r="U9" s="75" t="s">
        <v>44</v>
      </c>
      <c r="V9" s="75">
        <v>127</v>
      </c>
      <c r="W9" s="75">
        <v>42</v>
      </c>
      <c r="X9" s="75">
        <v>233</v>
      </c>
      <c r="Y9" s="75">
        <v>128</v>
      </c>
      <c r="Z9" s="75">
        <v>94</v>
      </c>
      <c r="AA9" s="76">
        <v>606</v>
      </c>
    </row>
    <row r="10" spans="1:27" ht="15">
      <c r="A10" s="107" t="s">
        <v>387</v>
      </c>
      <c r="B10" s="41" t="s">
        <v>52</v>
      </c>
      <c r="C10" s="41" t="s">
        <v>99</v>
      </c>
      <c r="D10" s="41" t="s">
        <v>98</v>
      </c>
      <c r="E10" s="41" t="s">
        <v>41</v>
      </c>
      <c r="F10" s="42">
        <v>1494</v>
      </c>
      <c r="G10" s="43">
        <v>31</v>
      </c>
      <c r="H10" s="43">
        <v>35</v>
      </c>
      <c r="I10" s="43">
        <v>214</v>
      </c>
      <c r="J10" s="43">
        <v>145</v>
      </c>
      <c r="K10" s="43">
        <v>60</v>
      </c>
      <c r="L10" s="43">
        <v>101</v>
      </c>
      <c r="M10" s="43">
        <v>81</v>
      </c>
      <c r="N10" s="43">
        <v>138</v>
      </c>
      <c r="O10" s="43">
        <v>5</v>
      </c>
      <c r="P10" s="43">
        <v>324</v>
      </c>
      <c r="Q10" s="43">
        <v>7</v>
      </c>
      <c r="R10" s="43">
        <v>45</v>
      </c>
      <c r="S10" s="43">
        <v>21</v>
      </c>
      <c r="T10" s="43">
        <v>22</v>
      </c>
      <c r="U10" s="43">
        <v>52</v>
      </c>
      <c r="V10" s="43">
        <v>29</v>
      </c>
      <c r="W10" s="43">
        <v>3</v>
      </c>
      <c r="X10" s="43">
        <v>38</v>
      </c>
      <c r="Y10" s="43">
        <v>24</v>
      </c>
      <c r="Z10" s="43">
        <v>8</v>
      </c>
      <c r="AA10" s="44">
        <v>111</v>
      </c>
    </row>
    <row r="11" spans="1:27" ht="15">
      <c r="A11" s="61"/>
      <c r="B11" s="62" t="s">
        <v>53</v>
      </c>
      <c r="C11" s="62" t="s">
        <v>99</v>
      </c>
      <c r="D11" s="62" t="s">
        <v>100</v>
      </c>
      <c r="E11" s="62" t="s">
        <v>41</v>
      </c>
      <c r="F11" s="79">
        <v>865</v>
      </c>
      <c r="G11" s="66">
        <v>21</v>
      </c>
      <c r="H11" s="66">
        <v>33</v>
      </c>
      <c r="I11" s="66">
        <v>145</v>
      </c>
      <c r="J11" s="66">
        <v>72</v>
      </c>
      <c r="K11" s="66">
        <v>39</v>
      </c>
      <c r="L11" s="66">
        <v>66</v>
      </c>
      <c r="M11" s="66">
        <v>29</v>
      </c>
      <c r="N11" s="66">
        <v>61</v>
      </c>
      <c r="O11" s="66">
        <v>4</v>
      </c>
      <c r="P11" s="66">
        <v>227</v>
      </c>
      <c r="Q11" s="66">
        <v>4</v>
      </c>
      <c r="R11" s="66" t="s">
        <v>44</v>
      </c>
      <c r="S11" s="66" t="s">
        <v>44</v>
      </c>
      <c r="T11" s="66" t="s">
        <v>44</v>
      </c>
      <c r="U11" s="66">
        <v>52</v>
      </c>
      <c r="V11" s="66">
        <v>16</v>
      </c>
      <c r="W11" s="66">
        <v>1</v>
      </c>
      <c r="X11" s="66">
        <v>20</v>
      </c>
      <c r="Y11" s="66">
        <v>12</v>
      </c>
      <c r="Z11" s="66">
        <v>4</v>
      </c>
      <c r="AA11" s="67">
        <v>59</v>
      </c>
    </row>
    <row r="12" spans="1:27" ht="15">
      <c r="A12" s="69"/>
      <c r="B12" s="70" t="s">
        <v>54</v>
      </c>
      <c r="C12" s="70" t="s">
        <v>99</v>
      </c>
      <c r="D12" s="70" t="s">
        <v>101</v>
      </c>
      <c r="E12" s="70" t="s">
        <v>41</v>
      </c>
      <c r="F12" s="80">
        <v>629</v>
      </c>
      <c r="G12" s="75">
        <v>10</v>
      </c>
      <c r="H12" s="75">
        <v>2</v>
      </c>
      <c r="I12" s="75">
        <v>69</v>
      </c>
      <c r="J12" s="75">
        <v>73</v>
      </c>
      <c r="K12" s="75">
        <v>21</v>
      </c>
      <c r="L12" s="75">
        <v>35</v>
      </c>
      <c r="M12" s="75">
        <v>52</v>
      </c>
      <c r="N12" s="75">
        <v>77</v>
      </c>
      <c r="O12" s="75">
        <v>1</v>
      </c>
      <c r="P12" s="75">
        <v>97</v>
      </c>
      <c r="Q12" s="75">
        <v>3</v>
      </c>
      <c r="R12" s="75">
        <v>45</v>
      </c>
      <c r="S12" s="75">
        <v>21</v>
      </c>
      <c r="T12" s="75">
        <v>22</v>
      </c>
      <c r="U12" s="75" t="s">
        <v>44</v>
      </c>
      <c r="V12" s="75">
        <v>13</v>
      </c>
      <c r="W12" s="75">
        <v>2</v>
      </c>
      <c r="X12" s="75">
        <v>18</v>
      </c>
      <c r="Y12" s="75">
        <v>12</v>
      </c>
      <c r="Z12" s="75">
        <v>4</v>
      </c>
      <c r="AA12" s="76">
        <v>52</v>
      </c>
    </row>
    <row r="13" spans="1:27" ht="15">
      <c r="A13" s="107" t="s">
        <v>57</v>
      </c>
      <c r="B13" s="41" t="s">
        <v>52</v>
      </c>
      <c r="C13" s="41" t="s">
        <v>103</v>
      </c>
      <c r="D13" s="41" t="s">
        <v>102</v>
      </c>
      <c r="E13" s="41" t="s">
        <v>42</v>
      </c>
      <c r="F13" s="42">
        <v>485</v>
      </c>
      <c r="G13" s="43">
        <v>11</v>
      </c>
      <c r="H13" s="43">
        <v>17</v>
      </c>
      <c r="I13" s="43">
        <v>65</v>
      </c>
      <c r="J13" s="43">
        <v>42</v>
      </c>
      <c r="K13" s="43">
        <v>15</v>
      </c>
      <c r="L13" s="43">
        <v>22</v>
      </c>
      <c r="M13" s="43">
        <v>30</v>
      </c>
      <c r="N13" s="43">
        <v>60</v>
      </c>
      <c r="O13" s="43">
        <v>1</v>
      </c>
      <c r="P13" s="43">
        <v>110</v>
      </c>
      <c r="Q13" s="43">
        <v>2</v>
      </c>
      <c r="R13" s="43">
        <v>12</v>
      </c>
      <c r="S13" s="43">
        <v>5</v>
      </c>
      <c r="T13" s="43">
        <v>5</v>
      </c>
      <c r="U13" s="43">
        <v>13</v>
      </c>
      <c r="V13" s="43">
        <v>8</v>
      </c>
      <c r="W13" s="43">
        <v>1</v>
      </c>
      <c r="X13" s="43">
        <v>15</v>
      </c>
      <c r="Y13" s="43">
        <v>4</v>
      </c>
      <c r="Z13" s="43">
        <v>4</v>
      </c>
      <c r="AA13" s="44">
        <v>43</v>
      </c>
    </row>
    <row r="14" spans="1:27" ht="15">
      <c r="A14" s="61"/>
      <c r="B14" s="62" t="s">
        <v>53</v>
      </c>
      <c r="C14" s="62" t="s">
        <v>103</v>
      </c>
      <c r="D14" s="62" t="s">
        <v>104</v>
      </c>
      <c r="E14" s="62" t="s">
        <v>42</v>
      </c>
      <c r="F14" s="79">
        <v>286</v>
      </c>
      <c r="G14" s="66">
        <v>9</v>
      </c>
      <c r="H14" s="66">
        <v>17</v>
      </c>
      <c r="I14" s="66">
        <v>46</v>
      </c>
      <c r="J14" s="66">
        <v>22</v>
      </c>
      <c r="K14" s="66">
        <v>10</v>
      </c>
      <c r="L14" s="66">
        <v>10</v>
      </c>
      <c r="M14" s="66">
        <v>11</v>
      </c>
      <c r="N14" s="66">
        <v>29</v>
      </c>
      <c r="O14" s="66">
        <v>1</v>
      </c>
      <c r="P14" s="66">
        <v>81</v>
      </c>
      <c r="Q14" s="66">
        <v>1</v>
      </c>
      <c r="R14" s="66" t="s">
        <v>44</v>
      </c>
      <c r="S14" s="66" t="s">
        <v>44</v>
      </c>
      <c r="T14" s="66" t="s">
        <v>44</v>
      </c>
      <c r="U14" s="66">
        <v>13</v>
      </c>
      <c r="V14" s="66">
        <v>4</v>
      </c>
      <c r="W14" s="66" t="s">
        <v>44</v>
      </c>
      <c r="X14" s="66">
        <v>9</v>
      </c>
      <c r="Y14" s="66">
        <v>2</v>
      </c>
      <c r="Z14" s="66">
        <v>1</v>
      </c>
      <c r="AA14" s="67">
        <v>20</v>
      </c>
    </row>
    <row r="15" spans="1:27" ht="15">
      <c r="A15" s="69"/>
      <c r="B15" s="70" t="s">
        <v>54</v>
      </c>
      <c r="C15" s="70" t="s">
        <v>103</v>
      </c>
      <c r="D15" s="70" t="s">
        <v>105</v>
      </c>
      <c r="E15" s="70" t="s">
        <v>42</v>
      </c>
      <c r="F15" s="80">
        <v>199</v>
      </c>
      <c r="G15" s="75">
        <v>2</v>
      </c>
      <c r="H15" s="75" t="s">
        <v>44</v>
      </c>
      <c r="I15" s="75">
        <v>19</v>
      </c>
      <c r="J15" s="75">
        <v>20</v>
      </c>
      <c r="K15" s="75">
        <v>5</v>
      </c>
      <c r="L15" s="75">
        <v>12</v>
      </c>
      <c r="M15" s="75">
        <v>19</v>
      </c>
      <c r="N15" s="75">
        <v>31</v>
      </c>
      <c r="O15" s="75" t="s">
        <v>44</v>
      </c>
      <c r="P15" s="75">
        <v>29</v>
      </c>
      <c r="Q15" s="75">
        <v>1</v>
      </c>
      <c r="R15" s="75">
        <v>12</v>
      </c>
      <c r="S15" s="75">
        <v>5</v>
      </c>
      <c r="T15" s="75">
        <v>5</v>
      </c>
      <c r="U15" s="75" t="s">
        <v>44</v>
      </c>
      <c r="V15" s="75">
        <v>4</v>
      </c>
      <c r="W15" s="75">
        <v>1</v>
      </c>
      <c r="X15" s="75">
        <v>6</v>
      </c>
      <c r="Y15" s="75">
        <v>2</v>
      </c>
      <c r="Z15" s="75">
        <v>3</v>
      </c>
      <c r="AA15" s="76">
        <v>23</v>
      </c>
    </row>
    <row r="16" spans="1:27" ht="15">
      <c r="A16" s="107" t="s">
        <v>59</v>
      </c>
      <c r="B16" s="41" t="s">
        <v>52</v>
      </c>
      <c r="C16" s="41" t="s">
        <v>107</v>
      </c>
      <c r="D16" s="41" t="s">
        <v>106</v>
      </c>
      <c r="E16" s="41" t="s">
        <v>43</v>
      </c>
      <c r="F16" s="42">
        <v>167</v>
      </c>
      <c r="G16" s="43">
        <v>4</v>
      </c>
      <c r="H16" s="43">
        <v>5</v>
      </c>
      <c r="I16" s="43">
        <v>17</v>
      </c>
      <c r="J16" s="43">
        <v>15</v>
      </c>
      <c r="K16" s="43">
        <v>5</v>
      </c>
      <c r="L16" s="43">
        <v>5</v>
      </c>
      <c r="M16" s="43">
        <v>13</v>
      </c>
      <c r="N16" s="43">
        <v>25</v>
      </c>
      <c r="O16" s="43">
        <v>1</v>
      </c>
      <c r="P16" s="43">
        <v>39</v>
      </c>
      <c r="Q16" s="43">
        <v>2</v>
      </c>
      <c r="R16" s="43">
        <v>4</v>
      </c>
      <c r="S16" s="43">
        <v>2</v>
      </c>
      <c r="T16" s="43">
        <v>2</v>
      </c>
      <c r="U16" s="43">
        <v>3</v>
      </c>
      <c r="V16" s="43">
        <v>1</v>
      </c>
      <c r="W16" s="43" t="s">
        <v>44</v>
      </c>
      <c r="X16" s="43">
        <v>5</v>
      </c>
      <c r="Y16" s="43" t="s">
        <v>44</v>
      </c>
      <c r="Z16" s="43">
        <v>1</v>
      </c>
      <c r="AA16" s="44">
        <v>18</v>
      </c>
    </row>
    <row r="17" spans="1:27" ht="15">
      <c r="A17" s="61"/>
      <c r="B17" s="62" t="s">
        <v>53</v>
      </c>
      <c r="C17" s="62" t="s">
        <v>107</v>
      </c>
      <c r="D17" s="62" t="s">
        <v>108</v>
      </c>
      <c r="E17" s="62" t="s">
        <v>43</v>
      </c>
      <c r="F17" s="79">
        <v>100</v>
      </c>
      <c r="G17" s="66">
        <v>2</v>
      </c>
      <c r="H17" s="66">
        <v>5</v>
      </c>
      <c r="I17" s="66">
        <v>10</v>
      </c>
      <c r="J17" s="66">
        <v>7</v>
      </c>
      <c r="K17" s="66">
        <v>5</v>
      </c>
      <c r="L17" s="66">
        <v>3</v>
      </c>
      <c r="M17" s="66">
        <v>3</v>
      </c>
      <c r="N17" s="66">
        <v>14</v>
      </c>
      <c r="O17" s="66">
        <v>1</v>
      </c>
      <c r="P17" s="66">
        <v>31</v>
      </c>
      <c r="Q17" s="66">
        <v>1</v>
      </c>
      <c r="R17" s="66" t="s">
        <v>44</v>
      </c>
      <c r="S17" s="66" t="s">
        <v>44</v>
      </c>
      <c r="T17" s="66" t="s">
        <v>44</v>
      </c>
      <c r="U17" s="66">
        <v>3</v>
      </c>
      <c r="V17" s="66" t="s">
        <v>44</v>
      </c>
      <c r="W17" s="66" t="s">
        <v>44</v>
      </c>
      <c r="X17" s="66">
        <v>4</v>
      </c>
      <c r="Y17" s="66" t="s">
        <v>44</v>
      </c>
      <c r="Z17" s="66">
        <v>1</v>
      </c>
      <c r="AA17" s="67">
        <v>10</v>
      </c>
    </row>
    <row r="18" spans="1:27" ht="15">
      <c r="A18" s="69"/>
      <c r="B18" s="70" t="s">
        <v>54</v>
      </c>
      <c r="C18" s="70" t="s">
        <v>107</v>
      </c>
      <c r="D18" s="70" t="s">
        <v>109</v>
      </c>
      <c r="E18" s="70" t="s">
        <v>43</v>
      </c>
      <c r="F18" s="80">
        <v>67</v>
      </c>
      <c r="G18" s="75">
        <v>2</v>
      </c>
      <c r="H18" s="75" t="s">
        <v>44</v>
      </c>
      <c r="I18" s="75">
        <v>7</v>
      </c>
      <c r="J18" s="75">
        <v>8</v>
      </c>
      <c r="K18" s="75" t="s">
        <v>44</v>
      </c>
      <c r="L18" s="75">
        <v>2</v>
      </c>
      <c r="M18" s="75">
        <v>10</v>
      </c>
      <c r="N18" s="75">
        <v>11</v>
      </c>
      <c r="O18" s="75" t="s">
        <v>44</v>
      </c>
      <c r="P18" s="75">
        <v>8</v>
      </c>
      <c r="Q18" s="75">
        <v>1</v>
      </c>
      <c r="R18" s="75">
        <v>4</v>
      </c>
      <c r="S18" s="75">
        <v>2</v>
      </c>
      <c r="T18" s="75">
        <v>2</v>
      </c>
      <c r="U18" s="75" t="s">
        <v>44</v>
      </c>
      <c r="V18" s="75">
        <v>1</v>
      </c>
      <c r="W18" s="75" t="s">
        <v>44</v>
      </c>
      <c r="X18" s="75">
        <v>1</v>
      </c>
      <c r="Y18" s="75" t="s">
        <v>44</v>
      </c>
      <c r="Z18" s="75" t="s">
        <v>44</v>
      </c>
      <c r="AA18" s="76">
        <v>8</v>
      </c>
    </row>
    <row r="19" spans="1:27" ht="15">
      <c r="A19" s="107" t="s">
        <v>60</v>
      </c>
      <c r="B19" s="41" t="s">
        <v>52</v>
      </c>
      <c r="C19" s="41" t="s">
        <v>111</v>
      </c>
      <c r="D19" s="41" t="s">
        <v>110</v>
      </c>
      <c r="E19" s="41" t="s">
        <v>45</v>
      </c>
      <c r="F19" s="42">
        <v>46</v>
      </c>
      <c r="G19" s="43" t="s">
        <v>44</v>
      </c>
      <c r="H19" s="43">
        <v>2</v>
      </c>
      <c r="I19" s="43">
        <v>9</v>
      </c>
      <c r="J19" s="43">
        <v>3</v>
      </c>
      <c r="K19" s="43">
        <v>2</v>
      </c>
      <c r="L19" s="43">
        <v>2</v>
      </c>
      <c r="M19" s="43">
        <v>2</v>
      </c>
      <c r="N19" s="43">
        <v>7</v>
      </c>
      <c r="O19" s="43" t="s">
        <v>44</v>
      </c>
      <c r="P19" s="43">
        <v>7</v>
      </c>
      <c r="Q19" s="43" t="s">
        <v>44</v>
      </c>
      <c r="R19" s="43">
        <v>1</v>
      </c>
      <c r="S19" s="43" t="s">
        <v>44</v>
      </c>
      <c r="T19" s="43">
        <v>1</v>
      </c>
      <c r="U19" s="43">
        <v>3</v>
      </c>
      <c r="V19" s="43">
        <v>1</v>
      </c>
      <c r="W19" s="43" t="s">
        <v>44</v>
      </c>
      <c r="X19" s="43">
        <v>1</v>
      </c>
      <c r="Y19" s="43">
        <v>1</v>
      </c>
      <c r="Z19" s="43" t="s">
        <v>44</v>
      </c>
      <c r="AA19" s="44">
        <v>4</v>
      </c>
    </row>
    <row r="20" spans="1:27" ht="15">
      <c r="A20" s="61"/>
      <c r="B20" s="62" t="s">
        <v>53</v>
      </c>
      <c r="C20" s="62" t="s">
        <v>111</v>
      </c>
      <c r="D20" s="62" t="s">
        <v>112</v>
      </c>
      <c r="E20" s="62" t="s">
        <v>45</v>
      </c>
      <c r="F20" s="79">
        <v>27</v>
      </c>
      <c r="G20" s="66" t="s">
        <v>44</v>
      </c>
      <c r="H20" s="66">
        <v>2</v>
      </c>
      <c r="I20" s="66">
        <v>8</v>
      </c>
      <c r="J20" s="66">
        <v>2</v>
      </c>
      <c r="K20" s="66">
        <v>2</v>
      </c>
      <c r="L20" s="66" t="s">
        <v>44</v>
      </c>
      <c r="M20" s="66">
        <v>1</v>
      </c>
      <c r="N20" s="66">
        <v>2</v>
      </c>
      <c r="O20" s="66" t="s">
        <v>44</v>
      </c>
      <c r="P20" s="66">
        <v>4</v>
      </c>
      <c r="Q20" s="66" t="s">
        <v>44</v>
      </c>
      <c r="R20" s="66" t="s">
        <v>44</v>
      </c>
      <c r="S20" s="66" t="s">
        <v>44</v>
      </c>
      <c r="T20" s="66" t="s">
        <v>44</v>
      </c>
      <c r="U20" s="66">
        <v>3</v>
      </c>
      <c r="V20" s="66">
        <v>1</v>
      </c>
      <c r="W20" s="66" t="s">
        <v>44</v>
      </c>
      <c r="X20" s="66">
        <v>1</v>
      </c>
      <c r="Y20" s="66" t="s">
        <v>44</v>
      </c>
      <c r="Z20" s="66" t="s">
        <v>44</v>
      </c>
      <c r="AA20" s="67">
        <v>1</v>
      </c>
    </row>
    <row r="21" spans="1:27" ht="15">
      <c r="A21" s="69"/>
      <c r="B21" s="70" t="s">
        <v>54</v>
      </c>
      <c r="C21" s="70" t="s">
        <v>111</v>
      </c>
      <c r="D21" s="70" t="s">
        <v>113</v>
      </c>
      <c r="E21" s="70" t="s">
        <v>45</v>
      </c>
      <c r="F21" s="80">
        <v>19</v>
      </c>
      <c r="G21" s="75" t="s">
        <v>44</v>
      </c>
      <c r="H21" s="75" t="s">
        <v>44</v>
      </c>
      <c r="I21" s="75">
        <v>1</v>
      </c>
      <c r="J21" s="75">
        <v>1</v>
      </c>
      <c r="K21" s="75" t="s">
        <v>44</v>
      </c>
      <c r="L21" s="75">
        <v>2</v>
      </c>
      <c r="M21" s="75">
        <v>1</v>
      </c>
      <c r="N21" s="75">
        <v>5</v>
      </c>
      <c r="O21" s="75" t="s">
        <v>44</v>
      </c>
      <c r="P21" s="75">
        <v>3</v>
      </c>
      <c r="Q21" s="75" t="s">
        <v>44</v>
      </c>
      <c r="R21" s="75">
        <v>1</v>
      </c>
      <c r="S21" s="75" t="s">
        <v>44</v>
      </c>
      <c r="T21" s="75">
        <v>1</v>
      </c>
      <c r="U21" s="75" t="s">
        <v>44</v>
      </c>
      <c r="V21" s="75" t="s">
        <v>44</v>
      </c>
      <c r="W21" s="75" t="s">
        <v>44</v>
      </c>
      <c r="X21" s="75" t="s">
        <v>44</v>
      </c>
      <c r="Y21" s="75">
        <v>1</v>
      </c>
      <c r="Z21" s="75" t="s">
        <v>44</v>
      </c>
      <c r="AA21" s="76">
        <v>3</v>
      </c>
    </row>
    <row r="22" spans="1:27" ht="15">
      <c r="A22" s="107" t="s">
        <v>61</v>
      </c>
      <c r="B22" s="41" t="s">
        <v>52</v>
      </c>
      <c r="C22" s="41" t="s">
        <v>115</v>
      </c>
      <c r="D22" s="41" t="s">
        <v>114</v>
      </c>
      <c r="E22" s="41" t="s">
        <v>45</v>
      </c>
      <c r="F22" s="42">
        <v>25</v>
      </c>
      <c r="G22" s="43">
        <v>2</v>
      </c>
      <c r="H22" s="43">
        <v>1</v>
      </c>
      <c r="I22" s="43">
        <v>2</v>
      </c>
      <c r="J22" s="43">
        <v>4</v>
      </c>
      <c r="K22" s="43" t="s">
        <v>44</v>
      </c>
      <c r="L22" s="43" t="s">
        <v>44</v>
      </c>
      <c r="M22" s="43" t="s">
        <v>44</v>
      </c>
      <c r="N22" s="43">
        <v>1</v>
      </c>
      <c r="O22" s="43" t="s">
        <v>44</v>
      </c>
      <c r="P22" s="43">
        <v>11</v>
      </c>
      <c r="Q22" s="43" t="s">
        <v>44</v>
      </c>
      <c r="R22" s="43" t="s">
        <v>44</v>
      </c>
      <c r="S22" s="43" t="s">
        <v>44</v>
      </c>
      <c r="T22" s="43" t="s">
        <v>44</v>
      </c>
      <c r="U22" s="43">
        <v>1</v>
      </c>
      <c r="V22" s="43" t="s">
        <v>44</v>
      </c>
      <c r="W22" s="43" t="s">
        <v>44</v>
      </c>
      <c r="X22" s="43">
        <v>1</v>
      </c>
      <c r="Y22" s="43" t="s">
        <v>44</v>
      </c>
      <c r="Z22" s="43">
        <v>1</v>
      </c>
      <c r="AA22" s="44">
        <v>1</v>
      </c>
    </row>
    <row r="23" spans="1:27" ht="15">
      <c r="A23" s="61"/>
      <c r="B23" s="62" t="s">
        <v>53</v>
      </c>
      <c r="C23" s="62" t="s">
        <v>115</v>
      </c>
      <c r="D23" s="62" t="s">
        <v>116</v>
      </c>
      <c r="E23" s="62" t="s">
        <v>45</v>
      </c>
      <c r="F23" s="79">
        <v>18</v>
      </c>
      <c r="G23" s="66">
        <v>2</v>
      </c>
      <c r="H23" s="66">
        <v>1</v>
      </c>
      <c r="I23" s="66">
        <v>2</v>
      </c>
      <c r="J23" s="66">
        <v>2</v>
      </c>
      <c r="K23" s="66" t="s">
        <v>44</v>
      </c>
      <c r="L23" s="66" t="s">
        <v>44</v>
      </c>
      <c r="M23" s="66" t="s">
        <v>44</v>
      </c>
      <c r="N23" s="66" t="s">
        <v>44</v>
      </c>
      <c r="O23" s="66" t="s">
        <v>44</v>
      </c>
      <c r="P23" s="66">
        <v>10</v>
      </c>
      <c r="Q23" s="66" t="s">
        <v>44</v>
      </c>
      <c r="R23" s="66" t="s">
        <v>44</v>
      </c>
      <c r="S23" s="66" t="s">
        <v>44</v>
      </c>
      <c r="T23" s="66" t="s">
        <v>44</v>
      </c>
      <c r="U23" s="66">
        <v>1</v>
      </c>
      <c r="V23" s="66" t="s">
        <v>44</v>
      </c>
      <c r="W23" s="66" t="s">
        <v>44</v>
      </c>
      <c r="X23" s="66" t="s">
        <v>44</v>
      </c>
      <c r="Y23" s="66" t="s">
        <v>44</v>
      </c>
      <c r="Z23" s="66" t="s">
        <v>44</v>
      </c>
      <c r="AA23" s="67" t="s">
        <v>44</v>
      </c>
    </row>
    <row r="24" spans="1:27" ht="15">
      <c r="A24" s="69"/>
      <c r="B24" s="70" t="s">
        <v>54</v>
      </c>
      <c r="C24" s="70" t="s">
        <v>115</v>
      </c>
      <c r="D24" s="70" t="s">
        <v>117</v>
      </c>
      <c r="E24" s="70" t="s">
        <v>45</v>
      </c>
      <c r="F24" s="80">
        <v>7</v>
      </c>
      <c r="G24" s="75" t="s">
        <v>44</v>
      </c>
      <c r="H24" s="75" t="s">
        <v>44</v>
      </c>
      <c r="I24" s="75" t="s">
        <v>44</v>
      </c>
      <c r="J24" s="75">
        <v>2</v>
      </c>
      <c r="K24" s="75" t="s">
        <v>44</v>
      </c>
      <c r="L24" s="75" t="s">
        <v>44</v>
      </c>
      <c r="M24" s="75" t="s">
        <v>44</v>
      </c>
      <c r="N24" s="75">
        <v>1</v>
      </c>
      <c r="O24" s="75" t="s">
        <v>44</v>
      </c>
      <c r="P24" s="75">
        <v>1</v>
      </c>
      <c r="Q24" s="75" t="s">
        <v>44</v>
      </c>
      <c r="R24" s="75" t="s">
        <v>44</v>
      </c>
      <c r="S24" s="75" t="s">
        <v>44</v>
      </c>
      <c r="T24" s="75" t="s">
        <v>44</v>
      </c>
      <c r="U24" s="75" t="s">
        <v>44</v>
      </c>
      <c r="V24" s="75" t="s">
        <v>44</v>
      </c>
      <c r="W24" s="75" t="s">
        <v>44</v>
      </c>
      <c r="X24" s="75">
        <v>1</v>
      </c>
      <c r="Y24" s="75" t="s">
        <v>44</v>
      </c>
      <c r="Z24" s="75">
        <v>1</v>
      </c>
      <c r="AA24" s="76">
        <v>1</v>
      </c>
    </row>
    <row r="25" spans="1:27" ht="15">
      <c r="A25" s="107" t="s">
        <v>62</v>
      </c>
      <c r="B25" s="41" t="s">
        <v>52</v>
      </c>
      <c r="C25" s="41" t="s">
        <v>119</v>
      </c>
      <c r="D25" s="41" t="s">
        <v>118</v>
      </c>
      <c r="E25" s="41" t="s">
        <v>45</v>
      </c>
      <c r="F25" s="42">
        <v>24</v>
      </c>
      <c r="G25" s="43" t="s">
        <v>44</v>
      </c>
      <c r="H25" s="43" t="s">
        <v>44</v>
      </c>
      <c r="I25" s="43">
        <v>4</v>
      </c>
      <c r="J25" s="43">
        <v>2</v>
      </c>
      <c r="K25" s="43" t="s">
        <v>44</v>
      </c>
      <c r="L25" s="43">
        <v>2</v>
      </c>
      <c r="M25" s="43">
        <v>1</v>
      </c>
      <c r="N25" s="43">
        <v>2</v>
      </c>
      <c r="O25" s="43" t="s">
        <v>44</v>
      </c>
      <c r="P25" s="43">
        <v>6</v>
      </c>
      <c r="Q25" s="43" t="s">
        <v>44</v>
      </c>
      <c r="R25" s="43">
        <v>1</v>
      </c>
      <c r="S25" s="43">
        <v>2</v>
      </c>
      <c r="T25" s="43" t="s">
        <v>44</v>
      </c>
      <c r="U25" s="43" t="s">
        <v>44</v>
      </c>
      <c r="V25" s="43">
        <v>1</v>
      </c>
      <c r="W25" s="43" t="s">
        <v>44</v>
      </c>
      <c r="X25" s="43">
        <v>1</v>
      </c>
      <c r="Y25" s="43" t="s">
        <v>44</v>
      </c>
      <c r="Z25" s="43" t="s">
        <v>44</v>
      </c>
      <c r="AA25" s="44">
        <v>2</v>
      </c>
    </row>
    <row r="26" spans="1:27" ht="15">
      <c r="A26" s="61"/>
      <c r="B26" s="62" t="s">
        <v>53</v>
      </c>
      <c r="C26" s="62" t="s">
        <v>119</v>
      </c>
      <c r="D26" s="62" t="s">
        <v>120</v>
      </c>
      <c r="E26" s="62" t="s">
        <v>45</v>
      </c>
      <c r="F26" s="79">
        <v>10</v>
      </c>
      <c r="G26" s="66" t="s">
        <v>44</v>
      </c>
      <c r="H26" s="66" t="s">
        <v>44</v>
      </c>
      <c r="I26" s="66">
        <v>3</v>
      </c>
      <c r="J26" s="66" t="s">
        <v>44</v>
      </c>
      <c r="K26" s="66" t="s">
        <v>44</v>
      </c>
      <c r="L26" s="66">
        <v>1</v>
      </c>
      <c r="M26" s="66" t="s">
        <v>44</v>
      </c>
      <c r="N26" s="66" t="s">
        <v>44</v>
      </c>
      <c r="O26" s="66" t="s">
        <v>44</v>
      </c>
      <c r="P26" s="66">
        <v>6</v>
      </c>
      <c r="Q26" s="66" t="s">
        <v>44</v>
      </c>
      <c r="R26" s="66" t="s">
        <v>44</v>
      </c>
      <c r="S26" s="66" t="s">
        <v>44</v>
      </c>
      <c r="T26" s="66" t="s">
        <v>44</v>
      </c>
      <c r="U26" s="66" t="s">
        <v>44</v>
      </c>
      <c r="V26" s="66" t="s">
        <v>44</v>
      </c>
      <c r="W26" s="66" t="s">
        <v>44</v>
      </c>
      <c r="X26" s="66" t="s">
        <v>44</v>
      </c>
      <c r="Y26" s="66" t="s">
        <v>44</v>
      </c>
      <c r="Z26" s="66" t="s">
        <v>44</v>
      </c>
      <c r="AA26" s="67" t="s">
        <v>44</v>
      </c>
    </row>
    <row r="27" spans="1:27" ht="15">
      <c r="A27" s="69"/>
      <c r="B27" s="70" t="s">
        <v>54</v>
      </c>
      <c r="C27" s="70" t="s">
        <v>119</v>
      </c>
      <c r="D27" s="70" t="s">
        <v>121</v>
      </c>
      <c r="E27" s="70" t="s">
        <v>45</v>
      </c>
      <c r="F27" s="80">
        <v>14</v>
      </c>
      <c r="G27" s="75" t="s">
        <v>44</v>
      </c>
      <c r="H27" s="75" t="s">
        <v>44</v>
      </c>
      <c r="I27" s="75">
        <v>1</v>
      </c>
      <c r="J27" s="75">
        <v>2</v>
      </c>
      <c r="K27" s="75" t="s">
        <v>44</v>
      </c>
      <c r="L27" s="75">
        <v>1</v>
      </c>
      <c r="M27" s="75">
        <v>1</v>
      </c>
      <c r="N27" s="75">
        <v>2</v>
      </c>
      <c r="O27" s="75" t="s">
        <v>44</v>
      </c>
      <c r="P27" s="75" t="s">
        <v>44</v>
      </c>
      <c r="Q27" s="75" t="s">
        <v>44</v>
      </c>
      <c r="R27" s="75">
        <v>1</v>
      </c>
      <c r="S27" s="75">
        <v>2</v>
      </c>
      <c r="T27" s="75" t="s">
        <v>44</v>
      </c>
      <c r="U27" s="75" t="s">
        <v>44</v>
      </c>
      <c r="V27" s="75">
        <v>1</v>
      </c>
      <c r="W27" s="75" t="s">
        <v>44</v>
      </c>
      <c r="X27" s="75">
        <v>1</v>
      </c>
      <c r="Y27" s="75" t="s">
        <v>44</v>
      </c>
      <c r="Z27" s="75" t="s">
        <v>44</v>
      </c>
      <c r="AA27" s="76">
        <v>2</v>
      </c>
    </row>
    <row r="28" spans="1:27" ht="15">
      <c r="A28" s="107" t="s">
        <v>64</v>
      </c>
      <c r="B28" s="41" t="s">
        <v>52</v>
      </c>
      <c r="C28" s="41" t="s">
        <v>123</v>
      </c>
      <c r="D28" s="41" t="s">
        <v>122</v>
      </c>
      <c r="E28" s="41" t="s">
        <v>45</v>
      </c>
      <c r="F28" s="42">
        <v>30</v>
      </c>
      <c r="G28" s="43">
        <v>1</v>
      </c>
      <c r="H28" s="43">
        <v>1</v>
      </c>
      <c r="I28" s="43">
        <v>7</v>
      </c>
      <c r="J28" s="43">
        <v>2</v>
      </c>
      <c r="K28" s="43" t="s">
        <v>44</v>
      </c>
      <c r="L28" s="43">
        <v>1</v>
      </c>
      <c r="M28" s="43">
        <v>2</v>
      </c>
      <c r="N28" s="43">
        <v>2</v>
      </c>
      <c r="O28" s="43" t="s">
        <v>44</v>
      </c>
      <c r="P28" s="43">
        <v>6</v>
      </c>
      <c r="Q28" s="43" t="s">
        <v>44</v>
      </c>
      <c r="R28" s="43">
        <v>2</v>
      </c>
      <c r="S28" s="43" t="s">
        <v>44</v>
      </c>
      <c r="T28" s="43">
        <v>1</v>
      </c>
      <c r="U28" s="43">
        <v>2</v>
      </c>
      <c r="V28" s="43">
        <v>1</v>
      </c>
      <c r="W28" s="43" t="s">
        <v>44</v>
      </c>
      <c r="X28" s="43" t="s">
        <v>44</v>
      </c>
      <c r="Y28" s="43">
        <v>1</v>
      </c>
      <c r="Z28" s="43" t="s">
        <v>44</v>
      </c>
      <c r="AA28" s="44">
        <v>1</v>
      </c>
    </row>
    <row r="29" spans="1:27" ht="15">
      <c r="A29" s="61"/>
      <c r="B29" s="62" t="s">
        <v>53</v>
      </c>
      <c r="C29" s="62" t="s">
        <v>123</v>
      </c>
      <c r="D29" s="62" t="s">
        <v>124</v>
      </c>
      <c r="E29" s="62" t="s">
        <v>45</v>
      </c>
      <c r="F29" s="79">
        <v>18</v>
      </c>
      <c r="G29" s="66">
        <v>1</v>
      </c>
      <c r="H29" s="66">
        <v>1</v>
      </c>
      <c r="I29" s="66">
        <v>6</v>
      </c>
      <c r="J29" s="66">
        <v>1</v>
      </c>
      <c r="K29" s="66" t="s">
        <v>44</v>
      </c>
      <c r="L29" s="66">
        <v>1</v>
      </c>
      <c r="M29" s="66" t="s">
        <v>44</v>
      </c>
      <c r="N29" s="66" t="s">
        <v>44</v>
      </c>
      <c r="O29" s="66" t="s">
        <v>44</v>
      </c>
      <c r="P29" s="66">
        <v>3</v>
      </c>
      <c r="Q29" s="66" t="s">
        <v>44</v>
      </c>
      <c r="R29" s="66" t="s">
        <v>44</v>
      </c>
      <c r="S29" s="66" t="s">
        <v>44</v>
      </c>
      <c r="T29" s="66" t="s">
        <v>44</v>
      </c>
      <c r="U29" s="66">
        <v>2</v>
      </c>
      <c r="V29" s="66">
        <v>1</v>
      </c>
      <c r="W29" s="66" t="s">
        <v>44</v>
      </c>
      <c r="X29" s="66" t="s">
        <v>44</v>
      </c>
      <c r="Y29" s="66">
        <v>1</v>
      </c>
      <c r="Z29" s="66" t="s">
        <v>44</v>
      </c>
      <c r="AA29" s="67">
        <v>1</v>
      </c>
    </row>
    <row r="30" spans="1:27" ht="15">
      <c r="A30" s="69"/>
      <c r="B30" s="70" t="s">
        <v>54</v>
      </c>
      <c r="C30" s="70" t="s">
        <v>123</v>
      </c>
      <c r="D30" s="70" t="s">
        <v>125</v>
      </c>
      <c r="E30" s="70" t="s">
        <v>45</v>
      </c>
      <c r="F30" s="80">
        <v>12</v>
      </c>
      <c r="G30" s="75" t="s">
        <v>44</v>
      </c>
      <c r="H30" s="75" t="s">
        <v>44</v>
      </c>
      <c r="I30" s="75">
        <v>1</v>
      </c>
      <c r="J30" s="75">
        <v>1</v>
      </c>
      <c r="K30" s="75" t="s">
        <v>44</v>
      </c>
      <c r="L30" s="75" t="s">
        <v>44</v>
      </c>
      <c r="M30" s="75">
        <v>2</v>
      </c>
      <c r="N30" s="75">
        <v>2</v>
      </c>
      <c r="O30" s="75" t="s">
        <v>44</v>
      </c>
      <c r="P30" s="75">
        <v>3</v>
      </c>
      <c r="Q30" s="75" t="s">
        <v>44</v>
      </c>
      <c r="R30" s="75">
        <v>2</v>
      </c>
      <c r="S30" s="75" t="s">
        <v>44</v>
      </c>
      <c r="T30" s="75">
        <v>1</v>
      </c>
      <c r="U30" s="75" t="s">
        <v>44</v>
      </c>
      <c r="V30" s="75" t="s">
        <v>44</v>
      </c>
      <c r="W30" s="75" t="s">
        <v>44</v>
      </c>
      <c r="X30" s="75" t="s">
        <v>44</v>
      </c>
      <c r="Y30" s="75" t="s">
        <v>44</v>
      </c>
      <c r="Z30" s="75" t="s">
        <v>44</v>
      </c>
      <c r="AA30" s="76" t="s">
        <v>44</v>
      </c>
    </row>
    <row r="31" spans="1:27" ht="15">
      <c r="A31" s="107" t="s">
        <v>65</v>
      </c>
      <c r="B31" s="41" t="s">
        <v>52</v>
      </c>
      <c r="C31" s="41" t="s">
        <v>127</v>
      </c>
      <c r="D31" s="41" t="s">
        <v>126</v>
      </c>
      <c r="E31" s="41" t="s">
        <v>45</v>
      </c>
      <c r="F31" s="42">
        <v>121</v>
      </c>
      <c r="G31" s="43">
        <v>4</v>
      </c>
      <c r="H31" s="43">
        <v>6</v>
      </c>
      <c r="I31" s="43">
        <v>14</v>
      </c>
      <c r="J31" s="43">
        <v>14</v>
      </c>
      <c r="K31" s="43">
        <v>6</v>
      </c>
      <c r="L31" s="43">
        <v>6</v>
      </c>
      <c r="M31" s="43">
        <v>9</v>
      </c>
      <c r="N31" s="43">
        <v>15</v>
      </c>
      <c r="O31" s="43" t="s">
        <v>44</v>
      </c>
      <c r="P31" s="43">
        <v>22</v>
      </c>
      <c r="Q31" s="43" t="s">
        <v>44</v>
      </c>
      <c r="R31" s="43">
        <v>3</v>
      </c>
      <c r="S31" s="43">
        <v>1</v>
      </c>
      <c r="T31" s="43">
        <v>1</v>
      </c>
      <c r="U31" s="43">
        <v>2</v>
      </c>
      <c r="V31" s="43">
        <v>2</v>
      </c>
      <c r="W31" s="43">
        <v>1</v>
      </c>
      <c r="X31" s="43">
        <v>4</v>
      </c>
      <c r="Y31" s="43" t="s">
        <v>44</v>
      </c>
      <c r="Z31" s="43">
        <v>1</v>
      </c>
      <c r="AA31" s="44">
        <v>10</v>
      </c>
    </row>
    <row r="32" spans="1:27" ht="15">
      <c r="A32" s="61"/>
      <c r="B32" s="62" t="s">
        <v>53</v>
      </c>
      <c r="C32" s="62" t="s">
        <v>127</v>
      </c>
      <c r="D32" s="62" t="s">
        <v>128</v>
      </c>
      <c r="E32" s="62" t="s">
        <v>45</v>
      </c>
      <c r="F32" s="79">
        <v>70</v>
      </c>
      <c r="G32" s="66">
        <v>4</v>
      </c>
      <c r="H32" s="66">
        <v>6</v>
      </c>
      <c r="I32" s="66">
        <v>6</v>
      </c>
      <c r="J32" s="66">
        <v>9</v>
      </c>
      <c r="K32" s="66">
        <v>3</v>
      </c>
      <c r="L32" s="66">
        <v>3</v>
      </c>
      <c r="M32" s="66">
        <v>5</v>
      </c>
      <c r="N32" s="66">
        <v>9</v>
      </c>
      <c r="O32" s="66" t="s">
        <v>44</v>
      </c>
      <c r="P32" s="66">
        <v>13</v>
      </c>
      <c r="Q32" s="66" t="s">
        <v>44</v>
      </c>
      <c r="R32" s="66" t="s">
        <v>44</v>
      </c>
      <c r="S32" s="66" t="s">
        <v>44</v>
      </c>
      <c r="T32" s="66" t="s">
        <v>44</v>
      </c>
      <c r="U32" s="66">
        <v>2</v>
      </c>
      <c r="V32" s="66">
        <v>2</v>
      </c>
      <c r="W32" s="66" t="s">
        <v>44</v>
      </c>
      <c r="X32" s="66">
        <v>2</v>
      </c>
      <c r="Y32" s="66" t="s">
        <v>44</v>
      </c>
      <c r="Z32" s="66" t="s">
        <v>44</v>
      </c>
      <c r="AA32" s="67">
        <v>6</v>
      </c>
    </row>
    <row r="33" spans="1:27" ht="15">
      <c r="A33" s="69"/>
      <c r="B33" s="70" t="s">
        <v>54</v>
      </c>
      <c r="C33" s="70" t="s">
        <v>127</v>
      </c>
      <c r="D33" s="70" t="s">
        <v>129</v>
      </c>
      <c r="E33" s="70" t="s">
        <v>45</v>
      </c>
      <c r="F33" s="80">
        <v>51</v>
      </c>
      <c r="G33" s="75" t="s">
        <v>44</v>
      </c>
      <c r="H33" s="75" t="s">
        <v>44</v>
      </c>
      <c r="I33" s="75">
        <v>8</v>
      </c>
      <c r="J33" s="75">
        <v>5</v>
      </c>
      <c r="K33" s="75">
        <v>3</v>
      </c>
      <c r="L33" s="75">
        <v>3</v>
      </c>
      <c r="M33" s="75">
        <v>4</v>
      </c>
      <c r="N33" s="75">
        <v>6</v>
      </c>
      <c r="O33" s="75" t="s">
        <v>44</v>
      </c>
      <c r="P33" s="75">
        <v>9</v>
      </c>
      <c r="Q33" s="75" t="s">
        <v>44</v>
      </c>
      <c r="R33" s="75">
        <v>3</v>
      </c>
      <c r="S33" s="75">
        <v>1</v>
      </c>
      <c r="T33" s="75">
        <v>1</v>
      </c>
      <c r="U33" s="75" t="s">
        <v>44</v>
      </c>
      <c r="V33" s="75" t="s">
        <v>44</v>
      </c>
      <c r="W33" s="75">
        <v>1</v>
      </c>
      <c r="X33" s="75">
        <v>2</v>
      </c>
      <c r="Y33" s="75" t="s">
        <v>44</v>
      </c>
      <c r="Z33" s="75">
        <v>1</v>
      </c>
      <c r="AA33" s="76">
        <v>4</v>
      </c>
    </row>
    <row r="34" spans="1:27" ht="15">
      <c r="A34" s="107" t="s">
        <v>66</v>
      </c>
      <c r="B34" s="41" t="s">
        <v>52</v>
      </c>
      <c r="C34" s="41" t="s">
        <v>131</v>
      </c>
      <c r="D34" s="41" t="s">
        <v>130</v>
      </c>
      <c r="E34" s="41" t="s">
        <v>45</v>
      </c>
      <c r="F34" s="42">
        <v>17</v>
      </c>
      <c r="G34" s="43" t="s">
        <v>44</v>
      </c>
      <c r="H34" s="43">
        <v>2</v>
      </c>
      <c r="I34" s="43">
        <v>5</v>
      </c>
      <c r="J34" s="43" t="s">
        <v>44</v>
      </c>
      <c r="K34" s="43" t="s">
        <v>44</v>
      </c>
      <c r="L34" s="43">
        <v>1</v>
      </c>
      <c r="M34" s="43" t="s">
        <v>44</v>
      </c>
      <c r="N34" s="43">
        <v>3</v>
      </c>
      <c r="O34" s="43" t="s">
        <v>44</v>
      </c>
      <c r="P34" s="43">
        <v>2</v>
      </c>
      <c r="Q34" s="43" t="s">
        <v>44</v>
      </c>
      <c r="R34" s="43" t="s">
        <v>44</v>
      </c>
      <c r="S34" s="43" t="s">
        <v>44</v>
      </c>
      <c r="T34" s="43" t="s">
        <v>44</v>
      </c>
      <c r="U34" s="43">
        <v>1</v>
      </c>
      <c r="V34" s="43" t="s">
        <v>44</v>
      </c>
      <c r="W34" s="43" t="s">
        <v>44</v>
      </c>
      <c r="X34" s="43" t="s">
        <v>44</v>
      </c>
      <c r="Y34" s="43">
        <v>1</v>
      </c>
      <c r="Z34" s="43">
        <v>1</v>
      </c>
      <c r="AA34" s="44">
        <v>1</v>
      </c>
    </row>
    <row r="35" spans="1:27" ht="15">
      <c r="A35" s="61"/>
      <c r="B35" s="62" t="s">
        <v>53</v>
      </c>
      <c r="C35" s="62" t="s">
        <v>131</v>
      </c>
      <c r="D35" s="62" t="s">
        <v>132</v>
      </c>
      <c r="E35" s="62" t="s">
        <v>45</v>
      </c>
      <c r="F35" s="79">
        <v>11</v>
      </c>
      <c r="G35" s="66" t="s">
        <v>44</v>
      </c>
      <c r="H35" s="66">
        <v>2</v>
      </c>
      <c r="I35" s="66">
        <v>5</v>
      </c>
      <c r="J35" s="66" t="s">
        <v>44</v>
      </c>
      <c r="K35" s="66" t="s">
        <v>44</v>
      </c>
      <c r="L35" s="66" t="s">
        <v>44</v>
      </c>
      <c r="M35" s="66" t="s">
        <v>44</v>
      </c>
      <c r="N35" s="66">
        <v>1</v>
      </c>
      <c r="O35" s="66" t="s">
        <v>44</v>
      </c>
      <c r="P35" s="66">
        <v>1</v>
      </c>
      <c r="Q35" s="66" t="s">
        <v>44</v>
      </c>
      <c r="R35" s="66" t="s">
        <v>44</v>
      </c>
      <c r="S35" s="66" t="s">
        <v>44</v>
      </c>
      <c r="T35" s="66" t="s">
        <v>44</v>
      </c>
      <c r="U35" s="66">
        <v>1</v>
      </c>
      <c r="V35" s="66" t="s">
        <v>44</v>
      </c>
      <c r="W35" s="66" t="s">
        <v>44</v>
      </c>
      <c r="X35" s="66" t="s">
        <v>44</v>
      </c>
      <c r="Y35" s="66">
        <v>1</v>
      </c>
      <c r="Z35" s="66" t="s">
        <v>44</v>
      </c>
      <c r="AA35" s="67" t="s">
        <v>44</v>
      </c>
    </row>
    <row r="36" spans="1:27" ht="15">
      <c r="A36" s="69"/>
      <c r="B36" s="70" t="s">
        <v>54</v>
      </c>
      <c r="C36" s="70" t="s">
        <v>131</v>
      </c>
      <c r="D36" s="70" t="s">
        <v>133</v>
      </c>
      <c r="E36" s="70" t="s">
        <v>45</v>
      </c>
      <c r="F36" s="80">
        <v>6</v>
      </c>
      <c r="G36" s="75" t="s">
        <v>44</v>
      </c>
      <c r="H36" s="75" t="s">
        <v>44</v>
      </c>
      <c r="I36" s="75" t="s">
        <v>44</v>
      </c>
      <c r="J36" s="75" t="s">
        <v>44</v>
      </c>
      <c r="K36" s="75" t="s">
        <v>44</v>
      </c>
      <c r="L36" s="75">
        <v>1</v>
      </c>
      <c r="M36" s="75" t="s">
        <v>44</v>
      </c>
      <c r="N36" s="75">
        <v>2</v>
      </c>
      <c r="O36" s="75" t="s">
        <v>44</v>
      </c>
      <c r="P36" s="75">
        <v>1</v>
      </c>
      <c r="Q36" s="75" t="s">
        <v>44</v>
      </c>
      <c r="R36" s="75" t="s">
        <v>44</v>
      </c>
      <c r="S36" s="75" t="s">
        <v>44</v>
      </c>
      <c r="T36" s="75" t="s">
        <v>44</v>
      </c>
      <c r="U36" s="75" t="s">
        <v>44</v>
      </c>
      <c r="V36" s="75" t="s">
        <v>44</v>
      </c>
      <c r="W36" s="75" t="s">
        <v>44</v>
      </c>
      <c r="X36" s="75" t="s">
        <v>44</v>
      </c>
      <c r="Y36" s="75" t="s">
        <v>44</v>
      </c>
      <c r="Z36" s="75">
        <v>1</v>
      </c>
      <c r="AA36" s="76">
        <v>1</v>
      </c>
    </row>
    <row r="37" spans="1:27" ht="15">
      <c r="A37" s="107" t="s">
        <v>67</v>
      </c>
      <c r="B37" s="41" t="s">
        <v>52</v>
      </c>
      <c r="C37" s="41" t="s">
        <v>135</v>
      </c>
      <c r="D37" s="41" t="s">
        <v>134</v>
      </c>
      <c r="E37" s="41" t="s">
        <v>45</v>
      </c>
      <c r="F37" s="42">
        <v>55</v>
      </c>
      <c r="G37" s="43" t="s">
        <v>44</v>
      </c>
      <c r="H37" s="43" t="s">
        <v>44</v>
      </c>
      <c r="I37" s="43">
        <v>7</v>
      </c>
      <c r="J37" s="43">
        <v>2</v>
      </c>
      <c r="K37" s="43">
        <v>2</v>
      </c>
      <c r="L37" s="43">
        <v>5</v>
      </c>
      <c r="M37" s="43">
        <v>3</v>
      </c>
      <c r="N37" s="43">
        <v>5</v>
      </c>
      <c r="O37" s="43" t="s">
        <v>44</v>
      </c>
      <c r="P37" s="43">
        <v>17</v>
      </c>
      <c r="Q37" s="43" t="s">
        <v>44</v>
      </c>
      <c r="R37" s="43">
        <v>1</v>
      </c>
      <c r="S37" s="43" t="s">
        <v>44</v>
      </c>
      <c r="T37" s="43" t="s">
        <v>44</v>
      </c>
      <c r="U37" s="43">
        <v>1</v>
      </c>
      <c r="V37" s="43">
        <v>2</v>
      </c>
      <c r="W37" s="43" t="s">
        <v>44</v>
      </c>
      <c r="X37" s="43">
        <v>3</v>
      </c>
      <c r="Y37" s="43">
        <v>1</v>
      </c>
      <c r="Z37" s="43" t="s">
        <v>44</v>
      </c>
      <c r="AA37" s="44">
        <v>6</v>
      </c>
    </row>
    <row r="38" spans="1:27" ht="15">
      <c r="A38" s="61"/>
      <c r="B38" s="62" t="s">
        <v>53</v>
      </c>
      <c r="C38" s="62" t="s">
        <v>135</v>
      </c>
      <c r="D38" s="62" t="s">
        <v>136</v>
      </c>
      <c r="E38" s="62" t="s">
        <v>45</v>
      </c>
      <c r="F38" s="79">
        <v>32</v>
      </c>
      <c r="G38" s="66" t="s">
        <v>44</v>
      </c>
      <c r="H38" s="66" t="s">
        <v>44</v>
      </c>
      <c r="I38" s="66">
        <v>6</v>
      </c>
      <c r="J38" s="66">
        <v>1</v>
      </c>
      <c r="K38" s="66" t="s">
        <v>44</v>
      </c>
      <c r="L38" s="66">
        <v>2</v>
      </c>
      <c r="M38" s="66">
        <v>2</v>
      </c>
      <c r="N38" s="66">
        <v>3</v>
      </c>
      <c r="O38" s="66" t="s">
        <v>44</v>
      </c>
      <c r="P38" s="66">
        <v>13</v>
      </c>
      <c r="Q38" s="66" t="s">
        <v>44</v>
      </c>
      <c r="R38" s="66" t="s">
        <v>44</v>
      </c>
      <c r="S38" s="66" t="s">
        <v>44</v>
      </c>
      <c r="T38" s="66" t="s">
        <v>44</v>
      </c>
      <c r="U38" s="66">
        <v>1</v>
      </c>
      <c r="V38" s="66" t="s">
        <v>44</v>
      </c>
      <c r="W38" s="66" t="s">
        <v>44</v>
      </c>
      <c r="X38" s="66">
        <v>2</v>
      </c>
      <c r="Y38" s="66" t="s">
        <v>44</v>
      </c>
      <c r="Z38" s="66" t="s">
        <v>44</v>
      </c>
      <c r="AA38" s="67">
        <v>2</v>
      </c>
    </row>
    <row r="39" spans="1:27" ht="15">
      <c r="A39" s="69"/>
      <c r="B39" s="70" t="s">
        <v>54</v>
      </c>
      <c r="C39" s="70" t="s">
        <v>135</v>
      </c>
      <c r="D39" s="70" t="s">
        <v>137</v>
      </c>
      <c r="E39" s="70" t="s">
        <v>45</v>
      </c>
      <c r="F39" s="80">
        <v>23</v>
      </c>
      <c r="G39" s="75" t="s">
        <v>44</v>
      </c>
      <c r="H39" s="75" t="s">
        <v>44</v>
      </c>
      <c r="I39" s="75">
        <v>1</v>
      </c>
      <c r="J39" s="75">
        <v>1</v>
      </c>
      <c r="K39" s="75">
        <v>2</v>
      </c>
      <c r="L39" s="75">
        <v>3</v>
      </c>
      <c r="M39" s="75">
        <v>1</v>
      </c>
      <c r="N39" s="75">
        <v>2</v>
      </c>
      <c r="O39" s="75" t="s">
        <v>44</v>
      </c>
      <c r="P39" s="75">
        <v>4</v>
      </c>
      <c r="Q39" s="75" t="s">
        <v>44</v>
      </c>
      <c r="R39" s="75">
        <v>1</v>
      </c>
      <c r="S39" s="75" t="s">
        <v>44</v>
      </c>
      <c r="T39" s="75" t="s">
        <v>44</v>
      </c>
      <c r="U39" s="75" t="s">
        <v>44</v>
      </c>
      <c r="V39" s="75">
        <v>2</v>
      </c>
      <c r="W39" s="75" t="s">
        <v>44</v>
      </c>
      <c r="X39" s="75">
        <v>1</v>
      </c>
      <c r="Y39" s="75">
        <v>1</v>
      </c>
      <c r="Z39" s="75" t="s">
        <v>44</v>
      </c>
      <c r="AA39" s="76">
        <v>4</v>
      </c>
    </row>
    <row r="40" spans="1:27" ht="15">
      <c r="A40" s="107" t="s">
        <v>68</v>
      </c>
      <c r="B40" s="41" t="s">
        <v>52</v>
      </c>
      <c r="C40" s="41" t="s">
        <v>139</v>
      </c>
      <c r="D40" s="41" t="s">
        <v>138</v>
      </c>
      <c r="E40" s="41" t="s">
        <v>43</v>
      </c>
      <c r="F40" s="42">
        <v>1009</v>
      </c>
      <c r="G40" s="43">
        <v>20</v>
      </c>
      <c r="H40" s="43">
        <v>18</v>
      </c>
      <c r="I40" s="43">
        <v>149</v>
      </c>
      <c r="J40" s="43">
        <v>103</v>
      </c>
      <c r="K40" s="43">
        <v>45</v>
      </c>
      <c r="L40" s="43">
        <v>79</v>
      </c>
      <c r="M40" s="43">
        <v>51</v>
      </c>
      <c r="N40" s="43">
        <v>78</v>
      </c>
      <c r="O40" s="43">
        <v>4</v>
      </c>
      <c r="P40" s="43">
        <v>214</v>
      </c>
      <c r="Q40" s="43">
        <v>5</v>
      </c>
      <c r="R40" s="43">
        <v>33</v>
      </c>
      <c r="S40" s="43">
        <v>16</v>
      </c>
      <c r="T40" s="43">
        <v>17</v>
      </c>
      <c r="U40" s="43">
        <v>39</v>
      </c>
      <c r="V40" s="43">
        <v>21</v>
      </c>
      <c r="W40" s="43">
        <v>2</v>
      </c>
      <c r="X40" s="43">
        <v>23</v>
      </c>
      <c r="Y40" s="43">
        <v>20</v>
      </c>
      <c r="Z40" s="43">
        <v>4</v>
      </c>
      <c r="AA40" s="44">
        <v>68</v>
      </c>
    </row>
    <row r="41" spans="1:27" ht="15">
      <c r="A41" s="61"/>
      <c r="B41" s="62" t="s">
        <v>53</v>
      </c>
      <c r="C41" s="62" t="s">
        <v>139</v>
      </c>
      <c r="D41" s="62" t="s">
        <v>140</v>
      </c>
      <c r="E41" s="62" t="s">
        <v>43</v>
      </c>
      <c r="F41" s="79">
        <v>579</v>
      </c>
      <c r="G41" s="66">
        <v>12</v>
      </c>
      <c r="H41" s="66">
        <v>16</v>
      </c>
      <c r="I41" s="66">
        <v>99</v>
      </c>
      <c r="J41" s="66">
        <v>50</v>
      </c>
      <c r="K41" s="66">
        <v>29</v>
      </c>
      <c r="L41" s="66">
        <v>56</v>
      </c>
      <c r="M41" s="66">
        <v>18</v>
      </c>
      <c r="N41" s="66">
        <v>32</v>
      </c>
      <c r="O41" s="66">
        <v>3</v>
      </c>
      <c r="P41" s="66">
        <v>146</v>
      </c>
      <c r="Q41" s="66">
        <v>3</v>
      </c>
      <c r="R41" s="66" t="s">
        <v>44</v>
      </c>
      <c r="S41" s="66" t="s">
        <v>44</v>
      </c>
      <c r="T41" s="66" t="s">
        <v>44</v>
      </c>
      <c r="U41" s="66">
        <v>39</v>
      </c>
      <c r="V41" s="66">
        <v>12</v>
      </c>
      <c r="W41" s="66">
        <v>1</v>
      </c>
      <c r="X41" s="66">
        <v>11</v>
      </c>
      <c r="Y41" s="66">
        <v>10</v>
      </c>
      <c r="Z41" s="66">
        <v>3</v>
      </c>
      <c r="AA41" s="67">
        <v>39</v>
      </c>
    </row>
    <row r="42" spans="1:27" ht="15">
      <c r="A42" s="69"/>
      <c r="B42" s="70" t="s">
        <v>54</v>
      </c>
      <c r="C42" s="70" t="s">
        <v>139</v>
      </c>
      <c r="D42" s="70" t="s">
        <v>141</v>
      </c>
      <c r="E42" s="70" t="s">
        <v>43</v>
      </c>
      <c r="F42" s="80">
        <v>430</v>
      </c>
      <c r="G42" s="75">
        <v>8</v>
      </c>
      <c r="H42" s="75">
        <v>2</v>
      </c>
      <c r="I42" s="75">
        <v>50</v>
      </c>
      <c r="J42" s="75">
        <v>53</v>
      </c>
      <c r="K42" s="75">
        <v>16</v>
      </c>
      <c r="L42" s="75">
        <v>23</v>
      </c>
      <c r="M42" s="75">
        <v>33</v>
      </c>
      <c r="N42" s="75">
        <v>46</v>
      </c>
      <c r="O42" s="75">
        <v>1</v>
      </c>
      <c r="P42" s="75">
        <v>68</v>
      </c>
      <c r="Q42" s="75">
        <v>2</v>
      </c>
      <c r="R42" s="75">
        <v>33</v>
      </c>
      <c r="S42" s="75">
        <v>16</v>
      </c>
      <c r="T42" s="75">
        <v>17</v>
      </c>
      <c r="U42" s="75" t="s">
        <v>44</v>
      </c>
      <c r="V42" s="75">
        <v>9</v>
      </c>
      <c r="W42" s="75">
        <v>1</v>
      </c>
      <c r="X42" s="75">
        <v>12</v>
      </c>
      <c r="Y42" s="75">
        <v>10</v>
      </c>
      <c r="Z42" s="75">
        <v>1</v>
      </c>
      <c r="AA42" s="76">
        <v>29</v>
      </c>
    </row>
    <row r="43" spans="1:27" ht="15">
      <c r="A43" s="107" t="s">
        <v>391</v>
      </c>
      <c r="B43" s="41" t="s">
        <v>52</v>
      </c>
      <c r="C43" s="41" t="s">
        <v>166</v>
      </c>
      <c r="D43" s="41" t="s">
        <v>165</v>
      </c>
      <c r="E43" s="41" t="s">
        <v>41</v>
      </c>
      <c r="F43" s="42">
        <v>178</v>
      </c>
      <c r="G43" s="43">
        <v>3</v>
      </c>
      <c r="H43" s="43">
        <v>3</v>
      </c>
      <c r="I43" s="43">
        <v>17</v>
      </c>
      <c r="J43" s="43">
        <v>21</v>
      </c>
      <c r="K43" s="43">
        <v>4</v>
      </c>
      <c r="L43" s="43">
        <v>11</v>
      </c>
      <c r="M43" s="43">
        <v>12</v>
      </c>
      <c r="N43" s="43">
        <v>19</v>
      </c>
      <c r="O43" s="43">
        <v>1</v>
      </c>
      <c r="P43" s="43">
        <v>41</v>
      </c>
      <c r="Q43" s="43" t="s">
        <v>44</v>
      </c>
      <c r="R43" s="43">
        <v>5</v>
      </c>
      <c r="S43" s="43">
        <v>4</v>
      </c>
      <c r="T43" s="43">
        <v>3</v>
      </c>
      <c r="U43" s="43">
        <v>6</v>
      </c>
      <c r="V43" s="43">
        <v>3</v>
      </c>
      <c r="W43" s="43">
        <v>1</v>
      </c>
      <c r="X43" s="43">
        <v>4</v>
      </c>
      <c r="Y43" s="43">
        <v>1</v>
      </c>
      <c r="Z43" s="43">
        <v>1</v>
      </c>
      <c r="AA43" s="44">
        <v>18</v>
      </c>
    </row>
    <row r="44" spans="1:27" ht="15">
      <c r="A44" s="61"/>
      <c r="B44" s="62" t="s">
        <v>53</v>
      </c>
      <c r="C44" s="62" t="s">
        <v>166</v>
      </c>
      <c r="D44" s="62" t="s">
        <v>167</v>
      </c>
      <c r="E44" s="62" t="s">
        <v>41</v>
      </c>
      <c r="F44" s="79">
        <v>113</v>
      </c>
      <c r="G44" s="66">
        <v>3</v>
      </c>
      <c r="H44" s="66">
        <v>3</v>
      </c>
      <c r="I44" s="66">
        <v>16</v>
      </c>
      <c r="J44" s="66">
        <v>13</v>
      </c>
      <c r="K44" s="66">
        <v>3</v>
      </c>
      <c r="L44" s="66">
        <v>7</v>
      </c>
      <c r="M44" s="66">
        <v>7</v>
      </c>
      <c r="N44" s="66">
        <v>10</v>
      </c>
      <c r="O44" s="66">
        <v>1</v>
      </c>
      <c r="P44" s="66">
        <v>27</v>
      </c>
      <c r="Q44" s="66" t="s">
        <v>44</v>
      </c>
      <c r="R44" s="66" t="s">
        <v>44</v>
      </c>
      <c r="S44" s="66" t="s">
        <v>44</v>
      </c>
      <c r="T44" s="66" t="s">
        <v>44</v>
      </c>
      <c r="U44" s="66">
        <v>6</v>
      </c>
      <c r="V44" s="66">
        <v>2</v>
      </c>
      <c r="W44" s="66">
        <v>1</v>
      </c>
      <c r="X44" s="66">
        <v>2</v>
      </c>
      <c r="Y44" s="66">
        <v>1</v>
      </c>
      <c r="Z44" s="66" t="s">
        <v>44</v>
      </c>
      <c r="AA44" s="67">
        <v>11</v>
      </c>
    </row>
    <row r="45" spans="1:27" ht="15">
      <c r="A45" s="69"/>
      <c r="B45" s="70" t="s">
        <v>54</v>
      </c>
      <c r="C45" s="70" t="s">
        <v>166</v>
      </c>
      <c r="D45" s="70" t="s">
        <v>168</v>
      </c>
      <c r="E45" s="70" t="s">
        <v>41</v>
      </c>
      <c r="F45" s="80">
        <v>65</v>
      </c>
      <c r="G45" s="75" t="s">
        <v>44</v>
      </c>
      <c r="H45" s="75" t="s">
        <v>44</v>
      </c>
      <c r="I45" s="75">
        <v>1</v>
      </c>
      <c r="J45" s="75">
        <v>8</v>
      </c>
      <c r="K45" s="75">
        <v>1</v>
      </c>
      <c r="L45" s="75">
        <v>4</v>
      </c>
      <c r="M45" s="75">
        <v>5</v>
      </c>
      <c r="N45" s="75">
        <v>9</v>
      </c>
      <c r="O45" s="75" t="s">
        <v>44</v>
      </c>
      <c r="P45" s="75">
        <v>14</v>
      </c>
      <c r="Q45" s="75" t="s">
        <v>44</v>
      </c>
      <c r="R45" s="75">
        <v>5</v>
      </c>
      <c r="S45" s="75">
        <v>4</v>
      </c>
      <c r="T45" s="75">
        <v>3</v>
      </c>
      <c r="U45" s="75" t="s">
        <v>44</v>
      </c>
      <c r="V45" s="75">
        <v>1</v>
      </c>
      <c r="W45" s="75" t="s">
        <v>44</v>
      </c>
      <c r="X45" s="75">
        <v>2</v>
      </c>
      <c r="Y45" s="75" t="s">
        <v>44</v>
      </c>
      <c r="Z45" s="75">
        <v>1</v>
      </c>
      <c r="AA45" s="76">
        <v>7</v>
      </c>
    </row>
    <row r="46" spans="1:27" ht="15">
      <c r="A46" s="107" t="s">
        <v>81</v>
      </c>
      <c r="B46" s="41" t="s">
        <v>52</v>
      </c>
      <c r="C46" s="41" t="s">
        <v>170</v>
      </c>
      <c r="D46" s="41" t="s">
        <v>169</v>
      </c>
      <c r="E46" s="41" t="s">
        <v>42</v>
      </c>
      <c r="F46" s="42">
        <v>178</v>
      </c>
      <c r="G46" s="43">
        <v>3</v>
      </c>
      <c r="H46" s="43">
        <v>3</v>
      </c>
      <c r="I46" s="43">
        <v>17</v>
      </c>
      <c r="J46" s="43">
        <v>21</v>
      </c>
      <c r="K46" s="43">
        <v>4</v>
      </c>
      <c r="L46" s="43">
        <v>11</v>
      </c>
      <c r="M46" s="43">
        <v>12</v>
      </c>
      <c r="N46" s="43">
        <v>19</v>
      </c>
      <c r="O46" s="43">
        <v>1</v>
      </c>
      <c r="P46" s="43">
        <v>41</v>
      </c>
      <c r="Q46" s="43" t="s">
        <v>44</v>
      </c>
      <c r="R46" s="43">
        <v>5</v>
      </c>
      <c r="S46" s="43">
        <v>4</v>
      </c>
      <c r="T46" s="43">
        <v>3</v>
      </c>
      <c r="U46" s="43">
        <v>6</v>
      </c>
      <c r="V46" s="43">
        <v>3</v>
      </c>
      <c r="W46" s="43">
        <v>1</v>
      </c>
      <c r="X46" s="43">
        <v>4</v>
      </c>
      <c r="Y46" s="43">
        <v>1</v>
      </c>
      <c r="Z46" s="43">
        <v>1</v>
      </c>
      <c r="AA46" s="44">
        <v>18</v>
      </c>
    </row>
    <row r="47" spans="1:27" ht="15">
      <c r="A47" s="61"/>
      <c r="B47" s="62" t="s">
        <v>53</v>
      </c>
      <c r="C47" s="62" t="s">
        <v>170</v>
      </c>
      <c r="D47" s="62" t="s">
        <v>171</v>
      </c>
      <c r="E47" s="62" t="s">
        <v>42</v>
      </c>
      <c r="F47" s="79">
        <v>113</v>
      </c>
      <c r="G47" s="66">
        <v>3</v>
      </c>
      <c r="H47" s="66">
        <v>3</v>
      </c>
      <c r="I47" s="66">
        <v>16</v>
      </c>
      <c r="J47" s="66">
        <v>13</v>
      </c>
      <c r="K47" s="66">
        <v>3</v>
      </c>
      <c r="L47" s="66">
        <v>7</v>
      </c>
      <c r="M47" s="66">
        <v>7</v>
      </c>
      <c r="N47" s="66">
        <v>10</v>
      </c>
      <c r="O47" s="66">
        <v>1</v>
      </c>
      <c r="P47" s="66">
        <v>27</v>
      </c>
      <c r="Q47" s="66" t="s">
        <v>44</v>
      </c>
      <c r="R47" s="66" t="s">
        <v>44</v>
      </c>
      <c r="S47" s="66" t="s">
        <v>44</v>
      </c>
      <c r="T47" s="66" t="s">
        <v>44</v>
      </c>
      <c r="U47" s="66">
        <v>6</v>
      </c>
      <c r="V47" s="66">
        <v>2</v>
      </c>
      <c r="W47" s="66">
        <v>1</v>
      </c>
      <c r="X47" s="66">
        <v>2</v>
      </c>
      <c r="Y47" s="66">
        <v>1</v>
      </c>
      <c r="Z47" s="66" t="s">
        <v>44</v>
      </c>
      <c r="AA47" s="67">
        <v>11</v>
      </c>
    </row>
    <row r="48" spans="1:27" ht="15">
      <c r="A48" s="61"/>
      <c r="B48" s="62" t="s">
        <v>54</v>
      </c>
      <c r="C48" s="62" t="s">
        <v>170</v>
      </c>
      <c r="D48" s="62" t="s">
        <v>172</v>
      </c>
      <c r="E48" s="62" t="s">
        <v>42</v>
      </c>
      <c r="F48" s="79">
        <v>65</v>
      </c>
      <c r="G48" s="66" t="s">
        <v>44</v>
      </c>
      <c r="H48" s="66" t="s">
        <v>44</v>
      </c>
      <c r="I48" s="66">
        <v>1</v>
      </c>
      <c r="J48" s="66">
        <v>8</v>
      </c>
      <c r="K48" s="66">
        <v>1</v>
      </c>
      <c r="L48" s="66">
        <v>4</v>
      </c>
      <c r="M48" s="66">
        <v>5</v>
      </c>
      <c r="N48" s="66">
        <v>9</v>
      </c>
      <c r="O48" s="66" t="s">
        <v>44</v>
      </c>
      <c r="P48" s="66">
        <v>14</v>
      </c>
      <c r="Q48" s="66" t="s">
        <v>44</v>
      </c>
      <c r="R48" s="66">
        <v>5</v>
      </c>
      <c r="S48" s="66">
        <v>4</v>
      </c>
      <c r="T48" s="66">
        <v>3</v>
      </c>
      <c r="U48" s="66" t="s">
        <v>44</v>
      </c>
      <c r="V48" s="66">
        <v>1</v>
      </c>
      <c r="W48" s="66" t="s">
        <v>44</v>
      </c>
      <c r="X48" s="66">
        <v>2</v>
      </c>
      <c r="Y48" s="66" t="s">
        <v>44</v>
      </c>
      <c r="Z48" s="66">
        <v>1</v>
      </c>
      <c r="AA48" s="67">
        <v>7</v>
      </c>
    </row>
    <row r="49" spans="1:27" ht="15">
      <c r="A49" s="107" t="s">
        <v>83</v>
      </c>
      <c r="B49" s="41" t="s">
        <v>52</v>
      </c>
      <c r="C49" s="41" t="s">
        <v>174</v>
      </c>
      <c r="D49" s="41" t="s">
        <v>173</v>
      </c>
      <c r="E49" s="41" t="s">
        <v>45</v>
      </c>
      <c r="F49" s="42">
        <v>70</v>
      </c>
      <c r="G49" s="43">
        <v>1</v>
      </c>
      <c r="H49" s="43" t="s">
        <v>44</v>
      </c>
      <c r="I49" s="43">
        <v>9</v>
      </c>
      <c r="J49" s="43">
        <v>9</v>
      </c>
      <c r="K49" s="43">
        <v>1</v>
      </c>
      <c r="L49" s="43">
        <v>6</v>
      </c>
      <c r="M49" s="43">
        <v>5</v>
      </c>
      <c r="N49" s="43">
        <v>4</v>
      </c>
      <c r="O49" s="43">
        <v>1</v>
      </c>
      <c r="P49" s="43">
        <v>14</v>
      </c>
      <c r="Q49" s="43" t="s">
        <v>44</v>
      </c>
      <c r="R49" s="43">
        <v>2</v>
      </c>
      <c r="S49" s="43">
        <v>1</v>
      </c>
      <c r="T49" s="43">
        <v>2</v>
      </c>
      <c r="U49" s="43">
        <v>2</v>
      </c>
      <c r="V49" s="43">
        <v>1</v>
      </c>
      <c r="W49" s="43" t="s">
        <v>44</v>
      </c>
      <c r="X49" s="43">
        <v>1</v>
      </c>
      <c r="Y49" s="43" t="s">
        <v>44</v>
      </c>
      <c r="Z49" s="43">
        <v>1</v>
      </c>
      <c r="AA49" s="44">
        <v>10</v>
      </c>
    </row>
    <row r="50" spans="1:27" ht="15">
      <c r="A50" s="61"/>
      <c r="B50" s="62" t="s">
        <v>53</v>
      </c>
      <c r="C50" s="62" t="s">
        <v>174</v>
      </c>
      <c r="D50" s="62" t="s">
        <v>175</v>
      </c>
      <c r="E50" s="62" t="s">
        <v>45</v>
      </c>
      <c r="F50" s="79">
        <v>48</v>
      </c>
      <c r="G50" s="66">
        <v>1</v>
      </c>
      <c r="H50" s="66" t="s">
        <v>44</v>
      </c>
      <c r="I50" s="66">
        <v>8</v>
      </c>
      <c r="J50" s="66">
        <v>6</v>
      </c>
      <c r="K50" s="66" t="s">
        <v>44</v>
      </c>
      <c r="L50" s="66">
        <v>5</v>
      </c>
      <c r="M50" s="66">
        <v>3</v>
      </c>
      <c r="N50" s="66">
        <v>3</v>
      </c>
      <c r="O50" s="66">
        <v>1</v>
      </c>
      <c r="P50" s="66">
        <v>11</v>
      </c>
      <c r="Q50" s="66" t="s">
        <v>44</v>
      </c>
      <c r="R50" s="66" t="s">
        <v>44</v>
      </c>
      <c r="S50" s="66" t="s">
        <v>44</v>
      </c>
      <c r="T50" s="66" t="s">
        <v>44</v>
      </c>
      <c r="U50" s="66">
        <v>2</v>
      </c>
      <c r="V50" s="66">
        <v>1</v>
      </c>
      <c r="W50" s="66" t="s">
        <v>44</v>
      </c>
      <c r="X50" s="66">
        <v>1</v>
      </c>
      <c r="Y50" s="66" t="s">
        <v>44</v>
      </c>
      <c r="Z50" s="66" t="s">
        <v>44</v>
      </c>
      <c r="AA50" s="67">
        <v>6</v>
      </c>
    </row>
    <row r="51" spans="1:27" ht="15">
      <c r="A51" s="69"/>
      <c r="B51" s="70" t="s">
        <v>54</v>
      </c>
      <c r="C51" s="70" t="s">
        <v>174</v>
      </c>
      <c r="D51" s="70" t="s">
        <v>176</v>
      </c>
      <c r="E51" s="70" t="s">
        <v>45</v>
      </c>
      <c r="F51" s="80">
        <v>22</v>
      </c>
      <c r="G51" s="75" t="s">
        <v>44</v>
      </c>
      <c r="H51" s="75" t="s">
        <v>44</v>
      </c>
      <c r="I51" s="75">
        <v>1</v>
      </c>
      <c r="J51" s="75">
        <v>3</v>
      </c>
      <c r="K51" s="75">
        <v>1</v>
      </c>
      <c r="L51" s="75">
        <v>1</v>
      </c>
      <c r="M51" s="75">
        <v>2</v>
      </c>
      <c r="N51" s="75">
        <v>1</v>
      </c>
      <c r="O51" s="75" t="s">
        <v>44</v>
      </c>
      <c r="P51" s="75">
        <v>3</v>
      </c>
      <c r="Q51" s="75" t="s">
        <v>44</v>
      </c>
      <c r="R51" s="75">
        <v>2</v>
      </c>
      <c r="S51" s="75">
        <v>1</v>
      </c>
      <c r="T51" s="75">
        <v>2</v>
      </c>
      <c r="U51" s="75" t="s">
        <v>44</v>
      </c>
      <c r="V51" s="75" t="s">
        <v>44</v>
      </c>
      <c r="W51" s="75" t="s">
        <v>44</v>
      </c>
      <c r="X51" s="75" t="s">
        <v>44</v>
      </c>
      <c r="Y51" s="75" t="s">
        <v>44</v>
      </c>
      <c r="Z51" s="75">
        <v>1</v>
      </c>
      <c r="AA51" s="76">
        <v>4</v>
      </c>
    </row>
    <row r="52" spans="1:27" ht="15">
      <c r="A52" s="107" t="s">
        <v>84</v>
      </c>
      <c r="B52" s="41" t="s">
        <v>52</v>
      </c>
      <c r="C52" s="41" t="s">
        <v>178</v>
      </c>
      <c r="D52" s="41" t="s">
        <v>177</v>
      </c>
      <c r="E52" s="41" t="s">
        <v>45</v>
      </c>
      <c r="F52" s="42">
        <v>34</v>
      </c>
      <c r="G52" s="43">
        <v>1</v>
      </c>
      <c r="H52" s="43">
        <v>2</v>
      </c>
      <c r="I52" s="43">
        <v>4</v>
      </c>
      <c r="J52" s="43">
        <v>3</v>
      </c>
      <c r="K52" s="43">
        <v>3</v>
      </c>
      <c r="L52" s="43">
        <v>2</v>
      </c>
      <c r="M52" s="43">
        <v>2</v>
      </c>
      <c r="N52" s="43">
        <v>8</v>
      </c>
      <c r="O52" s="43" t="s">
        <v>44</v>
      </c>
      <c r="P52" s="43">
        <v>5</v>
      </c>
      <c r="Q52" s="43" t="s">
        <v>44</v>
      </c>
      <c r="R52" s="43">
        <v>1</v>
      </c>
      <c r="S52" s="43" t="s">
        <v>44</v>
      </c>
      <c r="T52" s="43" t="s">
        <v>44</v>
      </c>
      <c r="U52" s="43">
        <v>1</v>
      </c>
      <c r="V52" s="43" t="s">
        <v>44</v>
      </c>
      <c r="W52" s="43" t="s">
        <v>44</v>
      </c>
      <c r="X52" s="43">
        <v>1</v>
      </c>
      <c r="Y52" s="43" t="s">
        <v>44</v>
      </c>
      <c r="Z52" s="43" t="s">
        <v>44</v>
      </c>
      <c r="AA52" s="44">
        <v>1</v>
      </c>
    </row>
    <row r="53" spans="1:27" ht="15">
      <c r="A53" s="61"/>
      <c r="B53" s="62" t="s">
        <v>53</v>
      </c>
      <c r="C53" s="62" t="s">
        <v>178</v>
      </c>
      <c r="D53" s="62" t="s">
        <v>179</v>
      </c>
      <c r="E53" s="62" t="s">
        <v>45</v>
      </c>
      <c r="F53" s="79">
        <v>23</v>
      </c>
      <c r="G53" s="66">
        <v>1</v>
      </c>
      <c r="H53" s="66">
        <v>2</v>
      </c>
      <c r="I53" s="66">
        <v>4</v>
      </c>
      <c r="J53" s="66">
        <v>3</v>
      </c>
      <c r="K53" s="66">
        <v>3</v>
      </c>
      <c r="L53" s="66">
        <v>1</v>
      </c>
      <c r="M53" s="66">
        <v>2</v>
      </c>
      <c r="N53" s="66">
        <v>3</v>
      </c>
      <c r="O53" s="66" t="s">
        <v>44</v>
      </c>
      <c r="P53" s="66">
        <v>3</v>
      </c>
      <c r="Q53" s="66" t="s">
        <v>44</v>
      </c>
      <c r="R53" s="66" t="s">
        <v>44</v>
      </c>
      <c r="S53" s="66" t="s">
        <v>44</v>
      </c>
      <c r="T53" s="66" t="s">
        <v>44</v>
      </c>
      <c r="U53" s="66">
        <v>1</v>
      </c>
      <c r="V53" s="66" t="s">
        <v>44</v>
      </c>
      <c r="W53" s="66" t="s">
        <v>44</v>
      </c>
      <c r="X53" s="66" t="s">
        <v>44</v>
      </c>
      <c r="Y53" s="66" t="s">
        <v>44</v>
      </c>
      <c r="Z53" s="66" t="s">
        <v>44</v>
      </c>
      <c r="AA53" s="67" t="s">
        <v>44</v>
      </c>
    </row>
    <row r="54" spans="1:27" ht="15">
      <c r="A54" s="69"/>
      <c r="B54" s="70" t="s">
        <v>54</v>
      </c>
      <c r="C54" s="70" t="s">
        <v>178</v>
      </c>
      <c r="D54" s="70" t="s">
        <v>180</v>
      </c>
      <c r="E54" s="70" t="s">
        <v>45</v>
      </c>
      <c r="F54" s="80">
        <v>11</v>
      </c>
      <c r="G54" s="75" t="s">
        <v>44</v>
      </c>
      <c r="H54" s="75" t="s">
        <v>44</v>
      </c>
      <c r="I54" s="75" t="s">
        <v>44</v>
      </c>
      <c r="J54" s="75" t="s">
        <v>44</v>
      </c>
      <c r="K54" s="75" t="s">
        <v>44</v>
      </c>
      <c r="L54" s="75">
        <v>1</v>
      </c>
      <c r="M54" s="75" t="s">
        <v>44</v>
      </c>
      <c r="N54" s="75">
        <v>5</v>
      </c>
      <c r="O54" s="75" t="s">
        <v>44</v>
      </c>
      <c r="P54" s="75">
        <v>2</v>
      </c>
      <c r="Q54" s="75" t="s">
        <v>44</v>
      </c>
      <c r="R54" s="75">
        <v>1</v>
      </c>
      <c r="S54" s="75" t="s">
        <v>44</v>
      </c>
      <c r="T54" s="75" t="s">
        <v>44</v>
      </c>
      <c r="U54" s="75" t="s">
        <v>44</v>
      </c>
      <c r="V54" s="75" t="s">
        <v>44</v>
      </c>
      <c r="W54" s="75" t="s">
        <v>44</v>
      </c>
      <c r="X54" s="75">
        <v>1</v>
      </c>
      <c r="Y54" s="75" t="s">
        <v>44</v>
      </c>
      <c r="Z54" s="75" t="s">
        <v>44</v>
      </c>
      <c r="AA54" s="76">
        <v>1</v>
      </c>
    </row>
    <row r="55" spans="1:27" ht="15">
      <c r="A55" s="107" t="s">
        <v>86</v>
      </c>
      <c r="B55" s="41" t="s">
        <v>52</v>
      </c>
      <c r="C55" s="41" t="s">
        <v>182</v>
      </c>
      <c r="D55" s="41" t="s">
        <v>181</v>
      </c>
      <c r="E55" s="41" t="s">
        <v>45</v>
      </c>
      <c r="F55" s="42">
        <v>31</v>
      </c>
      <c r="G55" s="43" t="s">
        <v>44</v>
      </c>
      <c r="H55" s="43" t="s">
        <v>44</v>
      </c>
      <c r="I55" s="43" t="s">
        <v>44</v>
      </c>
      <c r="J55" s="43">
        <v>4</v>
      </c>
      <c r="K55" s="43" t="s">
        <v>44</v>
      </c>
      <c r="L55" s="43">
        <v>3</v>
      </c>
      <c r="M55" s="43">
        <v>3</v>
      </c>
      <c r="N55" s="43">
        <v>3</v>
      </c>
      <c r="O55" s="43" t="s">
        <v>44</v>
      </c>
      <c r="P55" s="43">
        <v>8</v>
      </c>
      <c r="Q55" s="43" t="s">
        <v>44</v>
      </c>
      <c r="R55" s="43">
        <v>1</v>
      </c>
      <c r="S55" s="43">
        <v>2</v>
      </c>
      <c r="T55" s="43">
        <v>1</v>
      </c>
      <c r="U55" s="43">
        <v>2</v>
      </c>
      <c r="V55" s="43">
        <v>1</v>
      </c>
      <c r="W55" s="43">
        <v>1</v>
      </c>
      <c r="X55" s="43">
        <v>1</v>
      </c>
      <c r="Y55" s="43" t="s">
        <v>44</v>
      </c>
      <c r="Z55" s="43" t="s">
        <v>44</v>
      </c>
      <c r="AA55" s="44">
        <v>1</v>
      </c>
    </row>
    <row r="56" spans="1:27" ht="15">
      <c r="A56" s="61"/>
      <c r="B56" s="62" t="s">
        <v>53</v>
      </c>
      <c r="C56" s="62" t="s">
        <v>182</v>
      </c>
      <c r="D56" s="62" t="s">
        <v>183</v>
      </c>
      <c r="E56" s="62" t="s">
        <v>45</v>
      </c>
      <c r="F56" s="79">
        <v>15</v>
      </c>
      <c r="G56" s="66" t="s">
        <v>44</v>
      </c>
      <c r="H56" s="66" t="s">
        <v>44</v>
      </c>
      <c r="I56" s="66" t="s">
        <v>44</v>
      </c>
      <c r="J56" s="66">
        <v>1</v>
      </c>
      <c r="K56" s="66" t="s">
        <v>44</v>
      </c>
      <c r="L56" s="66">
        <v>1</v>
      </c>
      <c r="M56" s="66">
        <v>2</v>
      </c>
      <c r="N56" s="66">
        <v>1</v>
      </c>
      <c r="O56" s="66" t="s">
        <v>44</v>
      </c>
      <c r="P56" s="66">
        <v>6</v>
      </c>
      <c r="Q56" s="66" t="s">
        <v>44</v>
      </c>
      <c r="R56" s="66" t="s">
        <v>44</v>
      </c>
      <c r="S56" s="66" t="s">
        <v>44</v>
      </c>
      <c r="T56" s="66" t="s">
        <v>44</v>
      </c>
      <c r="U56" s="66">
        <v>2</v>
      </c>
      <c r="V56" s="66">
        <v>1</v>
      </c>
      <c r="W56" s="66">
        <v>1</v>
      </c>
      <c r="X56" s="66" t="s">
        <v>44</v>
      </c>
      <c r="Y56" s="66" t="s">
        <v>44</v>
      </c>
      <c r="Z56" s="66" t="s">
        <v>44</v>
      </c>
      <c r="AA56" s="67" t="s">
        <v>44</v>
      </c>
    </row>
    <row r="57" spans="1:27" ht="15">
      <c r="A57" s="69"/>
      <c r="B57" s="70" t="s">
        <v>54</v>
      </c>
      <c r="C57" s="70" t="s">
        <v>182</v>
      </c>
      <c r="D57" s="70" t="s">
        <v>184</v>
      </c>
      <c r="E57" s="70" t="s">
        <v>45</v>
      </c>
      <c r="F57" s="80">
        <v>16</v>
      </c>
      <c r="G57" s="75" t="s">
        <v>44</v>
      </c>
      <c r="H57" s="75" t="s">
        <v>44</v>
      </c>
      <c r="I57" s="75" t="s">
        <v>44</v>
      </c>
      <c r="J57" s="75">
        <v>3</v>
      </c>
      <c r="K57" s="75" t="s">
        <v>44</v>
      </c>
      <c r="L57" s="75">
        <v>2</v>
      </c>
      <c r="M57" s="75">
        <v>1</v>
      </c>
      <c r="N57" s="75">
        <v>2</v>
      </c>
      <c r="O57" s="75" t="s">
        <v>44</v>
      </c>
      <c r="P57" s="75">
        <v>2</v>
      </c>
      <c r="Q57" s="75" t="s">
        <v>44</v>
      </c>
      <c r="R57" s="75">
        <v>1</v>
      </c>
      <c r="S57" s="75">
        <v>2</v>
      </c>
      <c r="T57" s="75">
        <v>1</v>
      </c>
      <c r="U57" s="75" t="s">
        <v>44</v>
      </c>
      <c r="V57" s="75" t="s">
        <v>44</v>
      </c>
      <c r="W57" s="75" t="s">
        <v>44</v>
      </c>
      <c r="X57" s="75">
        <v>1</v>
      </c>
      <c r="Y57" s="75" t="s">
        <v>44</v>
      </c>
      <c r="Z57" s="75" t="s">
        <v>44</v>
      </c>
      <c r="AA57" s="76">
        <v>1</v>
      </c>
    </row>
    <row r="58" spans="1:27" ht="15">
      <c r="A58" s="107" t="s">
        <v>88</v>
      </c>
      <c r="B58" s="41" t="s">
        <v>52</v>
      </c>
      <c r="C58" s="41" t="s">
        <v>186</v>
      </c>
      <c r="D58" s="41" t="s">
        <v>185</v>
      </c>
      <c r="E58" s="41" t="s">
        <v>45</v>
      </c>
      <c r="F58" s="42">
        <v>43</v>
      </c>
      <c r="G58" s="43">
        <v>1</v>
      </c>
      <c r="H58" s="43">
        <v>1</v>
      </c>
      <c r="I58" s="43">
        <v>4</v>
      </c>
      <c r="J58" s="43">
        <v>5</v>
      </c>
      <c r="K58" s="43" t="s">
        <v>44</v>
      </c>
      <c r="L58" s="43" t="s">
        <v>44</v>
      </c>
      <c r="M58" s="43">
        <v>2</v>
      </c>
      <c r="N58" s="43">
        <v>4</v>
      </c>
      <c r="O58" s="43" t="s">
        <v>44</v>
      </c>
      <c r="P58" s="43">
        <v>14</v>
      </c>
      <c r="Q58" s="43" t="s">
        <v>44</v>
      </c>
      <c r="R58" s="43">
        <v>1</v>
      </c>
      <c r="S58" s="43">
        <v>1</v>
      </c>
      <c r="T58" s="43" t="s">
        <v>44</v>
      </c>
      <c r="U58" s="43">
        <v>1</v>
      </c>
      <c r="V58" s="43">
        <v>1</v>
      </c>
      <c r="W58" s="43" t="s">
        <v>44</v>
      </c>
      <c r="X58" s="43">
        <v>1</v>
      </c>
      <c r="Y58" s="43">
        <v>1</v>
      </c>
      <c r="Z58" s="43" t="s">
        <v>44</v>
      </c>
      <c r="AA58" s="44">
        <v>6</v>
      </c>
    </row>
    <row r="59" spans="1:27" ht="15">
      <c r="A59" s="61"/>
      <c r="B59" s="62" t="s">
        <v>53</v>
      </c>
      <c r="C59" s="62" t="s">
        <v>186</v>
      </c>
      <c r="D59" s="62" t="s">
        <v>187</v>
      </c>
      <c r="E59" s="62" t="s">
        <v>45</v>
      </c>
      <c r="F59" s="79">
        <v>27</v>
      </c>
      <c r="G59" s="66">
        <v>1</v>
      </c>
      <c r="H59" s="66">
        <v>1</v>
      </c>
      <c r="I59" s="66">
        <v>4</v>
      </c>
      <c r="J59" s="66">
        <v>3</v>
      </c>
      <c r="K59" s="66" t="s">
        <v>44</v>
      </c>
      <c r="L59" s="66" t="s">
        <v>44</v>
      </c>
      <c r="M59" s="66" t="s">
        <v>44</v>
      </c>
      <c r="N59" s="66">
        <v>3</v>
      </c>
      <c r="O59" s="66" t="s">
        <v>44</v>
      </c>
      <c r="P59" s="66">
        <v>7</v>
      </c>
      <c r="Q59" s="66" t="s">
        <v>44</v>
      </c>
      <c r="R59" s="66" t="s">
        <v>44</v>
      </c>
      <c r="S59" s="66" t="s">
        <v>44</v>
      </c>
      <c r="T59" s="66" t="s">
        <v>44</v>
      </c>
      <c r="U59" s="66">
        <v>1</v>
      </c>
      <c r="V59" s="66" t="s">
        <v>44</v>
      </c>
      <c r="W59" s="66" t="s">
        <v>44</v>
      </c>
      <c r="X59" s="66">
        <v>1</v>
      </c>
      <c r="Y59" s="66">
        <v>1</v>
      </c>
      <c r="Z59" s="66" t="s">
        <v>44</v>
      </c>
      <c r="AA59" s="67">
        <v>5</v>
      </c>
    </row>
    <row r="60" spans="1:27" ht="15">
      <c r="A60" s="69"/>
      <c r="B60" s="70" t="s">
        <v>54</v>
      </c>
      <c r="C60" s="70" t="s">
        <v>186</v>
      </c>
      <c r="D60" s="70" t="s">
        <v>188</v>
      </c>
      <c r="E60" s="70" t="s">
        <v>45</v>
      </c>
      <c r="F60" s="80">
        <v>16</v>
      </c>
      <c r="G60" s="75" t="s">
        <v>44</v>
      </c>
      <c r="H60" s="75" t="s">
        <v>44</v>
      </c>
      <c r="I60" s="75" t="s">
        <v>44</v>
      </c>
      <c r="J60" s="75">
        <v>2</v>
      </c>
      <c r="K60" s="75" t="s">
        <v>44</v>
      </c>
      <c r="L60" s="75" t="s">
        <v>44</v>
      </c>
      <c r="M60" s="75">
        <v>2</v>
      </c>
      <c r="N60" s="75">
        <v>1</v>
      </c>
      <c r="O60" s="75" t="s">
        <v>44</v>
      </c>
      <c r="P60" s="75">
        <v>7</v>
      </c>
      <c r="Q60" s="75" t="s">
        <v>44</v>
      </c>
      <c r="R60" s="75">
        <v>1</v>
      </c>
      <c r="S60" s="75">
        <v>1</v>
      </c>
      <c r="T60" s="75" t="s">
        <v>44</v>
      </c>
      <c r="U60" s="75" t="s">
        <v>44</v>
      </c>
      <c r="V60" s="75">
        <v>1</v>
      </c>
      <c r="W60" s="75" t="s">
        <v>44</v>
      </c>
      <c r="X60" s="75" t="s">
        <v>44</v>
      </c>
      <c r="Y60" s="75" t="s">
        <v>44</v>
      </c>
      <c r="Z60" s="75" t="s">
        <v>44</v>
      </c>
      <c r="AA60" s="76">
        <v>1</v>
      </c>
    </row>
    <row r="61" spans="1:27" ht="15">
      <c r="A61" s="107" t="s">
        <v>388</v>
      </c>
      <c r="B61" s="41" t="s">
        <v>52</v>
      </c>
      <c r="C61" s="41" t="s">
        <v>143</v>
      </c>
      <c r="D61" s="41" t="s">
        <v>142</v>
      </c>
      <c r="E61" s="41" t="s">
        <v>41</v>
      </c>
      <c r="F61" s="42">
        <v>119</v>
      </c>
      <c r="G61" s="43">
        <v>3</v>
      </c>
      <c r="H61" s="43">
        <v>3</v>
      </c>
      <c r="I61" s="43">
        <v>11</v>
      </c>
      <c r="J61" s="43">
        <v>8</v>
      </c>
      <c r="K61" s="43">
        <v>5</v>
      </c>
      <c r="L61" s="43">
        <v>12</v>
      </c>
      <c r="M61" s="43">
        <v>14</v>
      </c>
      <c r="N61" s="43">
        <v>9</v>
      </c>
      <c r="O61" s="43">
        <v>1</v>
      </c>
      <c r="P61" s="43">
        <v>21</v>
      </c>
      <c r="Q61" s="43" t="s">
        <v>44</v>
      </c>
      <c r="R61" s="43">
        <v>6</v>
      </c>
      <c r="S61" s="43" t="s">
        <v>44</v>
      </c>
      <c r="T61" s="43">
        <v>4</v>
      </c>
      <c r="U61" s="43">
        <v>1</v>
      </c>
      <c r="V61" s="43">
        <v>2</v>
      </c>
      <c r="W61" s="43" t="s">
        <v>44</v>
      </c>
      <c r="X61" s="43">
        <v>3</v>
      </c>
      <c r="Y61" s="43">
        <v>3</v>
      </c>
      <c r="Z61" s="43">
        <v>1</v>
      </c>
      <c r="AA61" s="44">
        <v>12</v>
      </c>
    </row>
    <row r="62" spans="1:27" ht="15">
      <c r="A62" s="61"/>
      <c r="B62" s="62" t="s">
        <v>53</v>
      </c>
      <c r="C62" s="62" t="s">
        <v>143</v>
      </c>
      <c r="D62" s="62" t="s">
        <v>144</v>
      </c>
      <c r="E62" s="62" t="s">
        <v>41</v>
      </c>
      <c r="F62" s="79">
        <v>65</v>
      </c>
      <c r="G62" s="66">
        <v>2</v>
      </c>
      <c r="H62" s="66">
        <v>2</v>
      </c>
      <c r="I62" s="66">
        <v>7</v>
      </c>
      <c r="J62" s="66">
        <v>3</v>
      </c>
      <c r="K62" s="66">
        <v>2</v>
      </c>
      <c r="L62" s="66">
        <v>9</v>
      </c>
      <c r="M62" s="66">
        <v>9</v>
      </c>
      <c r="N62" s="66">
        <v>5</v>
      </c>
      <c r="O62" s="66">
        <v>1</v>
      </c>
      <c r="P62" s="66">
        <v>16</v>
      </c>
      <c r="Q62" s="66" t="s">
        <v>44</v>
      </c>
      <c r="R62" s="66" t="s">
        <v>44</v>
      </c>
      <c r="S62" s="66" t="s">
        <v>44</v>
      </c>
      <c r="T62" s="66" t="s">
        <v>44</v>
      </c>
      <c r="U62" s="66">
        <v>1</v>
      </c>
      <c r="V62" s="66">
        <v>1</v>
      </c>
      <c r="W62" s="66" t="s">
        <v>44</v>
      </c>
      <c r="X62" s="66">
        <v>2</v>
      </c>
      <c r="Y62" s="66">
        <v>1</v>
      </c>
      <c r="Z62" s="66" t="s">
        <v>44</v>
      </c>
      <c r="AA62" s="67">
        <v>4</v>
      </c>
    </row>
    <row r="63" spans="1:27" ht="15">
      <c r="A63" s="69"/>
      <c r="B63" s="70" t="s">
        <v>54</v>
      </c>
      <c r="C63" s="70" t="s">
        <v>143</v>
      </c>
      <c r="D63" s="70" t="s">
        <v>145</v>
      </c>
      <c r="E63" s="70" t="s">
        <v>41</v>
      </c>
      <c r="F63" s="80">
        <v>54</v>
      </c>
      <c r="G63" s="75">
        <v>1</v>
      </c>
      <c r="H63" s="75">
        <v>1</v>
      </c>
      <c r="I63" s="75">
        <v>4</v>
      </c>
      <c r="J63" s="75">
        <v>5</v>
      </c>
      <c r="K63" s="75">
        <v>3</v>
      </c>
      <c r="L63" s="75">
        <v>3</v>
      </c>
      <c r="M63" s="75">
        <v>5</v>
      </c>
      <c r="N63" s="75">
        <v>4</v>
      </c>
      <c r="O63" s="75" t="s">
        <v>44</v>
      </c>
      <c r="P63" s="75">
        <v>5</v>
      </c>
      <c r="Q63" s="75" t="s">
        <v>44</v>
      </c>
      <c r="R63" s="75">
        <v>6</v>
      </c>
      <c r="S63" s="75" t="s">
        <v>44</v>
      </c>
      <c r="T63" s="75">
        <v>4</v>
      </c>
      <c r="U63" s="75" t="s">
        <v>44</v>
      </c>
      <c r="V63" s="75">
        <v>1</v>
      </c>
      <c r="W63" s="75" t="s">
        <v>44</v>
      </c>
      <c r="X63" s="75">
        <v>1</v>
      </c>
      <c r="Y63" s="75">
        <v>2</v>
      </c>
      <c r="Z63" s="75">
        <v>1</v>
      </c>
      <c r="AA63" s="76">
        <v>8</v>
      </c>
    </row>
    <row r="64" spans="1:27" ht="15">
      <c r="A64" s="107" t="s">
        <v>69</v>
      </c>
      <c r="B64" s="41" t="s">
        <v>52</v>
      </c>
      <c r="C64" s="41" t="s">
        <v>147</v>
      </c>
      <c r="D64" s="41" t="s">
        <v>146</v>
      </c>
      <c r="E64" s="41" t="s">
        <v>42</v>
      </c>
      <c r="F64" s="42">
        <v>119</v>
      </c>
      <c r="G64" s="43">
        <v>3</v>
      </c>
      <c r="H64" s="43">
        <v>3</v>
      </c>
      <c r="I64" s="43">
        <v>11</v>
      </c>
      <c r="J64" s="43">
        <v>8</v>
      </c>
      <c r="K64" s="43">
        <v>5</v>
      </c>
      <c r="L64" s="43">
        <v>12</v>
      </c>
      <c r="M64" s="43">
        <v>14</v>
      </c>
      <c r="N64" s="43">
        <v>9</v>
      </c>
      <c r="O64" s="43">
        <v>1</v>
      </c>
      <c r="P64" s="43">
        <v>21</v>
      </c>
      <c r="Q64" s="43" t="s">
        <v>44</v>
      </c>
      <c r="R64" s="43">
        <v>6</v>
      </c>
      <c r="S64" s="43" t="s">
        <v>44</v>
      </c>
      <c r="T64" s="43">
        <v>4</v>
      </c>
      <c r="U64" s="43">
        <v>1</v>
      </c>
      <c r="V64" s="43">
        <v>2</v>
      </c>
      <c r="W64" s="43" t="s">
        <v>44</v>
      </c>
      <c r="X64" s="43">
        <v>3</v>
      </c>
      <c r="Y64" s="43">
        <v>3</v>
      </c>
      <c r="Z64" s="43">
        <v>1</v>
      </c>
      <c r="AA64" s="44">
        <v>12</v>
      </c>
    </row>
    <row r="65" spans="1:27" ht="15">
      <c r="A65" s="61"/>
      <c r="B65" s="62" t="s">
        <v>53</v>
      </c>
      <c r="C65" s="62" t="s">
        <v>147</v>
      </c>
      <c r="D65" s="62" t="s">
        <v>148</v>
      </c>
      <c r="E65" s="62" t="s">
        <v>42</v>
      </c>
      <c r="F65" s="79">
        <v>65</v>
      </c>
      <c r="G65" s="66">
        <v>2</v>
      </c>
      <c r="H65" s="66">
        <v>2</v>
      </c>
      <c r="I65" s="66">
        <v>7</v>
      </c>
      <c r="J65" s="66">
        <v>3</v>
      </c>
      <c r="K65" s="66">
        <v>2</v>
      </c>
      <c r="L65" s="66">
        <v>9</v>
      </c>
      <c r="M65" s="66">
        <v>9</v>
      </c>
      <c r="N65" s="66">
        <v>5</v>
      </c>
      <c r="O65" s="66">
        <v>1</v>
      </c>
      <c r="P65" s="66">
        <v>16</v>
      </c>
      <c r="Q65" s="66" t="s">
        <v>44</v>
      </c>
      <c r="R65" s="66" t="s">
        <v>44</v>
      </c>
      <c r="S65" s="66" t="s">
        <v>44</v>
      </c>
      <c r="T65" s="66" t="s">
        <v>44</v>
      </c>
      <c r="U65" s="66">
        <v>1</v>
      </c>
      <c r="V65" s="66">
        <v>1</v>
      </c>
      <c r="W65" s="66" t="s">
        <v>44</v>
      </c>
      <c r="X65" s="66">
        <v>2</v>
      </c>
      <c r="Y65" s="66">
        <v>1</v>
      </c>
      <c r="Z65" s="66" t="s">
        <v>44</v>
      </c>
      <c r="AA65" s="67">
        <v>4</v>
      </c>
    </row>
    <row r="66" spans="1:27" ht="15">
      <c r="A66" s="69"/>
      <c r="B66" s="70" t="s">
        <v>54</v>
      </c>
      <c r="C66" s="70" t="s">
        <v>147</v>
      </c>
      <c r="D66" s="70" t="s">
        <v>149</v>
      </c>
      <c r="E66" s="70" t="s">
        <v>42</v>
      </c>
      <c r="F66" s="80">
        <v>54</v>
      </c>
      <c r="G66" s="75">
        <v>1</v>
      </c>
      <c r="H66" s="75">
        <v>1</v>
      </c>
      <c r="I66" s="75">
        <v>4</v>
      </c>
      <c r="J66" s="75">
        <v>5</v>
      </c>
      <c r="K66" s="75">
        <v>3</v>
      </c>
      <c r="L66" s="75">
        <v>3</v>
      </c>
      <c r="M66" s="75">
        <v>5</v>
      </c>
      <c r="N66" s="75">
        <v>4</v>
      </c>
      <c r="O66" s="75" t="s">
        <v>44</v>
      </c>
      <c r="P66" s="75">
        <v>5</v>
      </c>
      <c r="Q66" s="75" t="s">
        <v>44</v>
      </c>
      <c r="R66" s="75">
        <v>6</v>
      </c>
      <c r="S66" s="75" t="s">
        <v>44</v>
      </c>
      <c r="T66" s="75">
        <v>4</v>
      </c>
      <c r="U66" s="75" t="s">
        <v>44</v>
      </c>
      <c r="V66" s="75">
        <v>1</v>
      </c>
      <c r="W66" s="75" t="s">
        <v>44</v>
      </c>
      <c r="X66" s="75">
        <v>1</v>
      </c>
      <c r="Y66" s="75">
        <v>2</v>
      </c>
      <c r="Z66" s="75">
        <v>1</v>
      </c>
      <c r="AA66" s="76">
        <v>8</v>
      </c>
    </row>
    <row r="67" spans="1:27" ht="15">
      <c r="A67" s="107" t="s">
        <v>71</v>
      </c>
      <c r="B67" s="41" t="s">
        <v>52</v>
      </c>
      <c r="C67" s="41" t="s">
        <v>27</v>
      </c>
      <c r="D67" s="41" t="s">
        <v>150</v>
      </c>
      <c r="E67" s="41" t="s">
        <v>45</v>
      </c>
      <c r="F67" s="42">
        <v>45</v>
      </c>
      <c r="G67" s="43">
        <v>2</v>
      </c>
      <c r="H67" s="43" t="s">
        <v>44</v>
      </c>
      <c r="I67" s="43">
        <v>1</v>
      </c>
      <c r="J67" s="43">
        <v>7</v>
      </c>
      <c r="K67" s="43">
        <v>2</v>
      </c>
      <c r="L67" s="43">
        <v>4</v>
      </c>
      <c r="M67" s="43">
        <v>4</v>
      </c>
      <c r="N67" s="43">
        <v>6</v>
      </c>
      <c r="O67" s="43" t="s">
        <v>44</v>
      </c>
      <c r="P67" s="43">
        <v>9</v>
      </c>
      <c r="Q67" s="43" t="s">
        <v>44</v>
      </c>
      <c r="R67" s="43">
        <v>2</v>
      </c>
      <c r="S67" s="43" t="s">
        <v>44</v>
      </c>
      <c r="T67" s="43">
        <v>2</v>
      </c>
      <c r="U67" s="43" t="s">
        <v>44</v>
      </c>
      <c r="V67" s="43">
        <v>1</v>
      </c>
      <c r="W67" s="43" t="s">
        <v>44</v>
      </c>
      <c r="X67" s="43" t="s">
        <v>44</v>
      </c>
      <c r="Y67" s="43">
        <v>1</v>
      </c>
      <c r="Z67" s="43" t="s">
        <v>44</v>
      </c>
      <c r="AA67" s="44">
        <v>4</v>
      </c>
    </row>
    <row r="68" spans="1:27" ht="15">
      <c r="A68" s="61"/>
      <c r="B68" s="62" t="s">
        <v>53</v>
      </c>
      <c r="C68" s="62" t="s">
        <v>27</v>
      </c>
      <c r="D68" s="62" t="s">
        <v>151</v>
      </c>
      <c r="E68" s="62" t="s">
        <v>45</v>
      </c>
      <c r="F68" s="79">
        <v>20</v>
      </c>
      <c r="G68" s="66">
        <v>1</v>
      </c>
      <c r="H68" s="66" t="s">
        <v>44</v>
      </c>
      <c r="I68" s="66" t="s">
        <v>44</v>
      </c>
      <c r="J68" s="66">
        <v>2</v>
      </c>
      <c r="K68" s="66">
        <v>1</v>
      </c>
      <c r="L68" s="66">
        <v>3</v>
      </c>
      <c r="M68" s="66">
        <v>3</v>
      </c>
      <c r="N68" s="66">
        <v>3</v>
      </c>
      <c r="O68" s="66" t="s">
        <v>44</v>
      </c>
      <c r="P68" s="66">
        <v>6</v>
      </c>
      <c r="Q68" s="66" t="s">
        <v>44</v>
      </c>
      <c r="R68" s="66" t="s">
        <v>44</v>
      </c>
      <c r="S68" s="66" t="s">
        <v>44</v>
      </c>
      <c r="T68" s="66" t="s">
        <v>44</v>
      </c>
      <c r="U68" s="66" t="s">
        <v>44</v>
      </c>
      <c r="V68" s="66" t="s">
        <v>44</v>
      </c>
      <c r="W68" s="66" t="s">
        <v>44</v>
      </c>
      <c r="X68" s="66" t="s">
        <v>44</v>
      </c>
      <c r="Y68" s="66" t="s">
        <v>44</v>
      </c>
      <c r="Z68" s="66" t="s">
        <v>44</v>
      </c>
      <c r="AA68" s="67">
        <v>1</v>
      </c>
    </row>
    <row r="69" spans="1:27" ht="15">
      <c r="A69" s="69"/>
      <c r="B69" s="70" t="s">
        <v>54</v>
      </c>
      <c r="C69" s="70" t="s">
        <v>27</v>
      </c>
      <c r="D69" s="70" t="s">
        <v>152</v>
      </c>
      <c r="E69" s="70" t="s">
        <v>45</v>
      </c>
      <c r="F69" s="80">
        <v>25</v>
      </c>
      <c r="G69" s="75">
        <v>1</v>
      </c>
      <c r="H69" s="75" t="s">
        <v>44</v>
      </c>
      <c r="I69" s="75">
        <v>1</v>
      </c>
      <c r="J69" s="75">
        <v>5</v>
      </c>
      <c r="K69" s="75">
        <v>1</v>
      </c>
      <c r="L69" s="75">
        <v>1</v>
      </c>
      <c r="M69" s="75">
        <v>1</v>
      </c>
      <c r="N69" s="75">
        <v>3</v>
      </c>
      <c r="O69" s="75" t="s">
        <v>44</v>
      </c>
      <c r="P69" s="75">
        <v>3</v>
      </c>
      <c r="Q69" s="75" t="s">
        <v>44</v>
      </c>
      <c r="R69" s="75">
        <v>2</v>
      </c>
      <c r="S69" s="75" t="s">
        <v>44</v>
      </c>
      <c r="T69" s="75">
        <v>2</v>
      </c>
      <c r="U69" s="75" t="s">
        <v>44</v>
      </c>
      <c r="V69" s="75">
        <v>1</v>
      </c>
      <c r="W69" s="75" t="s">
        <v>44</v>
      </c>
      <c r="X69" s="75" t="s">
        <v>44</v>
      </c>
      <c r="Y69" s="75">
        <v>1</v>
      </c>
      <c r="Z69" s="75" t="s">
        <v>44</v>
      </c>
      <c r="AA69" s="76">
        <v>3</v>
      </c>
    </row>
    <row r="70" spans="1:27" ht="15">
      <c r="A70" s="107" t="s">
        <v>73</v>
      </c>
      <c r="B70" s="41" t="s">
        <v>52</v>
      </c>
      <c r="C70" s="41" t="s">
        <v>28</v>
      </c>
      <c r="D70" s="41" t="s">
        <v>153</v>
      </c>
      <c r="E70" s="41" t="s">
        <v>45</v>
      </c>
      <c r="F70" s="42">
        <v>29</v>
      </c>
      <c r="G70" s="43">
        <v>1</v>
      </c>
      <c r="H70" s="43" t="s">
        <v>44</v>
      </c>
      <c r="I70" s="43">
        <v>6</v>
      </c>
      <c r="J70" s="43" t="s">
        <v>44</v>
      </c>
      <c r="K70" s="43" t="s">
        <v>44</v>
      </c>
      <c r="L70" s="43">
        <v>3</v>
      </c>
      <c r="M70" s="43">
        <v>4</v>
      </c>
      <c r="N70" s="43">
        <v>2</v>
      </c>
      <c r="O70" s="43" t="s">
        <v>44</v>
      </c>
      <c r="P70" s="43">
        <v>4</v>
      </c>
      <c r="Q70" s="43" t="s">
        <v>44</v>
      </c>
      <c r="R70" s="43">
        <v>2</v>
      </c>
      <c r="S70" s="43" t="s">
        <v>44</v>
      </c>
      <c r="T70" s="43">
        <v>1</v>
      </c>
      <c r="U70" s="43" t="s">
        <v>44</v>
      </c>
      <c r="V70" s="43" t="s">
        <v>44</v>
      </c>
      <c r="W70" s="43" t="s">
        <v>44</v>
      </c>
      <c r="X70" s="43">
        <v>1</v>
      </c>
      <c r="Y70" s="43">
        <v>2</v>
      </c>
      <c r="Z70" s="43">
        <v>1</v>
      </c>
      <c r="AA70" s="44">
        <v>2</v>
      </c>
    </row>
    <row r="71" spans="1:27" ht="15">
      <c r="A71" s="61"/>
      <c r="B71" s="62" t="s">
        <v>53</v>
      </c>
      <c r="C71" s="62" t="s">
        <v>28</v>
      </c>
      <c r="D71" s="62" t="s">
        <v>154</v>
      </c>
      <c r="E71" s="62" t="s">
        <v>45</v>
      </c>
      <c r="F71" s="79">
        <v>17</v>
      </c>
      <c r="G71" s="66">
        <v>1</v>
      </c>
      <c r="H71" s="66" t="s">
        <v>44</v>
      </c>
      <c r="I71" s="66">
        <v>3</v>
      </c>
      <c r="J71" s="66" t="s">
        <v>44</v>
      </c>
      <c r="K71" s="66" t="s">
        <v>44</v>
      </c>
      <c r="L71" s="66">
        <v>3</v>
      </c>
      <c r="M71" s="66">
        <v>3</v>
      </c>
      <c r="N71" s="66">
        <v>1</v>
      </c>
      <c r="O71" s="66" t="s">
        <v>44</v>
      </c>
      <c r="P71" s="66">
        <v>4</v>
      </c>
      <c r="Q71" s="66" t="s">
        <v>44</v>
      </c>
      <c r="R71" s="66" t="s">
        <v>44</v>
      </c>
      <c r="S71" s="66" t="s">
        <v>44</v>
      </c>
      <c r="T71" s="66" t="s">
        <v>44</v>
      </c>
      <c r="U71" s="66" t="s">
        <v>44</v>
      </c>
      <c r="V71" s="66" t="s">
        <v>44</v>
      </c>
      <c r="W71" s="66" t="s">
        <v>44</v>
      </c>
      <c r="X71" s="66" t="s">
        <v>44</v>
      </c>
      <c r="Y71" s="66">
        <v>1</v>
      </c>
      <c r="Z71" s="66" t="s">
        <v>44</v>
      </c>
      <c r="AA71" s="67">
        <v>1</v>
      </c>
    </row>
    <row r="72" spans="1:27" ht="15">
      <c r="A72" s="69"/>
      <c r="B72" s="70" t="s">
        <v>54</v>
      </c>
      <c r="C72" s="70" t="s">
        <v>28</v>
      </c>
      <c r="D72" s="70" t="s">
        <v>155</v>
      </c>
      <c r="E72" s="70" t="s">
        <v>45</v>
      </c>
      <c r="F72" s="80">
        <v>12</v>
      </c>
      <c r="G72" s="75" t="s">
        <v>44</v>
      </c>
      <c r="H72" s="75" t="s">
        <v>44</v>
      </c>
      <c r="I72" s="75">
        <v>3</v>
      </c>
      <c r="J72" s="75" t="s">
        <v>44</v>
      </c>
      <c r="K72" s="75" t="s">
        <v>44</v>
      </c>
      <c r="L72" s="75" t="s">
        <v>44</v>
      </c>
      <c r="M72" s="75">
        <v>1</v>
      </c>
      <c r="N72" s="75">
        <v>1</v>
      </c>
      <c r="O72" s="75" t="s">
        <v>44</v>
      </c>
      <c r="P72" s="75" t="s">
        <v>44</v>
      </c>
      <c r="Q72" s="75" t="s">
        <v>44</v>
      </c>
      <c r="R72" s="75">
        <v>2</v>
      </c>
      <c r="S72" s="75" t="s">
        <v>44</v>
      </c>
      <c r="T72" s="75">
        <v>1</v>
      </c>
      <c r="U72" s="75" t="s">
        <v>44</v>
      </c>
      <c r="V72" s="75" t="s">
        <v>44</v>
      </c>
      <c r="W72" s="75" t="s">
        <v>44</v>
      </c>
      <c r="X72" s="75">
        <v>1</v>
      </c>
      <c r="Y72" s="75">
        <v>1</v>
      </c>
      <c r="Z72" s="75">
        <v>1</v>
      </c>
      <c r="AA72" s="76">
        <v>1</v>
      </c>
    </row>
    <row r="73" spans="1:27" ht="15">
      <c r="A73" s="107" t="s">
        <v>75</v>
      </c>
      <c r="B73" s="41" t="s">
        <v>52</v>
      </c>
      <c r="C73" s="41" t="s">
        <v>29</v>
      </c>
      <c r="D73" s="41" t="s">
        <v>156</v>
      </c>
      <c r="E73" s="41" t="s">
        <v>45</v>
      </c>
      <c r="F73" s="42">
        <v>18</v>
      </c>
      <c r="G73" s="43" t="s">
        <v>44</v>
      </c>
      <c r="H73" s="43">
        <v>1</v>
      </c>
      <c r="I73" s="43">
        <v>2</v>
      </c>
      <c r="J73" s="43" t="s">
        <v>44</v>
      </c>
      <c r="K73" s="43">
        <v>2</v>
      </c>
      <c r="L73" s="43">
        <v>3</v>
      </c>
      <c r="M73" s="43">
        <v>1</v>
      </c>
      <c r="N73" s="43" t="s">
        <v>44</v>
      </c>
      <c r="O73" s="43">
        <v>1</v>
      </c>
      <c r="P73" s="43">
        <v>3</v>
      </c>
      <c r="Q73" s="43" t="s">
        <v>44</v>
      </c>
      <c r="R73" s="43" t="s">
        <v>44</v>
      </c>
      <c r="S73" s="43" t="s">
        <v>44</v>
      </c>
      <c r="T73" s="43" t="s">
        <v>44</v>
      </c>
      <c r="U73" s="43">
        <v>1</v>
      </c>
      <c r="V73" s="43">
        <v>1</v>
      </c>
      <c r="W73" s="43" t="s">
        <v>44</v>
      </c>
      <c r="X73" s="43">
        <v>1</v>
      </c>
      <c r="Y73" s="43" t="s">
        <v>44</v>
      </c>
      <c r="Z73" s="43" t="s">
        <v>44</v>
      </c>
      <c r="AA73" s="44">
        <v>2</v>
      </c>
    </row>
    <row r="74" spans="1:27" ht="15">
      <c r="A74" s="61"/>
      <c r="B74" s="62" t="s">
        <v>53</v>
      </c>
      <c r="C74" s="62" t="s">
        <v>29</v>
      </c>
      <c r="D74" s="62" t="s">
        <v>157</v>
      </c>
      <c r="E74" s="62" t="s">
        <v>45</v>
      </c>
      <c r="F74" s="79">
        <v>13</v>
      </c>
      <c r="G74" s="66" t="s">
        <v>44</v>
      </c>
      <c r="H74" s="66" t="s">
        <v>44</v>
      </c>
      <c r="I74" s="66">
        <v>2</v>
      </c>
      <c r="J74" s="66" t="s">
        <v>44</v>
      </c>
      <c r="K74" s="66">
        <v>1</v>
      </c>
      <c r="L74" s="66">
        <v>3</v>
      </c>
      <c r="M74" s="66" t="s">
        <v>44</v>
      </c>
      <c r="N74" s="66" t="s">
        <v>44</v>
      </c>
      <c r="O74" s="66">
        <v>1</v>
      </c>
      <c r="P74" s="66">
        <v>2</v>
      </c>
      <c r="Q74" s="66" t="s">
        <v>44</v>
      </c>
      <c r="R74" s="66" t="s">
        <v>44</v>
      </c>
      <c r="S74" s="66" t="s">
        <v>44</v>
      </c>
      <c r="T74" s="66" t="s">
        <v>44</v>
      </c>
      <c r="U74" s="66">
        <v>1</v>
      </c>
      <c r="V74" s="66">
        <v>1</v>
      </c>
      <c r="W74" s="66" t="s">
        <v>44</v>
      </c>
      <c r="X74" s="66">
        <v>1</v>
      </c>
      <c r="Y74" s="66" t="s">
        <v>44</v>
      </c>
      <c r="Z74" s="66" t="s">
        <v>44</v>
      </c>
      <c r="AA74" s="67">
        <v>1</v>
      </c>
    </row>
    <row r="75" spans="1:27" ht="15">
      <c r="A75" s="69"/>
      <c r="B75" s="70" t="s">
        <v>54</v>
      </c>
      <c r="C75" s="70" t="s">
        <v>29</v>
      </c>
      <c r="D75" s="70" t="s">
        <v>158</v>
      </c>
      <c r="E75" s="70" t="s">
        <v>45</v>
      </c>
      <c r="F75" s="80">
        <v>5</v>
      </c>
      <c r="G75" s="75" t="s">
        <v>44</v>
      </c>
      <c r="H75" s="75">
        <v>1</v>
      </c>
      <c r="I75" s="75" t="s">
        <v>44</v>
      </c>
      <c r="J75" s="75" t="s">
        <v>44</v>
      </c>
      <c r="K75" s="75">
        <v>1</v>
      </c>
      <c r="L75" s="75" t="s">
        <v>44</v>
      </c>
      <c r="M75" s="75">
        <v>1</v>
      </c>
      <c r="N75" s="75" t="s">
        <v>44</v>
      </c>
      <c r="O75" s="75" t="s">
        <v>44</v>
      </c>
      <c r="P75" s="75">
        <v>1</v>
      </c>
      <c r="Q75" s="75" t="s">
        <v>44</v>
      </c>
      <c r="R75" s="75" t="s">
        <v>44</v>
      </c>
      <c r="S75" s="75" t="s">
        <v>44</v>
      </c>
      <c r="T75" s="75" t="s">
        <v>44</v>
      </c>
      <c r="U75" s="75" t="s">
        <v>44</v>
      </c>
      <c r="V75" s="75" t="s">
        <v>44</v>
      </c>
      <c r="W75" s="75" t="s">
        <v>44</v>
      </c>
      <c r="X75" s="75" t="s">
        <v>44</v>
      </c>
      <c r="Y75" s="75" t="s">
        <v>44</v>
      </c>
      <c r="Z75" s="75" t="s">
        <v>44</v>
      </c>
      <c r="AA75" s="76">
        <v>1</v>
      </c>
    </row>
    <row r="76" spans="1:27" ht="15">
      <c r="A76" s="107" t="s">
        <v>77</v>
      </c>
      <c r="B76" s="41" t="s">
        <v>52</v>
      </c>
      <c r="C76" s="41" t="s">
        <v>30</v>
      </c>
      <c r="D76" s="41" t="s">
        <v>159</v>
      </c>
      <c r="E76" s="41" t="s">
        <v>45</v>
      </c>
      <c r="F76" s="42">
        <v>15</v>
      </c>
      <c r="G76" s="43" t="s">
        <v>44</v>
      </c>
      <c r="H76" s="43">
        <v>1</v>
      </c>
      <c r="I76" s="43">
        <v>1</v>
      </c>
      <c r="J76" s="43" t="s">
        <v>44</v>
      </c>
      <c r="K76" s="43">
        <v>1</v>
      </c>
      <c r="L76" s="43">
        <v>1</v>
      </c>
      <c r="M76" s="43">
        <v>3</v>
      </c>
      <c r="N76" s="43" t="s">
        <v>44</v>
      </c>
      <c r="O76" s="43" t="s">
        <v>44</v>
      </c>
      <c r="P76" s="43">
        <v>4</v>
      </c>
      <c r="Q76" s="43" t="s">
        <v>44</v>
      </c>
      <c r="R76" s="43" t="s">
        <v>44</v>
      </c>
      <c r="S76" s="43" t="s">
        <v>44</v>
      </c>
      <c r="T76" s="43">
        <v>1</v>
      </c>
      <c r="U76" s="43" t="s">
        <v>44</v>
      </c>
      <c r="V76" s="43" t="s">
        <v>44</v>
      </c>
      <c r="W76" s="43" t="s">
        <v>44</v>
      </c>
      <c r="X76" s="43" t="s">
        <v>44</v>
      </c>
      <c r="Y76" s="43" t="s">
        <v>44</v>
      </c>
      <c r="Z76" s="43" t="s">
        <v>44</v>
      </c>
      <c r="AA76" s="44">
        <v>3</v>
      </c>
    </row>
    <row r="77" spans="1:27" ht="15">
      <c r="A77" s="61"/>
      <c r="B77" s="62" t="s">
        <v>53</v>
      </c>
      <c r="C77" s="62" t="s">
        <v>30</v>
      </c>
      <c r="D77" s="62" t="s">
        <v>160</v>
      </c>
      <c r="E77" s="62" t="s">
        <v>45</v>
      </c>
      <c r="F77" s="79">
        <v>7</v>
      </c>
      <c r="G77" s="66" t="s">
        <v>44</v>
      </c>
      <c r="H77" s="66">
        <v>1</v>
      </c>
      <c r="I77" s="66">
        <v>1</v>
      </c>
      <c r="J77" s="66" t="s">
        <v>44</v>
      </c>
      <c r="K77" s="66" t="s">
        <v>44</v>
      </c>
      <c r="L77" s="66" t="s">
        <v>44</v>
      </c>
      <c r="M77" s="66">
        <v>1</v>
      </c>
      <c r="N77" s="66" t="s">
        <v>44</v>
      </c>
      <c r="O77" s="66" t="s">
        <v>44</v>
      </c>
      <c r="P77" s="66">
        <v>3</v>
      </c>
      <c r="Q77" s="66" t="s">
        <v>44</v>
      </c>
      <c r="R77" s="66" t="s">
        <v>44</v>
      </c>
      <c r="S77" s="66" t="s">
        <v>44</v>
      </c>
      <c r="T77" s="66" t="s">
        <v>44</v>
      </c>
      <c r="U77" s="66" t="s">
        <v>44</v>
      </c>
      <c r="V77" s="66" t="s">
        <v>44</v>
      </c>
      <c r="W77" s="66" t="s">
        <v>44</v>
      </c>
      <c r="X77" s="66" t="s">
        <v>44</v>
      </c>
      <c r="Y77" s="66" t="s">
        <v>44</v>
      </c>
      <c r="Z77" s="66" t="s">
        <v>44</v>
      </c>
      <c r="AA77" s="67">
        <v>1</v>
      </c>
    </row>
    <row r="78" spans="1:27" ht="15">
      <c r="A78" s="69"/>
      <c r="B78" s="70" t="s">
        <v>54</v>
      </c>
      <c r="C78" s="70" t="s">
        <v>30</v>
      </c>
      <c r="D78" s="70" t="s">
        <v>161</v>
      </c>
      <c r="E78" s="70" t="s">
        <v>45</v>
      </c>
      <c r="F78" s="80">
        <v>8</v>
      </c>
      <c r="G78" s="75" t="s">
        <v>44</v>
      </c>
      <c r="H78" s="75" t="s">
        <v>44</v>
      </c>
      <c r="I78" s="75" t="s">
        <v>44</v>
      </c>
      <c r="J78" s="75" t="s">
        <v>44</v>
      </c>
      <c r="K78" s="75">
        <v>1</v>
      </c>
      <c r="L78" s="75">
        <v>1</v>
      </c>
      <c r="M78" s="75">
        <v>2</v>
      </c>
      <c r="N78" s="75" t="s">
        <v>44</v>
      </c>
      <c r="O78" s="75" t="s">
        <v>44</v>
      </c>
      <c r="P78" s="75">
        <v>1</v>
      </c>
      <c r="Q78" s="75" t="s">
        <v>44</v>
      </c>
      <c r="R78" s="75" t="s">
        <v>44</v>
      </c>
      <c r="S78" s="75" t="s">
        <v>44</v>
      </c>
      <c r="T78" s="75">
        <v>1</v>
      </c>
      <c r="U78" s="75" t="s">
        <v>44</v>
      </c>
      <c r="V78" s="75" t="s">
        <v>44</v>
      </c>
      <c r="W78" s="75" t="s">
        <v>44</v>
      </c>
      <c r="X78" s="75" t="s">
        <v>44</v>
      </c>
      <c r="Y78" s="75" t="s">
        <v>44</v>
      </c>
      <c r="Z78" s="75" t="s">
        <v>44</v>
      </c>
      <c r="AA78" s="76">
        <v>2</v>
      </c>
    </row>
    <row r="79" spans="1:27" ht="15">
      <c r="A79" s="107" t="s">
        <v>79</v>
      </c>
      <c r="B79" s="41" t="s">
        <v>52</v>
      </c>
      <c r="C79" s="41" t="s">
        <v>31</v>
      </c>
      <c r="D79" s="41" t="s">
        <v>162</v>
      </c>
      <c r="E79" s="41" t="s">
        <v>45</v>
      </c>
      <c r="F79" s="42">
        <v>12</v>
      </c>
      <c r="G79" s="43" t="s">
        <v>44</v>
      </c>
      <c r="H79" s="43">
        <v>1</v>
      </c>
      <c r="I79" s="43">
        <v>1</v>
      </c>
      <c r="J79" s="43">
        <v>1</v>
      </c>
      <c r="K79" s="43" t="s">
        <v>44</v>
      </c>
      <c r="L79" s="43">
        <v>1</v>
      </c>
      <c r="M79" s="43">
        <v>2</v>
      </c>
      <c r="N79" s="43">
        <v>1</v>
      </c>
      <c r="O79" s="43" t="s">
        <v>44</v>
      </c>
      <c r="P79" s="43">
        <v>1</v>
      </c>
      <c r="Q79" s="43" t="s">
        <v>44</v>
      </c>
      <c r="R79" s="43">
        <v>2</v>
      </c>
      <c r="S79" s="43" t="s">
        <v>44</v>
      </c>
      <c r="T79" s="43" t="s">
        <v>44</v>
      </c>
      <c r="U79" s="43" t="s">
        <v>44</v>
      </c>
      <c r="V79" s="43" t="s">
        <v>44</v>
      </c>
      <c r="W79" s="43" t="s">
        <v>44</v>
      </c>
      <c r="X79" s="43">
        <v>1</v>
      </c>
      <c r="Y79" s="43" t="s">
        <v>44</v>
      </c>
      <c r="Z79" s="43" t="s">
        <v>44</v>
      </c>
      <c r="AA79" s="44">
        <v>1</v>
      </c>
    </row>
    <row r="80" spans="1:27" ht="15">
      <c r="A80" s="61"/>
      <c r="B80" s="62" t="s">
        <v>53</v>
      </c>
      <c r="C80" s="62" t="s">
        <v>31</v>
      </c>
      <c r="D80" s="62" t="s">
        <v>163</v>
      </c>
      <c r="E80" s="62" t="s">
        <v>45</v>
      </c>
      <c r="F80" s="79">
        <v>8</v>
      </c>
      <c r="G80" s="66" t="s">
        <v>44</v>
      </c>
      <c r="H80" s="66">
        <v>1</v>
      </c>
      <c r="I80" s="66">
        <v>1</v>
      </c>
      <c r="J80" s="66">
        <v>1</v>
      </c>
      <c r="K80" s="66" t="s">
        <v>44</v>
      </c>
      <c r="L80" s="66" t="s">
        <v>44</v>
      </c>
      <c r="M80" s="66">
        <v>2</v>
      </c>
      <c r="N80" s="66">
        <v>1</v>
      </c>
      <c r="O80" s="66" t="s">
        <v>44</v>
      </c>
      <c r="P80" s="66">
        <v>1</v>
      </c>
      <c r="Q80" s="66" t="s">
        <v>44</v>
      </c>
      <c r="R80" s="66" t="s">
        <v>44</v>
      </c>
      <c r="S80" s="66" t="s">
        <v>44</v>
      </c>
      <c r="T80" s="66" t="s">
        <v>44</v>
      </c>
      <c r="U80" s="66" t="s">
        <v>44</v>
      </c>
      <c r="V80" s="66" t="s">
        <v>44</v>
      </c>
      <c r="W80" s="66" t="s">
        <v>44</v>
      </c>
      <c r="X80" s="66">
        <v>1</v>
      </c>
      <c r="Y80" s="66" t="s">
        <v>44</v>
      </c>
      <c r="Z80" s="66" t="s">
        <v>44</v>
      </c>
      <c r="AA80" s="67" t="s">
        <v>44</v>
      </c>
    </row>
    <row r="81" spans="1:27" ht="15">
      <c r="A81" s="69"/>
      <c r="B81" s="70" t="s">
        <v>54</v>
      </c>
      <c r="C81" s="70" t="s">
        <v>31</v>
      </c>
      <c r="D81" s="70" t="s">
        <v>164</v>
      </c>
      <c r="E81" s="70" t="s">
        <v>45</v>
      </c>
      <c r="F81" s="80">
        <v>4</v>
      </c>
      <c r="G81" s="75" t="s">
        <v>44</v>
      </c>
      <c r="H81" s="75" t="s">
        <v>44</v>
      </c>
      <c r="I81" s="75" t="s">
        <v>44</v>
      </c>
      <c r="J81" s="75" t="s">
        <v>44</v>
      </c>
      <c r="K81" s="75" t="s">
        <v>44</v>
      </c>
      <c r="L81" s="75">
        <v>1</v>
      </c>
      <c r="M81" s="75" t="s">
        <v>44</v>
      </c>
      <c r="N81" s="75" t="s">
        <v>44</v>
      </c>
      <c r="O81" s="75" t="s">
        <v>44</v>
      </c>
      <c r="P81" s="75" t="s">
        <v>44</v>
      </c>
      <c r="Q81" s="75" t="s">
        <v>44</v>
      </c>
      <c r="R81" s="75">
        <v>2</v>
      </c>
      <c r="S81" s="75" t="s">
        <v>44</v>
      </c>
      <c r="T81" s="75" t="s">
        <v>44</v>
      </c>
      <c r="U81" s="75" t="s">
        <v>44</v>
      </c>
      <c r="V81" s="75" t="s">
        <v>44</v>
      </c>
      <c r="W81" s="75" t="s">
        <v>44</v>
      </c>
      <c r="X81" s="75" t="s">
        <v>44</v>
      </c>
      <c r="Y81" s="75" t="s">
        <v>44</v>
      </c>
      <c r="Z81" s="75" t="s">
        <v>44</v>
      </c>
      <c r="AA81" s="76">
        <v>1</v>
      </c>
    </row>
    <row r="82" spans="1:27" ht="15">
      <c r="A82" s="30" t="s">
        <v>90</v>
      </c>
      <c r="B82" s="27" t="s">
        <v>91</v>
      </c>
    </row>
  </sheetData>
  <phoneticPr fontId="3"/>
  <conditionalFormatting sqref="A4:AA4 A61:AA61 A64:AA64 A67:AA67 A70:AA70 A73:AA73 A76:AA76 A79:AA79 G5:H81">
    <cfRule type="expression" dxfId="3427" priority="353" stopIfTrue="1">
      <formula>OR($E4="国", $E4="道")</formula>
    </cfRule>
    <cfRule type="expression" dxfId="3426" priority="354" stopIfTrue="1">
      <formula>OR($C4="札幌市", $C4="小樽市", $C4="函館市", $C4="旭川市")</formula>
    </cfRule>
    <cfRule type="expression" dxfId="3425" priority="355" stopIfTrue="1">
      <formula>OR($E4="所", $E4="圏", $E4="局")</formula>
    </cfRule>
    <cfRule type="expression" dxfId="3424" priority="356">
      <formula>OR($E4="市", $E4="町", $E4="村")</formula>
    </cfRule>
  </conditionalFormatting>
  <conditionalFormatting sqref="A5:AA5 A43:AA60 A62:AA63 A65:AA66 A68:AA81">
    <cfRule type="expression" dxfId="3423" priority="349" stopIfTrue="1">
      <formula>OR($E5="国", $E5="道")</formula>
    </cfRule>
    <cfRule type="expression" dxfId="3422" priority="350" stopIfTrue="1">
      <formula>OR($C5="札幌市", $C5="小樽市", $C5="函館市", $C5="旭川市")</formula>
    </cfRule>
    <cfRule type="expression" dxfId="3421" priority="351" stopIfTrue="1">
      <formula>OR($E5="所", $E5="圏", $E5="局")</formula>
    </cfRule>
    <cfRule type="expression" dxfId="3420" priority="352">
      <formula>OR($E5="市", $E5="町", $E5="村")</formula>
    </cfRule>
  </conditionalFormatting>
  <conditionalFormatting sqref="A6:AA6">
    <cfRule type="expression" dxfId="3419" priority="345" stopIfTrue="1">
      <formula>OR($E6="国", $E6="道")</formula>
    </cfRule>
    <cfRule type="expression" dxfId="3418" priority="346" stopIfTrue="1">
      <formula>OR($C6="札幌市", $C6="小樽市", $C6="函館市", $C6="旭川市")</formula>
    </cfRule>
    <cfRule type="expression" dxfId="3417" priority="347" stopIfTrue="1">
      <formula>OR($E6="所", $E6="圏", $E6="局")</formula>
    </cfRule>
    <cfRule type="expression" dxfId="3416" priority="348">
      <formula>OR($E6="市", $E6="町", $E6="村")</formula>
    </cfRule>
  </conditionalFormatting>
  <conditionalFormatting sqref="A7:AA7">
    <cfRule type="expression" dxfId="3415" priority="341" stopIfTrue="1">
      <formula>OR($E7="国", $E7="道")</formula>
    </cfRule>
    <cfRule type="expression" dxfId="3414" priority="342" stopIfTrue="1">
      <formula>OR($C7="札幌市", $C7="小樽市", $C7="函館市", $C7="旭川市")</formula>
    </cfRule>
    <cfRule type="expression" dxfId="3413" priority="343" stopIfTrue="1">
      <formula>OR($E7="所", $E7="圏", $E7="局")</formula>
    </cfRule>
    <cfRule type="expression" dxfId="3412" priority="344">
      <formula>OR($E7="市", $E7="町", $E7="村")</formula>
    </cfRule>
  </conditionalFormatting>
  <conditionalFormatting sqref="A8:AA8">
    <cfRule type="expression" dxfId="3411" priority="337" stopIfTrue="1">
      <formula>OR($E8="国", $E8="道")</formula>
    </cfRule>
    <cfRule type="expression" dxfId="3410" priority="338" stopIfTrue="1">
      <formula>OR($C8="札幌市", $C8="小樽市", $C8="函館市", $C8="旭川市")</formula>
    </cfRule>
    <cfRule type="expression" dxfId="3409" priority="339" stopIfTrue="1">
      <formula>OR($E8="所", $E8="圏", $E8="局")</formula>
    </cfRule>
    <cfRule type="expression" dxfId="3408" priority="340">
      <formula>OR($E8="市", $E8="町", $E8="村")</formula>
    </cfRule>
  </conditionalFormatting>
  <conditionalFormatting sqref="A9:AA9">
    <cfRule type="expression" dxfId="3407" priority="333" stopIfTrue="1">
      <formula>OR($E9="国", $E9="道")</formula>
    </cfRule>
    <cfRule type="expression" dxfId="3406" priority="334" stopIfTrue="1">
      <formula>OR($C9="札幌市", $C9="小樽市", $C9="函館市", $C9="旭川市")</formula>
    </cfRule>
    <cfRule type="expression" dxfId="3405" priority="335" stopIfTrue="1">
      <formula>OR($E9="所", $E9="圏", $E9="局")</formula>
    </cfRule>
    <cfRule type="expression" dxfId="3404" priority="336">
      <formula>OR($E9="市", $E9="町", $E9="村")</formula>
    </cfRule>
  </conditionalFormatting>
  <conditionalFormatting sqref="A10:AA10">
    <cfRule type="expression" dxfId="3403" priority="329" stopIfTrue="1">
      <formula>OR($E10="国", $E10="道")</formula>
    </cfRule>
    <cfRule type="expression" dxfId="3402" priority="330" stopIfTrue="1">
      <formula>OR($C10="札幌市", $C10="小樽市", $C10="函館市", $C10="旭川市")</formula>
    </cfRule>
    <cfRule type="expression" dxfId="3401" priority="331" stopIfTrue="1">
      <formula>OR($E10="所", $E10="圏", $E10="局")</formula>
    </cfRule>
    <cfRule type="expression" dxfId="3400" priority="332">
      <formula>OR($E10="市", $E10="町", $E10="村")</formula>
    </cfRule>
  </conditionalFormatting>
  <conditionalFormatting sqref="A11:AA11">
    <cfRule type="expression" dxfId="3399" priority="325" stopIfTrue="1">
      <formula>OR($E11="国", $E11="道")</formula>
    </cfRule>
    <cfRule type="expression" dxfId="3398" priority="326" stopIfTrue="1">
      <formula>OR($C11="札幌市", $C11="小樽市", $C11="函館市", $C11="旭川市")</formula>
    </cfRule>
    <cfRule type="expression" dxfId="3397" priority="327" stopIfTrue="1">
      <formula>OR($E11="所", $E11="圏", $E11="局")</formula>
    </cfRule>
    <cfRule type="expression" dxfId="3396" priority="328">
      <formula>OR($E11="市", $E11="町", $E11="村")</formula>
    </cfRule>
  </conditionalFormatting>
  <conditionalFormatting sqref="A12:AA12">
    <cfRule type="expression" dxfId="3395" priority="321" stopIfTrue="1">
      <formula>OR($E12="国", $E12="道")</formula>
    </cfRule>
    <cfRule type="expression" dxfId="3394" priority="322" stopIfTrue="1">
      <formula>OR($C12="札幌市", $C12="小樽市", $C12="函館市", $C12="旭川市")</formula>
    </cfRule>
    <cfRule type="expression" dxfId="3393" priority="323" stopIfTrue="1">
      <formula>OR($E12="所", $E12="圏", $E12="局")</formula>
    </cfRule>
    <cfRule type="expression" dxfId="3392" priority="324">
      <formula>OR($E12="市", $E12="町", $E12="村")</formula>
    </cfRule>
  </conditionalFormatting>
  <conditionalFormatting sqref="A13:AA13">
    <cfRule type="expression" dxfId="3391" priority="317" stopIfTrue="1">
      <formula>OR($E13="国", $E13="道")</formula>
    </cfRule>
    <cfRule type="expression" dxfId="3390" priority="318" stopIfTrue="1">
      <formula>OR($C13="札幌市", $C13="小樽市", $C13="函館市", $C13="旭川市")</formula>
    </cfRule>
    <cfRule type="expression" dxfId="3389" priority="319" stopIfTrue="1">
      <formula>OR($E13="所", $E13="圏", $E13="局")</formula>
    </cfRule>
    <cfRule type="expression" dxfId="3388" priority="320">
      <formula>OR($E13="市", $E13="町", $E13="村")</formula>
    </cfRule>
  </conditionalFormatting>
  <conditionalFormatting sqref="A14:AA14">
    <cfRule type="expression" dxfId="3387" priority="313" stopIfTrue="1">
      <formula>OR($E14="国", $E14="道")</formula>
    </cfRule>
    <cfRule type="expression" dxfId="3386" priority="314" stopIfTrue="1">
      <formula>OR($C14="札幌市", $C14="小樽市", $C14="函館市", $C14="旭川市")</formula>
    </cfRule>
    <cfRule type="expression" dxfId="3385" priority="315" stopIfTrue="1">
      <formula>OR($E14="所", $E14="圏", $E14="局")</formula>
    </cfRule>
    <cfRule type="expression" dxfId="3384" priority="316">
      <formula>OR($E14="市", $E14="町", $E14="村")</formula>
    </cfRule>
  </conditionalFormatting>
  <conditionalFormatting sqref="A15:AA15">
    <cfRule type="expression" dxfId="3383" priority="309" stopIfTrue="1">
      <formula>OR($E15="国", $E15="道")</formula>
    </cfRule>
    <cfRule type="expression" dxfId="3382" priority="310" stopIfTrue="1">
      <formula>OR($C15="札幌市", $C15="小樽市", $C15="函館市", $C15="旭川市")</formula>
    </cfRule>
    <cfRule type="expression" dxfId="3381" priority="311" stopIfTrue="1">
      <formula>OR($E15="所", $E15="圏", $E15="局")</formula>
    </cfRule>
    <cfRule type="expression" dxfId="3380" priority="312">
      <formula>OR($E15="市", $E15="町", $E15="村")</formula>
    </cfRule>
  </conditionalFormatting>
  <conditionalFormatting sqref="A16:AA16">
    <cfRule type="expression" dxfId="3379" priority="305" stopIfTrue="1">
      <formula>OR($E16="国", $E16="道")</formula>
    </cfRule>
    <cfRule type="expression" dxfId="3378" priority="306" stopIfTrue="1">
      <formula>OR($C16="札幌市", $C16="小樽市", $C16="函館市", $C16="旭川市")</formula>
    </cfRule>
    <cfRule type="expression" dxfId="3377" priority="307" stopIfTrue="1">
      <formula>OR($E16="所", $E16="圏", $E16="局")</formula>
    </cfRule>
    <cfRule type="expression" dxfId="3376" priority="308">
      <formula>OR($E16="市", $E16="町", $E16="村")</formula>
    </cfRule>
  </conditionalFormatting>
  <conditionalFormatting sqref="A17:AA17">
    <cfRule type="expression" dxfId="3375" priority="301" stopIfTrue="1">
      <formula>OR($E17="国", $E17="道")</formula>
    </cfRule>
    <cfRule type="expression" dxfId="3374" priority="302" stopIfTrue="1">
      <formula>OR($C17="札幌市", $C17="小樽市", $C17="函館市", $C17="旭川市")</formula>
    </cfRule>
    <cfRule type="expression" dxfId="3373" priority="303" stopIfTrue="1">
      <formula>OR($E17="所", $E17="圏", $E17="局")</formula>
    </cfRule>
    <cfRule type="expression" dxfId="3372" priority="304">
      <formula>OR($E17="市", $E17="町", $E17="村")</formula>
    </cfRule>
  </conditionalFormatting>
  <conditionalFormatting sqref="A18:AA18">
    <cfRule type="expression" dxfId="3371" priority="297" stopIfTrue="1">
      <formula>OR($E18="国", $E18="道")</formula>
    </cfRule>
    <cfRule type="expression" dxfId="3370" priority="298" stopIfTrue="1">
      <formula>OR($C18="札幌市", $C18="小樽市", $C18="函館市", $C18="旭川市")</formula>
    </cfRule>
    <cfRule type="expression" dxfId="3369" priority="299" stopIfTrue="1">
      <formula>OR($E18="所", $E18="圏", $E18="局")</formula>
    </cfRule>
    <cfRule type="expression" dxfId="3368" priority="300">
      <formula>OR($E18="市", $E18="町", $E18="村")</formula>
    </cfRule>
  </conditionalFormatting>
  <conditionalFormatting sqref="A19:AA19">
    <cfRule type="expression" dxfId="3367" priority="293" stopIfTrue="1">
      <formula>OR($E19="国", $E19="道")</formula>
    </cfRule>
    <cfRule type="expression" dxfId="3366" priority="294" stopIfTrue="1">
      <formula>OR($C19="札幌市", $C19="小樽市", $C19="函館市", $C19="旭川市")</formula>
    </cfRule>
    <cfRule type="expression" dxfId="3365" priority="295" stopIfTrue="1">
      <formula>OR($E19="所", $E19="圏", $E19="局")</formula>
    </cfRule>
    <cfRule type="expression" dxfId="3364" priority="296">
      <formula>OR($E19="市", $E19="町", $E19="村")</formula>
    </cfRule>
  </conditionalFormatting>
  <conditionalFormatting sqref="A20:AA20">
    <cfRule type="expression" dxfId="3363" priority="289" stopIfTrue="1">
      <formula>OR($E20="国", $E20="道")</formula>
    </cfRule>
    <cfRule type="expression" dxfId="3362" priority="290" stopIfTrue="1">
      <formula>OR($C20="札幌市", $C20="小樽市", $C20="函館市", $C20="旭川市")</formula>
    </cfRule>
    <cfRule type="expression" dxfId="3361" priority="291" stopIfTrue="1">
      <formula>OR($E20="所", $E20="圏", $E20="局")</formula>
    </cfRule>
    <cfRule type="expression" dxfId="3360" priority="292">
      <formula>OR($E20="市", $E20="町", $E20="村")</formula>
    </cfRule>
  </conditionalFormatting>
  <conditionalFormatting sqref="A21:AA21">
    <cfRule type="expression" dxfId="3359" priority="285" stopIfTrue="1">
      <formula>OR($E21="国", $E21="道")</formula>
    </cfRule>
    <cfRule type="expression" dxfId="3358" priority="286" stopIfTrue="1">
      <formula>OR($C21="札幌市", $C21="小樽市", $C21="函館市", $C21="旭川市")</formula>
    </cfRule>
    <cfRule type="expression" dxfId="3357" priority="287" stopIfTrue="1">
      <formula>OR($E21="所", $E21="圏", $E21="局")</formula>
    </cfRule>
    <cfRule type="expression" dxfId="3356" priority="288">
      <formula>OR($E21="市", $E21="町", $E21="村")</formula>
    </cfRule>
  </conditionalFormatting>
  <conditionalFormatting sqref="A22:AA22">
    <cfRule type="expression" dxfId="3355" priority="281" stopIfTrue="1">
      <formula>OR($E22="国", $E22="道")</formula>
    </cfRule>
    <cfRule type="expression" dxfId="3354" priority="282" stopIfTrue="1">
      <formula>OR($C22="札幌市", $C22="小樽市", $C22="函館市", $C22="旭川市")</formula>
    </cfRule>
    <cfRule type="expression" dxfId="3353" priority="283" stopIfTrue="1">
      <formula>OR($E22="所", $E22="圏", $E22="局")</formula>
    </cfRule>
    <cfRule type="expression" dxfId="3352" priority="284">
      <formula>OR($E22="市", $E22="町", $E22="村")</formula>
    </cfRule>
  </conditionalFormatting>
  <conditionalFormatting sqref="A23:AA23">
    <cfRule type="expression" dxfId="3351" priority="277" stopIfTrue="1">
      <formula>OR($E23="国", $E23="道")</formula>
    </cfRule>
    <cfRule type="expression" dxfId="3350" priority="278" stopIfTrue="1">
      <formula>OR($C23="札幌市", $C23="小樽市", $C23="函館市", $C23="旭川市")</formula>
    </cfRule>
    <cfRule type="expression" dxfId="3349" priority="279" stopIfTrue="1">
      <formula>OR($E23="所", $E23="圏", $E23="局")</formula>
    </cfRule>
    <cfRule type="expression" dxfId="3348" priority="280">
      <formula>OR($E23="市", $E23="町", $E23="村")</formula>
    </cfRule>
  </conditionalFormatting>
  <conditionalFormatting sqref="A24:AA24">
    <cfRule type="expression" dxfId="3347" priority="273" stopIfTrue="1">
      <formula>OR($E24="国", $E24="道")</formula>
    </cfRule>
    <cfRule type="expression" dxfId="3346" priority="274" stopIfTrue="1">
      <formula>OR($C24="札幌市", $C24="小樽市", $C24="函館市", $C24="旭川市")</formula>
    </cfRule>
    <cfRule type="expression" dxfId="3345" priority="275" stopIfTrue="1">
      <formula>OR($E24="所", $E24="圏", $E24="局")</formula>
    </cfRule>
    <cfRule type="expression" dxfId="3344" priority="276">
      <formula>OR($E24="市", $E24="町", $E24="村")</formula>
    </cfRule>
  </conditionalFormatting>
  <conditionalFormatting sqref="A25:AA25">
    <cfRule type="expression" dxfId="3343" priority="269" stopIfTrue="1">
      <formula>OR($E25="国", $E25="道")</formula>
    </cfRule>
    <cfRule type="expression" dxfId="3342" priority="270" stopIfTrue="1">
      <formula>OR($C25="札幌市", $C25="小樽市", $C25="函館市", $C25="旭川市")</formula>
    </cfRule>
    <cfRule type="expression" dxfId="3341" priority="271" stopIfTrue="1">
      <formula>OR($E25="所", $E25="圏", $E25="局")</formula>
    </cfRule>
    <cfRule type="expression" dxfId="3340" priority="272">
      <formula>OR($E25="市", $E25="町", $E25="村")</formula>
    </cfRule>
  </conditionalFormatting>
  <conditionalFormatting sqref="A26:AA26">
    <cfRule type="expression" dxfId="3339" priority="265" stopIfTrue="1">
      <formula>OR($E26="国", $E26="道")</formula>
    </cfRule>
    <cfRule type="expression" dxfId="3338" priority="266" stopIfTrue="1">
      <formula>OR($C26="札幌市", $C26="小樽市", $C26="函館市", $C26="旭川市")</formula>
    </cfRule>
    <cfRule type="expression" dxfId="3337" priority="267" stopIfTrue="1">
      <formula>OR($E26="所", $E26="圏", $E26="局")</formula>
    </cfRule>
    <cfRule type="expression" dxfId="3336" priority="268">
      <formula>OR($E26="市", $E26="町", $E26="村")</formula>
    </cfRule>
  </conditionalFormatting>
  <conditionalFormatting sqref="A27:AA27">
    <cfRule type="expression" dxfId="3335" priority="261" stopIfTrue="1">
      <formula>OR($E27="国", $E27="道")</formula>
    </cfRule>
    <cfRule type="expression" dxfId="3334" priority="262" stopIfTrue="1">
      <formula>OR($C27="札幌市", $C27="小樽市", $C27="函館市", $C27="旭川市")</formula>
    </cfRule>
    <cfRule type="expression" dxfId="3333" priority="263" stopIfTrue="1">
      <formula>OR($E27="所", $E27="圏", $E27="局")</formula>
    </cfRule>
    <cfRule type="expression" dxfId="3332" priority="264">
      <formula>OR($E27="市", $E27="町", $E27="村")</formula>
    </cfRule>
  </conditionalFormatting>
  <conditionalFormatting sqref="A28:AA28">
    <cfRule type="expression" dxfId="3331" priority="257" stopIfTrue="1">
      <formula>OR($E28="国", $E28="道")</formula>
    </cfRule>
    <cfRule type="expression" dxfId="3330" priority="258" stopIfTrue="1">
      <formula>OR($C28="札幌市", $C28="小樽市", $C28="函館市", $C28="旭川市")</formula>
    </cfRule>
    <cfRule type="expression" dxfId="3329" priority="259" stopIfTrue="1">
      <formula>OR($E28="所", $E28="圏", $E28="局")</formula>
    </cfRule>
    <cfRule type="expression" dxfId="3328" priority="260">
      <formula>OR($E28="市", $E28="町", $E28="村")</formula>
    </cfRule>
  </conditionalFormatting>
  <conditionalFormatting sqref="A29:AA29">
    <cfRule type="expression" dxfId="3327" priority="253" stopIfTrue="1">
      <formula>OR($E29="国", $E29="道")</formula>
    </cfRule>
    <cfRule type="expression" dxfId="3326" priority="254" stopIfTrue="1">
      <formula>OR($C29="札幌市", $C29="小樽市", $C29="函館市", $C29="旭川市")</formula>
    </cfRule>
    <cfRule type="expression" dxfId="3325" priority="255" stopIfTrue="1">
      <formula>OR($E29="所", $E29="圏", $E29="局")</formula>
    </cfRule>
    <cfRule type="expression" dxfId="3324" priority="256">
      <formula>OR($E29="市", $E29="町", $E29="村")</formula>
    </cfRule>
  </conditionalFormatting>
  <conditionalFormatting sqref="A30:AA30">
    <cfRule type="expression" dxfId="3323" priority="249" stopIfTrue="1">
      <formula>OR($E30="国", $E30="道")</formula>
    </cfRule>
    <cfRule type="expression" dxfId="3322" priority="250" stopIfTrue="1">
      <formula>OR($C30="札幌市", $C30="小樽市", $C30="函館市", $C30="旭川市")</formula>
    </cfRule>
    <cfRule type="expression" dxfId="3321" priority="251" stopIfTrue="1">
      <formula>OR($E30="所", $E30="圏", $E30="局")</formula>
    </cfRule>
    <cfRule type="expression" dxfId="3320" priority="252">
      <formula>OR($E30="市", $E30="町", $E30="村")</formula>
    </cfRule>
  </conditionalFormatting>
  <conditionalFormatting sqref="A31:AA31">
    <cfRule type="expression" dxfId="3319" priority="245" stopIfTrue="1">
      <formula>OR($E31="国", $E31="道")</formula>
    </cfRule>
    <cfRule type="expression" dxfId="3318" priority="246" stopIfTrue="1">
      <formula>OR($C31="札幌市", $C31="小樽市", $C31="函館市", $C31="旭川市")</formula>
    </cfRule>
    <cfRule type="expression" dxfId="3317" priority="247" stopIfTrue="1">
      <formula>OR($E31="所", $E31="圏", $E31="局")</formula>
    </cfRule>
    <cfRule type="expression" dxfId="3316" priority="248">
      <formula>OR($E31="市", $E31="町", $E31="村")</formula>
    </cfRule>
  </conditionalFormatting>
  <conditionalFormatting sqref="A32:AA32">
    <cfRule type="expression" dxfId="3315" priority="241" stopIfTrue="1">
      <formula>OR($E32="国", $E32="道")</formula>
    </cfRule>
    <cfRule type="expression" dxfId="3314" priority="242" stopIfTrue="1">
      <formula>OR($C32="札幌市", $C32="小樽市", $C32="函館市", $C32="旭川市")</formula>
    </cfRule>
    <cfRule type="expression" dxfId="3313" priority="243" stopIfTrue="1">
      <formula>OR($E32="所", $E32="圏", $E32="局")</formula>
    </cfRule>
    <cfRule type="expression" dxfId="3312" priority="244">
      <formula>OR($E32="市", $E32="町", $E32="村")</formula>
    </cfRule>
  </conditionalFormatting>
  <conditionalFormatting sqref="A33:AA33">
    <cfRule type="expression" dxfId="3311" priority="237" stopIfTrue="1">
      <formula>OR($E33="国", $E33="道")</formula>
    </cfRule>
    <cfRule type="expression" dxfId="3310" priority="238" stopIfTrue="1">
      <formula>OR($C33="札幌市", $C33="小樽市", $C33="函館市", $C33="旭川市")</formula>
    </cfRule>
    <cfRule type="expression" dxfId="3309" priority="239" stopIfTrue="1">
      <formula>OR($E33="所", $E33="圏", $E33="局")</formula>
    </cfRule>
    <cfRule type="expression" dxfId="3308" priority="240">
      <formula>OR($E33="市", $E33="町", $E33="村")</formula>
    </cfRule>
  </conditionalFormatting>
  <conditionalFormatting sqref="A34:AA34">
    <cfRule type="expression" dxfId="3307" priority="233" stopIfTrue="1">
      <formula>OR($E34="国", $E34="道")</formula>
    </cfRule>
    <cfRule type="expression" dxfId="3306" priority="234" stopIfTrue="1">
      <formula>OR($C34="札幌市", $C34="小樽市", $C34="函館市", $C34="旭川市")</formula>
    </cfRule>
    <cfRule type="expression" dxfId="3305" priority="235" stopIfTrue="1">
      <formula>OR($E34="所", $E34="圏", $E34="局")</formula>
    </cfRule>
    <cfRule type="expression" dxfId="3304" priority="236">
      <formula>OR($E34="市", $E34="町", $E34="村")</formula>
    </cfRule>
  </conditionalFormatting>
  <conditionalFormatting sqref="A35:AA35">
    <cfRule type="expression" dxfId="3303" priority="229" stopIfTrue="1">
      <formula>OR($E35="国", $E35="道")</formula>
    </cfRule>
    <cfRule type="expression" dxfId="3302" priority="230" stopIfTrue="1">
      <formula>OR($C35="札幌市", $C35="小樽市", $C35="函館市", $C35="旭川市")</formula>
    </cfRule>
    <cfRule type="expression" dxfId="3301" priority="231" stopIfTrue="1">
      <formula>OR($E35="所", $E35="圏", $E35="局")</formula>
    </cfRule>
    <cfRule type="expression" dxfId="3300" priority="232">
      <formula>OR($E35="市", $E35="町", $E35="村")</formula>
    </cfRule>
  </conditionalFormatting>
  <conditionalFormatting sqref="A36:AA36">
    <cfRule type="expression" dxfId="3299" priority="225" stopIfTrue="1">
      <formula>OR($E36="国", $E36="道")</formula>
    </cfRule>
    <cfRule type="expression" dxfId="3298" priority="226" stopIfTrue="1">
      <formula>OR($C36="札幌市", $C36="小樽市", $C36="函館市", $C36="旭川市")</formula>
    </cfRule>
    <cfRule type="expression" dxfId="3297" priority="227" stopIfTrue="1">
      <formula>OR($E36="所", $E36="圏", $E36="局")</formula>
    </cfRule>
    <cfRule type="expression" dxfId="3296" priority="228">
      <formula>OR($E36="市", $E36="町", $E36="村")</formula>
    </cfRule>
  </conditionalFormatting>
  <conditionalFormatting sqref="A37:AA37">
    <cfRule type="expression" dxfId="3295" priority="221" stopIfTrue="1">
      <formula>OR($E37="国", $E37="道")</formula>
    </cfRule>
    <cfRule type="expression" dxfId="3294" priority="222" stopIfTrue="1">
      <formula>OR($C37="札幌市", $C37="小樽市", $C37="函館市", $C37="旭川市")</formula>
    </cfRule>
    <cfRule type="expression" dxfId="3293" priority="223" stopIfTrue="1">
      <formula>OR($E37="所", $E37="圏", $E37="局")</formula>
    </cfRule>
    <cfRule type="expression" dxfId="3292" priority="224">
      <formula>OR($E37="市", $E37="町", $E37="村")</formula>
    </cfRule>
  </conditionalFormatting>
  <conditionalFormatting sqref="A38:AA38">
    <cfRule type="expression" dxfId="3291" priority="217" stopIfTrue="1">
      <formula>OR($E38="国", $E38="道")</formula>
    </cfRule>
    <cfRule type="expression" dxfId="3290" priority="218" stopIfTrue="1">
      <formula>OR($C38="札幌市", $C38="小樽市", $C38="函館市", $C38="旭川市")</formula>
    </cfRule>
    <cfRule type="expression" dxfId="3289" priority="219" stopIfTrue="1">
      <formula>OR($E38="所", $E38="圏", $E38="局")</formula>
    </cfRule>
    <cfRule type="expression" dxfId="3288" priority="220">
      <formula>OR($E38="市", $E38="町", $E38="村")</formula>
    </cfRule>
  </conditionalFormatting>
  <conditionalFormatting sqref="A39:AA39">
    <cfRule type="expression" dxfId="3287" priority="213" stopIfTrue="1">
      <formula>OR($E39="国", $E39="道")</formula>
    </cfRule>
    <cfRule type="expression" dxfId="3286" priority="214" stopIfTrue="1">
      <formula>OR($C39="札幌市", $C39="小樽市", $C39="函館市", $C39="旭川市")</formula>
    </cfRule>
    <cfRule type="expression" dxfId="3285" priority="215" stopIfTrue="1">
      <formula>OR($E39="所", $E39="圏", $E39="局")</formula>
    </cfRule>
    <cfRule type="expression" dxfId="3284" priority="216">
      <formula>OR($E39="市", $E39="町", $E39="村")</formula>
    </cfRule>
  </conditionalFormatting>
  <conditionalFormatting sqref="A40:AA40">
    <cfRule type="expression" dxfId="3283" priority="209" stopIfTrue="1">
      <formula>OR($E40="国", $E40="道")</formula>
    </cfRule>
    <cfRule type="expression" dxfId="3282" priority="210" stopIfTrue="1">
      <formula>OR($C40="札幌市", $C40="小樽市", $C40="函館市", $C40="旭川市")</formula>
    </cfRule>
    <cfRule type="expression" dxfId="3281" priority="211" stopIfTrue="1">
      <formula>OR($E40="所", $E40="圏", $E40="局")</formula>
    </cfRule>
    <cfRule type="expression" dxfId="3280" priority="212">
      <formula>OR($E40="市", $E40="町", $E40="村")</formula>
    </cfRule>
  </conditionalFormatting>
  <conditionalFormatting sqref="A41:AA41">
    <cfRule type="expression" dxfId="3279" priority="205" stopIfTrue="1">
      <formula>OR($E41="国", $E41="道")</formula>
    </cfRule>
    <cfRule type="expression" dxfId="3278" priority="206" stopIfTrue="1">
      <formula>OR($C41="札幌市", $C41="小樽市", $C41="函館市", $C41="旭川市")</formula>
    </cfRule>
    <cfRule type="expression" dxfId="3277" priority="207" stopIfTrue="1">
      <formula>OR($E41="所", $E41="圏", $E41="局")</formula>
    </cfRule>
    <cfRule type="expression" dxfId="3276" priority="208">
      <formula>OR($E41="市", $E41="町", $E41="村")</formula>
    </cfRule>
  </conditionalFormatting>
  <conditionalFormatting sqref="A42:AA42">
    <cfRule type="expression" dxfId="3275" priority="201" stopIfTrue="1">
      <formula>OR($E42="国", $E42="道")</formula>
    </cfRule>
    <cfRule type="expression" dxfId="3274" priority="202" stopIfTrue="1">
      <formula>OR($C42="札幌市", $C42="小樽市", $C42="函館市", $C42="旭川市")</formula>
    </cfRule>
    <cfRule type="expression" dxfId="3273" priority="203" stopIfTrue="1">
      <formula>OR($E42="所", $E42="圏", $E42="局")</formula>
    </cfRule>
    <cfRule type="expression" dxfId="3272" priority="204">
      <formula>OR($E42="市", $E42="町", $E42="村")</formula>
    </cfRule>
  </conditionalFormatting>
  <conditionalFormatting sqref="A43:AA43">
    <cfRule type="expression" dxfId="3271" priority="117" stopIfTrue="1">
      <formula>OR($E43="国", $E43="道")</formula>
    </cfRule>
    <cfRule type="expression" dxfId="3270" priority="118" stopIfTrue="1">
      <formula>OR($C43="札幌市", $C43="小樽市", $C43="函館市", $C43="旭川市")</formula>
    </cfRule>
    <cfRule type="expression" dxfId="3269" priority="119" stopIfTrue="1">
      <formula>OR($E43="所", $E43="圏", $E43="局")</formula>
    </cfRule>
    <cfRule type="expression" dxfId="3268" priority="120">
      <formula>OR($E43="市", $E43="町", $E43="村")</formula>
    </cfRule>
  </conditionalFormatting>
  <conditionalFormatting sqref="A44:AA44">
    <cfRule type="expression" dxfId="3267" priority="113" stopIfTrue="1">
      <formula>OR($E44="国", $E44="道")</formula>
    </cfRule>
    <cfRule type="expression" dxfId="3266" priority="114" stopIfTrue="1">
      <formula>OR($C44="札幌市", $C44="小樽市", $C44="函館市", $C44="旭川市")</formula>
    </cfRule>
    <cfRule type="expression" dxfId="3265" priority="115" stopIfTrue="1">
      <formula>OR($E44="所", $E44="圏", $E44="局")</formula>
    </cfRule>
    <cfRule type="expression" dxfId="3264" priority="116">
      <formula>OR($E44="市", $E44="町", $E44="村")</formula>
    </cfRule>
  </conditionalFormatting>
  <conditionalFormatting sqref="A45:AA45">
    <cfRule type="expression" dxfId="3263" priority="109" stopIfTrue="1">
      <formula>OR($E45="国", $E45="道")</formula>
    </cfRule>
    <cfRule type="expression" dxfId="3262" priority="110" stopIfTrue="1">
      <formula>OR($C45="札幌市", $C45="小樽市", $C45="函館市", $C45="旭川市")</formula>
    </cfRule>
    <cfRule type="expression" dxfId="3261" priority="111" stopIfTrue="1">
      <formula>OR($E45="所", $E45="圏", $E45="局")</formula>
    </cfRule>
    <cfRule type="expression" dxfId="3260" priority="112">
      <formula>OR($E45="市", $E45="町", $E45="村")</formula>
    </cfRule>
  </conditionalFormatting>
  <conditionalFormatting sqref="A46:AA46">
    <cfRule type="expression" dxfId="3259" priority="105" stopIfTrue="1">
      <formula>OR($E46="国", $E46="道")</formula>
    </cfRule>
    <cfRule type="expression" dxfId="3258" priority="106" stopIfTrue="1">
      <formula>OR($C46="札幌市", $C46="小樽市", $C46="函館市", $C46="旭川市")</formula>
    </cfRule>
    <cfRule type="expression" dxfId="3257" priority="107" stopIfTrue="1">
      <formula>OR($E46="所", $E46="圏", $E46="局")</formula>
    </cfRule>
    <cfRule type="expression" dxfId="3256" priority="108">
      <formula>OR($E46="市", $E46="町", $E46="村")</formula>
    </cfRule>
  </conditionalFormatting>
  <conditionalFormatting sqref="A47:AA47">
    <cfRule type="expression" dxfId="3255" priority="101" stopIfTrue="1">
      <formula>OR($E47="国", $E47="道")</formula>
    </cfRule>
    <cfRule type="expression" dxfId="3254" priority="102" stopIfTrue="1">
      <formula>OR($C47="札幌市", $C47="小樽市", $C47="函館市", $C47="旭川市")</formula>
    </cfRule>
    <cfRule type="expression" dxfId="3253" priority="103" stopIfTrue="1">
      <formula>OR($E47="所", $E47="圏", $E47="局")</formula>
    </cfRule>
    <cfRule type="expression" dxfId="3252" priority="104">
      <formula>OR($E47="市", $E47="町", $E47="村")</formula>
    </cfRule>
  </conditionalFormatting>
  <conditionalFormatting sqref="A48:AA48">
    <cfRule type="expression" dxfId="3251" priority="97" stopIfTrue="1">
      <formula>OR($E48="国", $E48="道")</formula>
    </cfRule>
    <cfRule type="expression" dxfId="3250" priority="98" stopIfTrue="1">
      <formula>OR($C48="札幌市", $C48="小樽市", $C48="函館市", $C48="旭川市")</formula>
    </cfRule>
    <cfRule type="expression" dxfId="3249" priority="99" stopIfTrue="1">
      <formula>OR($E48="所", $E48="圏", $E48="局")</formula>
    </cfRule>
    <cfRule type="expression" dxfId="3248" priority="100">
      <formula>OR($E48="市", $E48="町", $E48="村")</formula>
    </cfRule>
  </conditionalFormatting>
  <conditionalFormatting sqref="A49:AA49">
    <cfRule type="expression" dxfId="3247" priority="93" stopIfTrue="1">
      <formula>OR($E49="国", $E49="道")</formula>
    </cfRule>
    <cfRule type="expression" dxfId="3246" priority="94" stopIfTrue="1">
      <formula>OR($C49="札幌市", $C49="小樽市", $C49="函館市", $C49="旭川市")</formula>
    </cfRule>
    <cfRule type="expression" dxfId="3245" priority="95" stopIfTrue="1">
      <formula>OR($E49="所", $E49="圏", $E49="局")</formula>
    </cfRule>
    <cfRule type="expression" dxfId="3244" priority="96">
      <formula>OR($E49="市", $E49="町", $E49="村")</formula>
    </cfRule>
  </conditionalFormatting>
  <conditionalFormatting sqref="A50:AA50">
    <cfRule type="expression" dxfId="3243" priority="89" stopIfTrue="1">
      <formula>OR($E50="国", $E50="道")</formula>
    </cfRule>
    <cfRule type="expression" dxfId="3242" priority="90" stopIfTrue="1">
      <formula>OR($C50="札幌市", $C50="小樽市", $C50="函館市", $C50="旭川市")</formula>
    </cfRule>
    <cfRule type="expression" dxfId="3241" priority="91" stopIfTrue="1">
      <formula>OR($E50="所", $E50="圏", $E50="局")</formula>
    </cfRule>
    <cfRule type="expression" dxfId="3240" priority="92">
      <formula>OR($E50="市", $E50="町", $E50="村")</formula>
    </cfRule>
  </conditionalFormatting>
  <conditionalFormatting sqref="A51:AA51">
    <cfRule type="expression" dxfId="3239" priority="85" stopIfTrue="1">
      <formula>OR($E51="国", $E51="道")</formula>
    </cfRule>
    <cfRule type="expression" dxfId="3238" priority="86" stopIfTrue="1">
      <formula>OR($C51="札幌市", $C51="小樽市", $C51="函館市", $C51="旭川市")</formula>
    </cfRule>
    <cfRule type="expression" dxfId="3237" priority="87" stopIfTrue="1">
      <formula>OR($E51="所", $E51="圏", $E51="局")</formula>
    </cfRule>
    <cfRule type="expression" dxfId="3236" priority="88">
      <formula>OR($E51="市", $E51="町", $E51="村")</formula>
    </cfRule>
  </conditionalFormatting>
  <conditionalFormatting sqref="A52:AA52">
    <cfRule type="expression" dxfId="3235" priority="81" stopIfTrue="1">
      <formula>OR($E52="国", $E52="道")</formula>
    </cfRule>
    <cfRule type="expression" dxfId="3234" priority="82" stopIfTrue="1">
      <formula>OR($C52="札幌市", $C52="小樽市", $C52="函館市", $C52="旭川市")</formula>
    </cfRule>
    <cfRule type="expression" dxfId="3233" priority="83" stopIfTrue="1">
      <formula>OR($E52="所", $E52="圏", $E52="局")</formula>
    </cfRule>
    <cfRule type="expression" dxfId="3232" priority="84">
      <formula>OR($E52="市", $E52="町", $E52="村")</formula>
    </cfRule>
  </conditionalFormatting>
  <conditionalFormatting sqref="A53:AA53">
    <cfRule type="expression" dxfId="3231" priority="77" stopIfTrue="1">
      <formula>OR($E53="国", $E53="道")</formula>
    </cfRule>
    <cfRule type="expression" dxfId="3230" priority="78" stopIfTrue="1">
      <formula>OR($C53="札幌市", $C53="小樽市", $C53="函館市", $C53="旭川市")</formula>
    </cfRule>
    <cfRule type="expression" dxfId="3229" priority="79" stopIfTrue="1">
      <formula>OR($E53="所", $E53="圏", $E53="局")</formula>
    </cfRule>
    <cfRule type="expression" dxfId="3228" priority="80">
      <formula>OR($E53="市", $E53="町", $E53="村")</formula>
    </cfRule>
  </conditionalFormatting>
  <conditionalFormatting sqref="A54:AA54">
    <cfRule type="expression" dxfId="3227" priority="73" stopIfTrue="1">
      <formula>OR($E54="国", $E54="道")</formula>
    </cfRule>
    <cfRule type="expression" dxfId="3226" priority="74" stopIfTrue="1">
      <formula>OR($C54="札幌市", $C54="小樽市", $C54="函館市", $C54="旭川市")</formula>
    </cfRule>
    <cfRule type="expression" dxfId="3225" priority="75" stopIfTrue="1">
      <formula>OR($E54="所", $E54="圏", $E54="局")</formula>
    </cfRule>
    <cfRule type="expression" dxfId="3224" priority="76">
      <formula>OR($E54="市", $E54="町", $E54="村")</formula>
    </cfRule>
  </conditionalFormatting>
  <conditionalFormatting sqref="A55:AA55">
    <cfRule type="expression" dxfId="3223" priority="69" stopIfTrue="1">
      <formula>OR($E55="国", $E55="道")</formula>
    </cfRule>
    <cfRule type="expression" dxfId="3222" priority="70" stopIfTrue="1">
      <formula>OR($C55="札幌市", $C55="小樽市", $C55="函館市", $C55="旭川市")</formula>
    </cfRule>
    <cfRule type="expression" dxfId="3221" priority="71" stopIfTrue="1">
      <formula>OR($E55="所", $E55="圏", $E55="局")</formula>
    </cfRule>
    <cfRule type="expression" dxfId="3220" priority="72">
      <formula>OR($E55="市", $E55="町", $E55="村")</formula>
    </cfRule>
  </conditionalFormatting>
  <conditionalFormatting sqref="A56:AA56">
    <cfRule type="expression" dxfId="3219" priority="65" stopIfTrue="1">
      <formula>OR($E56="国", $E56="道")</formula>
    </cfRule>
    <cfRule type="expression" dxfId="3218" priority="66" stopIfTrue="1">
      <formula>OR($C56="札幌市", $C56="小樽市", $C56="函館市", $C56="旭川市")</formula>
    </cfRule>
    <cfRule type="expression" dxfId="3217" priority="67" stopIfTrue="1">
      <formula>OR($E56="所", $E56="圏", $E56="局")</formula>
    </cfRule>
    <cfRule type="expression" dxfId="3216" priority="68">
      <formula>OR($E56="市", $E56="町", $E56="村")</formula>
    </cfRule>
  </conditionalFormatting>
  <conditionalFormatting sqref="A57:AA57">
    <cfRule type="expression" dxfId="3215" priority="61" stopIfTrue="1">
      <formula>OR($E57="国", $E57="道")</formula>
    </cfRule>
    <cfRule type="expression" dxfId="3214" priority="62" stopIfTrue="1">
      <formula>OR($C57="札幌市", $C57="小樽市", $C57="函館市", $C57="旭川市")</formula>
    </cfRule>
    <cfRule type="expression" dxfId="3213" priority="63" stopIfTrue="1">
      <formula>OR($E57="所", $E57="圏", $E57="局")</formula>
    </cfRule>
    <cfRule type="expression" dxfId="3212" priority="64">
      <formula>OR($E57="市", $E57="町", $E57="村")</formula>
    </cfRule>
  </conditionalFormatting>
  <conditionalFormatting sqref="A58:AA58">
    <cfRule type="expression" dxfId="3211" priority="57" stopIfTrue="1">
      <formula>OR($E58="国", $E58="道")</formula>
    </cfRule>
    <cfRule type="expression" dxfId="3210" priority="58" stopIfTrue="1">
      <formula>OR($C58="札幌市", $C58="小樽市", $C58="函館市", $C58="旭川市")</formula>
    </cfRule>
    <cfRule type="expression" dxfId="3209" priority="59" stopIfTrue="1">
      <formula>OR($E58="所", $E58="圏", $E58="局")</formula>
    </cfRule>
    <cfRule type="expression" dxfId="3208" priority="60">
      <formula>OR($E58="市", $E58="町", $E58="村")</formula>
    </cfRule>
  </conditionalFormatting>
  <conditionalFormatting sqref="A59:AA59">
    <cfRule type="expression" dxfId="3207" priority="53" stopIfTrue="1">
      <formula>OR($E59="国", $E59="道")</formula>
    </cfRule>
    <cfRule type="expression" dxfId="3206" priority="54" stopIfTrue="1">
      <formula>OR($C59="札幌市", $C59="小樽市", $C59="函館市", $C59="旭川市")</formula>
    </cfRule>
    <cfRule type="expression" dxfId="3205" priority="55" stopIfTrue="1">
      <formula>OR($E59="所", $E59="圏", $E59="局")</formula>
    </cfRule>
    <cfRule type="expression" dxfId="3204" priority="56">
      <formula>OR($E59="市", $E59="町", $E59="村")</formula>
    </cfRule>
  </conditionalFormatting>
  <conditionalFormatting sqref="A60:AA60">
    <cfRule type="expression" dxfId="3203" priority="49" stopIfTrue="1">
      <formula>OR($E60="国", $E60="道")</formula>
    </cfRule>
    <cfRule type="expression" dxfId="3202" priority="50" stopIfTrue="1">
      <formula>OR($C60="札幌市", $C60="小樽市", $C60="函館市", $C60="旭川市")</formula>
    </cfRule>
    <cfRule type="expression" dxfId="3201" priority="51" stopIfTrue="1">
      <formula>OR($E60="所", $E60="圏", $E60="局")</formula>
    </cfRule>
    <cfRule type="expression" dxfId="3200" priority="52">
      <formula>OR($E60="市", $E60="町", $E60="村")</formula>
    </cfRule>
  </conditionalFormatting>
  <conditionalFormatting sqref="A70:AA70">
    <cfRule type="expression" dxfId="3199" priority="45" stopIfTrue="1">
      <formula>OR($E70="国", $E70="道")</formula>
    </cfRule>
    <cfRule type="expression" dxfId="3198" priority="46" stopIfTrue="1">
      <formula>OR($C70="札幌市", $C70="小樽市", $C70="函館市", $C70="旭川市")</formula>
    </cfRule>
    <cfRule type="expression" dxfId="3197" priority="47" stopIfTrue="1">
      <formula>OR($E70="所", $E70="圏", $E70="局")</formula>
    </cfRule>
    <cfRule type="expression" dxfId="3196" priority="48">
      <formula>OR($E70="市", $E70="町", $E70="村")</formula>
    </cfRule>
  </conditionalFormatting>
  <conditionalFormatting sqref="A71:AA71">
    <cfRule type="expression" dxfId="3195" priority="41" stopIfTrue="1">
      <formula>OR($E71="国", $E71="道")</formula>
    </cfRule>
    <cfRule type="expression" dxfId="3194" priority="42" stopIfTrue="1">
      <formula>OR($C71="札幌市", $C71="小樽市", $C71="函館市", $C71="旭川市")</formula>
    </cfRule>
    <cfRule type="expression" dxfId="3193" priority="43" stopIfTrue="1">
      <formula>OR($E71="所", $E71="圏", $E71="局")</formula>
    </cfRule>
    <cfRule type="expression" dxfId="3192" priority="44">
      <formula>OR($E71="市", $E71="町", $E71="村")</formula>
    </cfRule>
  </conditionalFormatting>
  <conditionalFormatting sqref="A72:AA72">
    <cfRule type="expression" dxfId="3191" priority="37" stopIfTrue="1">
      <formula>OR($E72="国", $E72="道")</formula>
    </cfRule>
    <cfRule type="expression" dxfId="3190" priority="38" stopIfTrue="1">
      <formula>OR($C72="札幌市", $C72="小樽市", $C72="函館市", $C72="旭川市")</formula>
    </cfRule>
    <cfRule type="expression" dxfId="3189" priority="39" stopIfTrue="1">
      <formula>OR($E72="所", $E72="圏", $E72="局")</formula>
    </cfRule>
    <cfRule type="expression" dxfId="3188" priority="40">
      <formula>OR($E72="市", $E72="町", $E72="村")</formula>
    </cfRule>
  </conditionalFormatting>
  <conditionalFormatting sqref="A73:AA73">
    <cfRule type="expression" dxfId="3187" priority="33" stopIfTrue="1">
      <formula>OR($E73="国", $E73="道")</formula>
    </cfRule>
    <cfRule type="expression" dxfId="3186" priority="34" stopIfTrue="1">
      <formula>OR($C73="札幌市", $C73="小樽市", $C73="函館市", $C73="旭川市")</formula>
    </cfRule>
    <cfRule type="expression" dxfId="3185" priority="35" stopIfTrue="1">
      <formula>OR($E73="所", $E73="圏", $E73="局")</formula>
    </cfRule>
    <cfRule type="expression" dxfId="3184" priority="36">
      <formula>OR($E73="市", $E73="町", $E73="村")</formula>
    </cfRule>
  </conditionalFormatting>
  <conditionalFormatting sqref="A74:AA74">
    <cfRule type="expression" dxfId="3183" priority="29" stopIfTrue="1">
      <formula>OR($E74="国", $E74="道")</formula>
    </cfRule>
    <cfRule type="expression" dxfId="3182" priority="30" stopIfTrue="1">
      <formula>OR($C74="札幌市", $C74="小樽市", $C74="函館市", $C74="旭川市")</formula>
    </cfRule>
    <cfRule type="expression" dxfId="3181" priority="31" stopIfTrue="1">
      <formula>OR($E74="所", $E74="圏", $E74="局")</formula>
    </cfRule>
    <cfRule type="expression" dxfId="3180" priority="32">
      <formula>OR($E74="市", $E74="町", $E74="村")</formula>
    </cfRule>
  </conditionalFormatting>
  <conditionalFormatting sqref="A75:AA75">
    <cfRule type="expression" dxfId="3179" priority="25" stopIfTrue="1">
      <formula>OR($E75="国", $E75="道")</formula>
    </cfRule>
    <cfRule type="expression" dxfId="3178" priority="26" stopIfTrue="1">
      <formula>OR($C75="札幌市", $C75="小樽市", $C75="函館市", $C75="旭川市")</formula>
    </cfRule>
    <cfRule type="expression" dxfId="3177" priority="27" stopIfTrue="1">
      <formula>OR($E75="所", $E75="圏", $E75="局")</formula>
    </cfRule>
    <cfRule type="expression" dxfId="3176" priority="28">
      <formula>OR($E75="市", $E75="町", $E75="村")</formula>
    </cfRule>
  </conditionalFormatting>
  <conditionalFormatting sqref="A76:AA76">
    <cfRule type="expression" dxfId="3175" priority="21" stopIfTrue="1">
      <formula>OR($E76="国", $E76="道")</formula>
    </cfRule>
    <cfRule type="expression" dxfId="3174" priority="22" stopIfTrue="1">
      <formula>OR($C76="札幌市", $C76="小樽市", $C76="函館市", $C76="旭川市")</formula>
    </cfRule>
    <cfRule type="expression" dxfId="3173" priority="23" stopIfTrue="1">
      <formula>OR($E76="所", $E76="圏", $E76="局")</formula>
    </cfRule>
    <cfRule type="expression" dxfId="3172" priority="24">
      <formula>OR($E76="市", $E76="町", $E76="村")</formula>
    </cfRule>
  </conditionalFormatting>
  <conditionalFormatting sqref="A77:AA77">
    <cfRule type="expression" dxfId="3171" priority="17" stopIfTrue="1">
      <formula>OR($E77="国", $E77="道")</formula>
    </cfRule>
    <cfRule type="expression" dxfId="3170" priority="18" stopIfTrue="1">
      <formula>OR($C77="札幌市", $C77="小樽市", $C77="函館市", $C77="旭川市")</formula>
    </cfRule>
    <cfRule type="expression" dxfId="3169" priority="19" stopIfTrue="1">
      <formula>OR($E77="所", $E77="圏", $E77="局")</formula>
    </cfRule>
    <cfRule type="expression" dxfId="3168" priority="20">
      <formula>OR($E77="市", $E77="町", $E77="村")</formula>
    </cfRule>
  </conditionalFormatting>
  <conditionalFormatting sqref="A78:AA78">
    <cfRule type="expression" dxfId="3167" priority="13" stopIfTrue="1">
      <formula>OR($E78="国", $E78="道")</formula>
    </cfRule>
    <cfRule type="expression" dxfId="3166" priority="14" stopIfTrue="1">
      <formula>OR($C78="札幌市", $C78="小樽市", $C78="函館市", $C78="旭川市")</formula>
    </cfRule>
    <cfRule type="expression" dxfId="3165" priority="15" stopIfTrue="1">
      <formula>OR($E78="所", $E78="圏", $E78="局")</formula>
    </cfRule>
    <cfRule type="expression" dxfId="3164" priority="16">
      <formula>OR($E78="市", $E78="町", $E78="村")</formula>
    </cfRule>
  </conditionalFormatting>
  <conditionalFormatting sqref="A79:AA79">
    <cfRule type="expression" dxfId="3163" priority="9" stopIfTrue="1">
      <formula>OR($E79="国", $E79="道")</formula>
    </cfRule>
    <cfRule type="expression" dxfId="3162" priority="10" stopIfTrue="1">
      <formula>OR($C79="札幌市", $C79="小樽市", $C79="函館市", $C79="旭川市")</formula>
    </cfRule>
    <cfRule type="expression" dxfId="3161" priority="11" stopIfTrue="1">
      <formula>OR($E79="所", $E79="圏", $E79="局")</formula>
    </cfRule>
    <cfRule type="expression" dxfId="3160" priority="12">
      <formula>OR($E79="市", $E79="町", $E79="村")</formula>
    </cfRule>
  </conditionalFormatting>
  <conditionalFormatting sqref="A80:AA80">
    <cfRule type="expression" dxfId="3159" priority="5" stopIfTrue="1">
      <formula>OR($E80="国", $E80="道")</formula>
    </cfRule>
    <cfRule type="expression" dxfId="3158" priority="6" stopIfTrue="1">
      <formula>OR($C80="札幌市", $C80="小樽市", $C80="函館市", $C80="旭川市")</formula>
    </cfRule>
    <cfRule type="expression" dxfId="3157" priority="7" stopIfTrue="1">
      <formula>OR($E80="所", $E80="圏", $E80="局")</formula>
    </cfRule>
    <cfRule type="expression" dxfId="3156" priority="8">
      <formula>OR($E80="市", $E80="町", $E80="村")</formula>
    </cfRule>
  </conditionalFormatting>
  <conditionalFormatting sqref="A81:AA81">
    <cfRule type="expression" dxfId="3155" priority="1" stopIfTrue="1">
      <formula>OR($E81="国", $E81="道")</formula>
    </cfRule>
    <cfRule type="expression" dxfId="3154" priority="2" stopIfTrue="1">
      <formula>OR($C81="札幌市", $C81="小樽市", $C81="函館市", $C81="旭川市")</formula>
    </cfRule>
    <cfRule type="expression" dxfId="3153" priority="3" stopIfTrue="1">
      <formula>OR($E81="所", $E81="圏", $E81="局")</formula>
    </cfRule>
    <cfRule type="expression" dxfId="3152" priority="4">
      <formula>OR($E81="市", $E81="町", $E81="村")</formula>
    </cfRule>
  </conditionalFormatting>
  <printOptions horizontalCentered="1"/>
  <pageMargins left="0.78740157480314965" right="0.29527559055118113" top="0.78740157480314965" bottom="0.19685039370078741" header="0.31496062992125984" footer="0.3149606299212598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Normal="100" zoomScaleSheetLayoutView="80" workbookViewId="0"/>
  </sheetViews>
  <sheetFormatPr defaultRowHeight="11.25"/>
  <cols>
    <col min="1" max="1" width="25" style="112" customWidth="1"/>
    <col min="2" max="2" width="4.625" style="113" customWidth="1"/>
    <col min="3" max="3" width="4.625" style="113" hidden="1" customWidth="1"/>
    <col min="4" max="5" width="11.625" style="113" hidden="1" customWidth="1"/>
    <col min="6" max="27" width="10.625" style="112" customWidth="1"/>
    <col min="28" max="16384" width="9" style="112"/>
  </cols>
  <sheetData>
    <row r="1" spans="1:27" s="114" customFormat="1" ht="18.75">
      <c r="A1" s="31" t="s">
        <v>359</v>
      </c>
      <c r="B1" s="32"/>
      <c r="C1" s="32"/>
      <c r="D1" s="32"/>
      <c r="E1" s="32"/>
      <c r="F1" s="31"/>
      <c r="G1" s="31"/>
      <c r="H1" s="31"/>
      <c r="I1" s="31"/>
      <c r="J1" s="31"/>
      <c r="K1" s="33"/>
      <c r="L1" s="31"/>
      <c r="M1" s="31"/>
      <c r="N1" s="31"/>
      <c r="O1" s="31"/>
      <c r="P1" s="31"/>
      <c r="Q1" s="31"/>
      <c r="R1" s="31"/>
      <c r="S1" s="31"/>
      <c r="T1" s="31"/>
      <c r="U1" s="31"/>
      <c r="V1" s="31"/>
      <c r="W1" s="31"/>
      <c r="X1" s="31"/>
      <c r="Y1" s="31"/>
      <c r="Z1" s="31"/>
      <c r="AA1" s="33" t="s">
        <v>38</v>
      </c>
    </row>
    <row r="2" spans="1:27" ht="15">
      <c r="A2" s="27"/>
      <c r="B2" s="28"/>
      <c r="C2" s="28"/>
      <c r="D2" s="28"/>
      <c r="E2" s="28"/>
      <c r="F2" s="27"/>
      <c r="G2" s="27"/>
      <c r="H2" s="27"/>
      <c r="I2" s="27"/>
      <c r="J2" s="27"/>
      <c r="K2" s="27"/>
      <c r="L2" s="27"/>
      <c r="M2" s="27"/>
      <c r="N2" s="27"/>
      <c r="O2" s="27"/>
      <c r="P2" s="27"/>
      <c r="Q2" s="27"/>
      <c r="R2" s="27"/>
      <c r="S2" s="27"/>
      <c r="T2" s="27"/>
      <c r="U2" s="27"/>
      <c r="V2" s="27"/>
      <c r="W2" s="27"/>
      <c r="X2" s="27"/>
      <c r="Y2" s="27"/>
      <c r="Z2" s="27"/>
      <c r="AA2" s="27"/>
    </row>
    <row r="3" spans="1:27" ht="33" customHeight="1">
      <c r="A3" s="115"/>
      <c r="B3" s="58"/>
      <c r="C3" s="58"/>
      <c r="D3" s="58"/>
      <c r="E3" s="58"/>
      <c r="F3" s="116" t="s">
        <v>8</v>
      </c>
      <c r="G3" s="58" t="s">
        <v>338</v>
      </c>
      <c r="H3" s="58" t="s">
        <v>339</v>
      </c>
      <c r="I3" s="58" t="s">
        <v>340</v>
      </c>
      <c r="J3" s="58" t="s">
        <v>341</v>
      </c>
      <c r="K3" s="58" t="s">
        <v>342</v>
      </c>
      <c r="L3" s="59" t="s">
        <v>343</v>
      </c>
      <c r="M3" s="59" t="s">
        <v>344</v>
      </c>
      <c r="N3" s="59" t="s">
        <v>345</v>
      </c>
      <c r="O3" s="59" t="s">
        <v>346</v>
      </c>
      <c r="P3" s="59" t="s">
        <v>347</v>
      </c>
      <c r="Q3" s="59" t="s">
        <v>348</v>
      </c>
      <c r="R3" s="59" t="s">
        <v>349</v>
      </c>
      <c r="S3" s="59" t="s">
        <v>350</v>
      </c>
      <c r="T3" s="59" t="s">
        <v>351</v>
      </c>
      <c r="U3" s="59" t="s">
        <v>352</v>
      </c>
      <c r="V3" s="59" t="s">
        <v>353</v>
      </c>
      <c r="W3" s="59" t="s">
        <v>354</v>
      </c>
      <c r="X3" s="59" t="s">
        <v>355</v>
      </c>
      <c r="Y3" s="59" t="s">
        <v>356</v>
      </c>
      <c r="Z3" s="59" t="s">
        <v>357</v>
      </c>
      <c r="AA3" s="60" t="s">
        <v>358</v>
      </c>
    </row>
    <row r="4" spans="1:27" ht="15">
      <c r="A4" s="107" t="s">
        <v>50</v>
      </c>
      <c r="B4" s="41" t="s">
        <v>52</v>
      </c>
      <c r="C4" s="41" t="s">
        <v>14</v>
      </c>
      <c r="D4" s="41" t="s">
        <v>92</v>
      </c>
      <c r="E4" s="41" t="s">
        <v>39</v>
      </c>
      <c r="F4" s="42">
        <v>198836</v>
      </c>
      <c r="G4" s="43">
        <v>118</v>
      </c>
      <c r="H4" s="43">
        <v>24</v>
      </c>
      <c r="I4" s="43">
        <v>26</v>
      </c>
      <c r="J4" s="43">
        <v>60</v>
      </c>
      <c r="K4" s="43">
        <v>111</v>
      </c>
      <c r="L4" s="43">
        <v>184</v>
      </c>
      <c r="M4" s="43">
        <v>346</v>
      </c>
      <c r="N4" s="43">
        <v>684</v>
      </c>
      <c r="O4" s="43">
        <v>1236</v>
      </c>
      <c r="P4" s="43">
        <v>1763</v>
      </c>
      <c r="Q4" s="43">
        <v>2566</v>
      </c>
      <c r="R4" s="43">
        <v>4103</v>
      </c>
      <c r="S4" s="43">
        <v>8363</v>
      </c>
      <c r="T4" s="43">
        <v>10081</v>
      </c>
      <c r="U4" s="43">
        <v>14442</v>
      </c>
      <c r="V4" s="43">
        <v>23389</v>
      </c>
      <c r="W4" s="43">
        <v>35043</v>
      </c>
      <c r="X4" s="43">
        <v>41921</v>
      </c>
      <c r="Y4" s="43">
        <v>33738</v>
      </c>
      <c r="Z4" s="43">
        <v>16824</v>
      </c>
      <c r="AA4" s="44">
        <v>3771</v>
      </c>
    </row>
    <row r="5" spans="1:27" ht="15">
      <c r="A5" s="61"/>
      <c r="B5" s="62" t="s">
        <v>53</v>
      </c>
      <c r="C5" s="62" t="s">
        <v>14</v>
      </c>
      <c r="D5" s="62" t="s">
        <v>93</v>
      </c>
      <c r="E5" s="62" t="s">
        <v>39</v>
      </c>
      <c r="F5" s="79">
        <v>92976</v>
      </c>
      <c r="G5" s="66">
        <v>60</v>
      </c>
      <c r="H5" s="66">
        <v>12</v>
      </c>
      <c r="I5" s="66">
        <v>13</v>
      </c>
      <c r="J5" s="66">
        <v>38</v>
      </c>
      <c r="K5" s="66">
        <v>83</v>
      </c>
      <c r="L5" s="66">
        <v>138</v>
      </c>
      <c r="M5" s="66">
        <v>268</v>
      </c>
      <c r="N5" s="66">
        <v>543</v>
      </c>
      <c r="O5" s="66">
        <v>979</v>
      </c>
      <c r="P5" s="66">
        <v>1371</v>
      </c>
      <c r="Q5" s="66">
        <v>2053</v>
      </c>
      <c r="R5" s="66">
        <v>3310</v>
      </c>
      <c r="S5" s="66">
        <v>6509</v>
      </c>
      <c r="T5" s="66">
        <v>7368</v>
      </c>
      <c r="U5" s="66">
        <v>9536</v>
      </c>
      <c r="V5" s="66">
        <v>13658</v>
      </c>
      <c r="W5" s="66">
        <v>17645</v>
      </c>
      <c r="X5" s="66">
        <v>16463</v>
      </c>
      <c r="Y5" s="66">
        <v>8999</v>
      </c>
      <c r="Z5" s="66">
        <v>3393</v>
      </c>
      <c r="AA5" s="67">
        <v>499</v>
      </c>
    </row>
    <row r="6" spans="1:27" ht="15">
      <c r="A6" s="69"/>
      <c r="B6" s="70" t="s">
        <v>54</v>
      </c>
      <c r="C6" s="70" t="s">
        <v>14</v>
      </c>
      <c r="D6" s="70" t="s">
        <v>94</v>
      </c>
      <c r="E6" s="70" t="s">
        <v>39</v>
      </c>
      <c r="F6" s="80">
        <v>105860</v>
      </c>
      <c r="G6" s="75">
        <v>58</v>
      </c>
      <c r="H6" s="75">
        <v>12</v>
      </c>
      <c r="I6" s="75">
        <v>13</v>
      </c>
      <c r="J6" s="75">
        <v>22</v>
      </c>
      <c r="K6" s="75">
        <v>28</v>
      </c>
      <c r="L6" s="75">
        <v>46</v>
      </c>
      <c r="M6" s="75">
        <v>78</v>
      </c>
      <c r="N6" s="75">
        <v>141</v>
      </c>
      <c r="O6" s="75">
        <v>257</v>
      </c>
      <c r="P6" s="75">
        <v>392</v>
      </c>
      <c r="Q6" s="75">
        <v>513</v>
      </c>
      <c r="R6" s="75">
        <v>793</v>
      </c>
      <c r="S6" s="75">
        <v>1854</v>
      </c>
      <c r="T6" s="75">
        <v>2713</v>
      </c>
      <c r="U6" s="75">
        <v>4906</v>
      </c>
      <c r="V6" s="75">
        <v>9731</v>
      </c>
      <c r="W6" s="75">
        <v>17398</v>
      </c>
      <c r="X6" s="75">
        <v>25458</v>
      </c>
      <c r="Y6" s="75">
        <v>24739</v>
      </c>
      <c r="Z6" s="75">
        <v>13431</v>
      </c>
      <c r="AA6" s="76">
        <v>3272</v>
      </c>
    </row>
    <row r="7" spans="1:27" ht="15">
      <c r="A7" s="107" t="s">
        <v>55</v>
      </c>
      <c r="B7" s="41" t="s">
        <v>52</v>
      </c>
      <c r="C7" s="41" t="s">
        <v>15</v>
      </c>
      <c r="D7" s="41" t="s">
        <v>95</v>
      </c>
      <c r="E7" s="41" t="s">
        <v>40</v>
      </c>
      <c r="F7" s="42">
        <v>9464</v>
      </c>
      <c r="G7" s="43">
        <v>4</v>
      </c>
      <c r="H7" s="43">
        <v>2</v>
      </c>
      <c r="I7" s="43">
        <v>2</v>
      </c>
      <c r="J7" s="43">
        <v>4</v>
      </c>
      <c r="K7" s="43">
        <v>8</v>
      </c>
      <c r="L7" s="43">
        <v>8</v>
      </c>
      <c r="M7" s="43">
        <v>19</v>
      </c>
      <c r="N7" s="43">
        <v>31</v>
      </c>
      <c r="O7" s="43">
        <v>65</v>
      </c>
      <c r="P7" s="43">
        <v>91</v>
      </c>
      <c r="Q7" s="43">
        <v>131</v>
      </c>
      <c r="R7" s="43">
        <v>246</v>
      </c>
      <c r="S7" s="43">
        <v>395</v>
      </c>
      <c r="T7" s="43">
        <v>478</v>
      </c>
      <c r="U7" s="43">
        <v>676</v>
      </c>
      <c r="V7" s="43">
        <v>1112</v>
      </c>
      <c r="W7" s="43">
        <v>1566</v>
      </c>
      <c r="X7" s="43">
        <v>1934</v>
      </c>
      <c r="Y7" s="43">
        <v>1722</v>
      </c>
      <c r="Z7" s="43">
        <v>791</v>
      </c>
      <c r="AA7" s="44">
        <v>179</v>
      </c>
    </row>
    <row r="8" spans="1:27" ht="15">
      <c r="A8" s="61"/>
      <c r="B8" s="62" t="s">
        <v>53</v>
      </c>
      <c r="C8" s="62" t="s">
        <v>15</v>
      </c>
      <c r="D8" s="62" t="s">
        <v>96</v>
      </c>
      <c r="E8" s="62" t="s">
        <v>40</v>
      </c>
      <c r="F8" s="79">
        <v>4464</v>
      </c>
      <c r="G8" s="66">
        <v>3</v>
      </c>
      <c r="H8" s="66">
        <v>2</v>
      </c>
      <c r="I8" s="66" t="s">
        <v>44</v>
      </c>
      <c r="J8" s="66">
        <v>4</v>
      </c>
      <c r="K8" s="66">
        <v>6</v>
      </c>
      <c r="L8" s="66">
        <v>7</v>
      </c>
      <c r="M8" s="66">
        <v>17</v>
      </c>
      <c r="N8" s="66">
        <v>22</v>
      </c>
      <c r="O8" s="66">
        <v>53</v>
      </c>
      <c r="P8" s="66">
        <v>67</v>
      </c>
      <c r="Q8" s="66">
        <v>96</v>
      </c>
      <c r="R8" s="66">
        <v>200</v>
      </c>
      <c r="S8" s="66">
        <v>299</v>
      </c>
      <c r="T8" s="66">
        <v>320</v>
      </c>
      <c r="U8" s="66">
        <v>436</v>
      </c>
      <c r="V8" s="66">
        <v>663</v>
      </c>
      <c r="W8" s="66">
        <v>816</v>
      </c>
      <c r="X8" s="66">
        <v>776</v>
      </c>
      <c r="Y8" s="66">
        <v>466</v>
      </c>
      <c r="Z8" s="66">
        <v>181</v>
      </c>
      <c r="AA8" s="67">
        <v>30</v>
      </c>
    </row>
    <row r="9" spans="1:27" ht="15">
      <c r="A9" s="69"/>
      <c r="B9" s="70" t="s">
        <v>54</v>
      </c>
      <c r="C9" s="70" t="s">
        <v>15</v>
      </c>
      <c r="D9" s="70" t="s">
        <v>97</v>
      </c>
      <c r="E9" s="70" t="s">
        <v>40</v>
      </c>
      <c r="F9" s="80">
        <v>5000</v>
      </c>
      <c r="G9" s="75">
        <v>1</v>
      </c>
      <c r="H9" s="75" t="s">
        <v>44</v>
      </c>
      <c r="I9" s="75">
        <v>2</v>
      </c>
      <c r="J9" s="75" t="s">
        <v>44</v>
      </c>
      <c r="K9" s="75">
        <v>2</v>
      </c>
      <c r="L9" s="75">
        <v>1</v>
      </c>
      <c r="M9" s="75">
        <v>2</v>
      </c>
      <c r="N9" s="75">
        <v>9</v>
      </c>
      <c r="O9" s="75">
        <v>12</v>
      </c>
      <c r="P9" s="75">
        <v>24</v>
      </c>
      <c r="Q9" s="75">
        <v>35</v>
      </c>
      <c r="R9" s="75">
        <v>46</v>
      </c>
      <c r="S9" s="75">
        <v>96</v>
      </c>
      <c r="T9" s="75">
        <v>158</v>
      </c>
      <c r="U9" s="75">
        <v>240</v>
      </c>
      <c r="V9" s="75">
        <v>449</v>
      </c>
      <c r="W9" s="75">
        <v>750</v>
      </c>
      <c r="X9" s="75">
        <v>1158</v>
      </c>
      <c r="Y9" s="75">
        <v>1256</v>
      </c>
      <c r="Z9" s="75">
        <v>610</v>
      </c>
      <c r="AA9" s="76">
        <v>149</v>
      </c>
    </row>
    <row r="10" spans="1:27" ht="15">
      <c r="A10" s="107" t="s">
        <v>387</v>
      </c>
      <c r="B10" s="41" t="s">
        <v>52</v>
      </c>
      <c r="C10" s="41" t="s">
        <v>99</v>
      </c>
      <c r="D10" s="41" t="s">
        <v>98</v>
      </c>
      <c r="E10" s="41" t="s">
        <v>41</v>
      </c>
      <c r="F10" s="42">
        <v>832</v>
      </c>
      <c r="G10" s="43" t="s">
        <v>44</v>
      </c>
      <c r="H10" s="43" t="s">
        <v>44</v>
      </c>
      <c r="I10" s="43" t="s">
        <v>44</v>
      </c>
      <c r="J10" s="43" t="s">
        <v>44</v>
      </c>
      <c r="K10" s="43" t="s">
        <v>44</v>
      </c>
      <c r="L10" s="43" t="s">
        <v>44</v>
      </c>
      <c r="M10" s="43">
        <v>2</v>
      </c>
      <c r="N10" s="43" t="s">
        <v>44</v>
      </c>
      <c r="O10" s="43">
        <v>8</v>
      </c>
      <c r="P10" s="43">
        <v>7</v>
      </c>
      <c r="Q10" s="43">
        <v>14</v>
      </c>
      <c r="R10" s="43">
        <v>21</v>
      </c>
      <c r="S10" s="43">
        <v>35</v>
      </c>
      <c r="T10" s="43">
        <v>37</v>
      </c>
      <c r="U10" s="43">
        <v>53</v>
      </c>
      <c r="V10" s="43">
        <v>102</v>
      </c>
      <c r="W10" s="43">
        <v>147</v>
      </c>
      <c r="X10" s="43">
        <v>187</v>
      </c>
      <c r="Y10" s="43">
        <v>150</v>
      </c>
      <c r="Z10" s="43">
        <v>60</v>
      </c>
      <c r="AA10" s="44">
        <v>9</v>
      </c>
    </row>
    <row r="11" spans="1:27" ht="15">
      <c r="A11" s="61"/>
      <c r="B11" s="62" t="s">
        <v>53</v>
      </c>
      <c r="C11" s="62" t="s">
        <v>99</v>
      </c>
      <c r="D11" s="62" t="s">
        <v>100</v>
      </c>
      <c r="E11" s="62" t="s">
        <v>41</v>
      </c>
      <c r="F11" s="79">
        <v>391</v>
      </c>
      <c r="G11" s="66" t="s">
        <v>44</v>
      </c>
      <c r="H11" s="66" t="s">
        <v>44</v>
      </c>
      <c r="I11" s="66" t="s">
        <v>44</v>
      </c>
      <c r="J11" s="66" t="s">
        <v>44</v>
      </c>
      <c r="K11" s="66" t="s">
        <v>44</v>
      </c>
      <c r="L11" s="66" t="s">
        <v>44</v>
      </c>
      <c r="M11" s="66">
        <v>2</v>
      </c>
      <c r="N11" s="66" t="s">
        <v>44</v>
      </c>
      <c r="O11" s="66">
        <v>5</v>
      </c>
      <c r="P11" s="66">
        <v>5</v>
      </c>
      <c r="Q11" s="66">
        <v>12</v>
      </c>
      <c r="R11" s="66">
        <v>16</v>
      </c>
      <c r="S11" s="66">
        <v>25</v>
      </c>
      <c r="T11" s="66">
        <v>19</v>
      </c>
      <c r="U11" s="66">
        <v>40</v>
      </c>
      <c r="V11" s="66">
        <v>57</v>
      </c>
      <c r="W11" s="66">
        <v>84</v>
      </c>
      <c r="X11" s="66">
        <v>71</v>
      </c>
      <c r="Y11" s="66">
        <v>43</v>
      </c>
      <c r="Z11" s="66">
        <v>12</v>
      </c>
      <c r="AA11" s="67" t="s">
        <v>44</v>
      </c>
    </row>
    <row r="12" spans="1:27" ht="15">
      <c r="A12" s="69"/>
      <c r="B12" s="70" t="s">
        <v>54</v>
      </c>
      <c r="C12" s="70" t="s">
        <v>99</v>
      </c>
      <c r="D12" s="70" t="s">
        <v>101</v>
      </c>
      <c r="E12" s="70" t="s">
        <v>41</v>
      </c>
      <c r="F12" s="80">
        <v>441</v>
      </c>
      <c r="G12" s="75" t="s">
        <v>44</v>
      </c>
      <c r="H12" s="75" t="s">
        <v>44</v>
      </c>
      <c r="I12" s="75" t="s">
        <v>44</v>
      </c>
      <c r="J12" s="75" t="s">
        <v>44</v>
      </c>
      <c r="K12" s="75" t="s">
        <v>44</v>
      </c>
      <c r="L12" s="75" t="s">
        <v>44</v>
      </c>
      <c r="M12" s="75" t="s">
        <v>44</v>
      </c>
      <c r="N12" s="75" t="s">
        <v>44</v>
      </c>
      <c r="O12" s="75">
        <v>3</v>
      </c>
      <c r="P12" s="75">
        <v>2</v>
      </c>
      <c r="Q12" s="75">
        <v>2</v>
      </c>
      <c r="R12" s="75">
        <v>5</v>
      </c>
      <c r="S12" s="75">
        <v>10</v>
      </c>
      <c r="T12" s="75">
        <v>18</v>
      </c>
      <c r="U12" s="75">
        <v>13</v>
      </c>
      <c r="V12" s="75">
        <v>45</v>
      </c>
      <c r="W12" s="75">
        <v>63</v>
      </c>
      <c r="X12" s="75">
        <v>116</v>
      </c>
      <c r="Y12" s="75">
        <v>107</v>
      </c>
      <c r="Z12" s="75">
        <v>48</v>
      </c>
      <c r="AA12" s="76">
        <v>9</v>
      </c>
    </row>
    <row r="13" spans="1:27" ht="15">
      <c r="A13" s="107" t="s">
        <v>57</v>
      </c>
      <c r="B13" s="41" t="s">
        <v>52</v>
      </c>
      <c r="C13" s="41" t="s">
        <v>103</v>
      </c>
      <c r="D13" s="41" t="s">
        <v>102</v>
      </c>
      <c r="E13" s="41" t="s">
        <v>42</v>
      </c>
      <c r="F13" s="42">
        <v>216</v>
      </c>
      <c r="G13" s="43" t="s">
        <v>44</v>
      </c>
      <c r="H13" s="43" t="s">
        <v>44</v>
      </c>
      <c r="I13" s="43" t="s">
        <v>44</v>
      </c>
      <c r="J13" s="43" t="s">
        <v>44</v>
      </c>
      <c r="K13" s="43" t="s">
        <v>44</v>
      </c>
      <c r="L13" s="43" t="s">
        <v>44</v>
      </c>
      <c r="M13" s="43" t="s">
        <v>44</v>
      </c>
      <c r="N13" s="43" t="s">
        <v>44</v>
      </c>
      <c r="O13" s="43">
        <v>3</v>
      </c>
      <c r="P13" s="43">
        <v>1</v>
      </c>
      <c r="Q13" s="43">
        <v>4</v>
      </c>
      <c r="R13" s="43">
        <v>7</v>
      </c>
      <c r="S13" s="43">
        <v>7</v>
      </c>
      <c r="T13" s="43">
        <v>12</v>
      </c>
      <c r="U13" s="43">
        <v>14</v>
      </c>
      <c r="V13" s="43">
        <v>26</v>
      </c>
      <c r="W13" s="43">
        <v>38</v>
      </c>
      <c r="X13" s="43">
        <v>51</v>
      </c>
      <c r="Y13" s="43">
        <v>36</v>
      </c>
      <c r="Z13" s="43">
        <v>16</v>
      </c>
      <c r="AA13" s="44">
        <v>1</v>
      </c>
    </row>
    <row r="14" spans="1:27" ht="15">
      <c r="A14" s="61"/>
      <c r="B14" s="62" t="s">
        <v>53</v>
      </c>
      <c r="C14" s="62" t="s">
        <v>103</v>
      </c>
      <c r="D14" s="62" t="s">
        <v>104</v>
      </c>
      <c r="E14" s="62" t="s">
        <v>42</v>
      </c>
      <c r="F14" s="79">
        <v>100</v>
      </c>
      <c r="G14" s="66" t="s">
        <v>44</v>
      </c>
      <c r="H14" s="66" t="s">
        <v>44</v>
      </c>
      <c r="I14" s="66" t="s">
        <v>44</v>
      </c>
      <c r="J14" s="66" t="s">
        <v>44</v>
      </c>
      <c r="K14" s="66" t="s">
        <v>44</v>
      </c>
      <c r="L14" s="66" t="s">
        <v>44</v>
      </c>
      <c r="M14" s="66" t="s">
        <v>44</v>
      </c>
      <c r="N14" s="66" t="s">
        <v>44</v>
      </c>
      <c r="O14" s="66">
        <v>2</v>
      </c>
      <c r="P14" s="66">
        <v>1</v>
      </c>
      <c r="Q14" s="66">
        <v>4</v>
      </c>
      <c r="R14" s="66">
        <v>5</v>
      </c>
      <c r="S14" s="66">
        <v>5</v>
      </c>
      <c r="T14" s="66">
        <v>7</v>
      </c>
      <c r="U14" s="66">
        <v>12</v>
      </c>
      <c r="V14" s="66">
        <v>15</v>
      </c>
      <c r="W14" s="66">
        <v>15</v>
      </c>
      <c r="X14" s="66">
        <v>21</v>
      </c>
      <c r="Y14" s="66">
        <v>10</v>
      </c>
      <c r="Z14" s="66">
        <v>3</v>
      </c>
      <c r="AA14" s="67" t="s">
        <v>44</v>
      </c>
    </row>
    <row r="15" spans="1:27" ht="15">
      <c r="A15" s="69"/>
      <c r="B15" s="70" t="s">
        <v>54</v>
      </c>
      <c r="C15" s="70" t="s">
        <v>103</v>
      </c>
      <c r="D15" s="70" t="s">
        <v>105</v>
      </c>
      <c r="E15" s="70" t="s">
        <v>42</v>
      </c>
      <c r="F15" s="80">
        <v>116</v>
      </c>
      <c r="G15" s="75" t="s">
        <v>44</v>
      </c>
      <c r="H15" s="75" t="s">
        <v>44</v>
      </c>
      <c r="I15" s="75" t="s">
        <v>44</v>
      </c>
      <c r="J15" s="75" t="s">
        <v>44</v>
      </c>
      <c r="K15" s="75" t="s">
        <v>44</v>
      </c>
      <c r="L15" s="75" t="s">
        <v>44</v>
      </c>
      <c r="M15" s="75" t="s">
        <v>44</v>
      </c>
      <c r="N15" s="75" t="s">
        <v>44</v>
      </c>
      <c r="O15" s="75">
        <v>1</v>
      </c>
      <c r="P15" s="75" t="s">
        <v>44</v>
      </c>
      <c r="Q15" s="75" t="s">
        <v>44</v>
      </c>
      <c r="R15" s="75">
        <v>2</v>
      </c>
      <c r="S15" s="75">
        <v>2</v>
      </c>
      <c r="T15" s="75">
        <v>5</v>
      </c>
      <c r="U15" s="75">
        <v>2</v>
      </c>
      <c r="V15" s="75">
        <v>11</v>
      </c>
      <c r="W15" s="75">
        <v>23</v>
      </c>
      <c r="X15" s="75">
        <v>30</v>
      </c>
      <c r="Y15" s="75">
        <v>26</v>
      </c>
      <c r="Z15" s="75">
        <v>13</v>
      </c>
      <c r="AA15" s="76">
        <v>1</v>
      </c>
    </row>
    <row r="16" spans="1:27" ht="15">
      <c r="A16" s="107" t="s">
        <v>59</v>
      </c>
      <c r="B16" s="41" t="s">
        <v>52</v>
      </c>
      <c r="C16" s="41" t="s">
        <v>107</v>
      </c>
      <c r="D16" s="41" t="s">
        <v>106</v>
      </c>
      <c r="E16" s="41" t="s">
        <v>43</v>
      </c>
      <c r="F16" s="42">
        <v>62</v>
      </c>
      <c r="G16" s="43" t="s">
        <v>44</v>
      </c>
      <c r="H16" s="43" t="s">
        <v>44</v>
      </c>
      <c r="I16" s="43" t="s">
        <v>44</v>
      </c>
      <c r="J16" s="43" t="s">
        <v>44</v>
      </c>
      <c r="K16" s="43" t="s">
        <v>44</v>
      </c>
      <c r="L16" s="43" t="s">
        <v>44</v>
      </c>
      <c r="M16" s="43" t="s">
        <v>44</v>
      </c>
      <c r="N16" s="43" t="s">
        <v>44</v>
      </c>
      <c r="O16" s="43">
        <v>3</v>
      </c>
      <c r="P16" s="43">
        <v>1</v>
      </c>
      <c r="Q16" s="43">
        <v>1</v>
      </c>
      <c r="R16" s="43">
        <v>4</v>
      </c>
      <c r="S16" s="43">
        <v>1</v>
      </c>
      <c r="T16" s="43">
        <v>4</v>
      </c>
      <c r="U16" s="43">
        <v>4</v>
      </c>
      <c r="V16" s="43">
        <v>5</v>
      </c>
      <c r="W16" s="43">
        <v>11</v>
      </c>
      <c r="X16" s="43">
        <v>13</v>
      </c>
      <c r="Y16" s="43">
        <v>14</v>
      </c>
      <c r="Z16" s="43">
        <v>1</v>
      </c>
      <c r="AA16" s="44" t="s">
        <v>44</v>
      </c>
    </row>
    <row r="17" spans="1:27" ht="15">
      <c r="A17" s="61"/>
      <c r="B17" s="62" t="s">
        <v>53</v>
      </c>
      <c r="C17" s="62" t="s">
        <v>107</v>
      </c>
      <c r="D17" s="62" t="s">
        <v>108</v>
      </c>
      <c r="E17" s="62" t="s">
        <v>43</v>
      </c>
      <c r="F17" s="79">
        <v>29</v>
      </c>
      <c r="G17" s="66" t="s">
        <v>44</v>
      </c>
      <c r="H17" s="66" t="s">
        <v>44</v>
      </c>
      <c r="I17" s="66" t="s">
        <v>44</v>
      </c>
      <c r="J17" s="66" t="s">
        <v>44</v>
      </c>
      <c r="K17" s="66" t="s">
        <v>44</v>
      </c>
      <c r="L17" s="66" t="s">
        <v>44</v>
      </c>
      <c r="M17" s="66" t="s">
        <v>44</v>
      </c>
      <c r="N17" s="66" t="s">
        <v>44</v>
      </c>
      <c r="O17" s="66">
        <v>2</v>
      </c>
      <c r="P17" s="66">
        <v>1</v>
      </c>
      <c r="Q17" s="66">
        <v>1</v>
      </c>
      <c r="R17" s="66">
        <v>3</v>
      </c>
      <c r="S17" s="66">
        <v>1</v>
      </c>
      <c r="T17" s="66">
        <v>3</v>
      </c>
      <c r="U17" s="66">
        <v>4</v>
      </c>
      <c r="V17" s="66">
        <v>3</v>
      </c>
      <c r="W17" s="66">
        <v>1</v>
      </c>
      <c r="X17" s="66">
        <v>6</v>
      </c>
      <c r="Y17" s="66">
        <v>4</v>
      </c>
      <c r="Z17" s="66" t="s">
        <v>44</v>
      </c>
      <c r="AA17" s="67" t="s">
        <v>44</v>
      </c>
    </row>
    <row r="18" spans="1:27" ht="15">
      <c r="A18" s="69"/>
      <c r="B18" s="70" t="s">
        <v>54</v>
      </c>
      <c r="C18" s="70" t="s">
        <v>107</v>
      </c>
      <c r="D18" s="70" t="s">
        <v>109</v>
      </c>
      <c r="E18" s="70" t="s">
        <v>43</v>
      </c>
      <c r="F18" s="80">
        <v>33</v>
      </c>
      <c r="G18" s="75" t="s">
        <v>44</v>
      </c>
      <c r="H18" s="75" t="s">
        <v>44</v>
      </c>
      <c r="I18" s="75" t="s">
        <v>44</v>
      </c>
      <c r="J18" s="75" t="s">
        <v>44</v>
      </c>
      <c r="K18" s="75" t="s">
        <v>44</v>
      </c>
      <c r="L18" s="75" t="s">
        <v>44</v>
      </c>
      <c r="M18" s="75" t="s">
        <v>44</v>
      </c>
      <c r="N18" s="75" t="s">
        <v>44</v>
      </c>
      <c r="O18" s="75">
        <v>1</v>
      </c>
      <c r="P18" s="75" t="s">
        <v>44</v>
      </c>
      <c r="Q18" s="75" t="s">
        <v>44</v>
      </c>
      <c r="R18" s="75">
        <v>1</v>
      </c>
      <c r="S18" s="75" t="s">
        <v>44</v>
      </c>
      <c r="T18" s="75">
        <v>1</v>
      </c>
      <c r="U18" s="75" t="s">
        <v>44</v>
      </c>
      <c r="V18" s="75">
        <v>2</v>
      </c>
      <c r="W18" s="75">
        <v>10</v>
      </c>
      <c r="X18" s="75">
        <v>7</v>
      </c>
      <c r="Y18" s="75">
        <v>10</v>
      </c>
      <c r="Z18" s="75">
        <v>1</v>
      </c>
      <c r="AA18" s="76" t="s">
        <v>44</v>
      </c>
    </row>
    <row r="19" spans="1:27" ht="15">
      <c r="A19" s="107" t="s">
        <v>60</v>
      </c>
      <c r="B19" s="41" t="s">
        <v>52</v>
      </c>
      <c r="C19" s="41" t="s">
        <v>111</v>
      </c>
      <c r="D19" s="41" t="s">
        <v>110</v>
      </c>
      <c r="E19" s="41" t="s">
        <v>45</v>
      </c>
      <c r="F19" s="42">
        <v>15</v>
      </c>
      <c r="G19" s="43" t="s">
        <v>44</v>
      </c>
      <c r="H19" s="43" t="s">
        <v>44</v>
      </c>
      <c r="I19" s="43" t="s">
        <v>44</v>
      </c>
      <c r="J19" s="43" t="s">
        <v>44</v>
      </c>
      <c r="K19" s="43" t="s">
        <v>44</v>
      </c>
      <c r="L19" s="43" t="s">
        <v>44</v>
      </c>
      <c r="M19" s="43" t="s">
        <v>44</v>
      </c>
      <c r="N19" s="43" t="s">
        <v>44</v>
      </c>
      <c r="O19" s="43" t="s">
        <v>44</v>
      </c>
      <c r="P19" s="43" t="s">
        <v>44</v>
      </c>
      <c r="Q19" s="43" t="s">
        <v>44</v>
      </c>
      <c r="R19" s="43" t="s">
        <v>44</v>
      </c>
      <c r="S19" s="43">
        <v>1</v>
      </c>
      <c r="T19" s="43" t="s">
        <v>44</v>
      </c>
      <c r="U19" s="43">
        <v>2</v>
      </c>
      <c r="V19" s="43">
        <v>2</v>
      </c>
      <c r="W19" s="43">
        <v>5</v>
      </c>
      <c r="X19" s="43">
        <v>3</v>
      </c>
      <c r="Y19" s="43" t="s">
        <v>44</v>
      </c>
      <c r="Z19" s="43">
        <v>2</v>
      </c>
      <c r="AA19" s="44" t="s">
        <v>44</v>
      </c>
    </row>
    <row r="20" spans="1:27" ht="15">
      <c r="A20" s="61"/>
      <c r="B20" s="62" t="s">
        <v>53</v>
      </c>
      <c r="C20" s="62" t="s">
        <v>111</v>
      </c>
      <c r="D20" s="62" t="s">
        <v>112</v>
      </c>
      <c r="E20" s="62" t="s">
        <v>45</v>
      </c>
      <c r="F20" s="79">
        <v>8</v>
      </c>
      <c r="G20" s="66" t="s">
        <v>44</v>
      </c>
      <c r="H20" s="66" t="s">
        <v>44</v>
      </c>
      <c r="I20" s="66" t="s">
        <v>44</v>
      </c>
      <c r="J20" s="66" t="s">
        <v>44</v>
      </c>
      <c r="K20" s="66" t="s">
        <v>44</v>
      </c>
      <c r="L20" s="66" t="s">
        <v>44</v>
      </c>
      <c r="M20" s="66" t="s">
        <v>44</v>
      </c>
      <c r="N20" s="66" t="s">
        <v>44</v>
      </c>
      <c r="O20" s="66" t="s">
        <v>44</v>
      </c>
      <c r="P20" s="66" t="s">
        <v>44</v>
      </c>
      <c r="Q20" s="66" t="s">
        <v>44</v>
      </c>
      <c r="R20" s="66" t="s">
        <v>44</v>
      </c>
      <c r="S20" s="66">
        <v>1</v>
      </c>
      <c r="T20" s="66" t="s">
        <v>44</v>
      </c>
      <c r="U20" s="66">
        <v>1</v>
      </c>
      <c r="V20" s="66" t="s">
        <v>44</v>
      </c>
      <c r="W20" s="66">
        <v>4</v>
      </c>
      <c r="X20" s="66">
        <v>2</v>
      </c>
      <c r="Y20" s="66" t="s">
        <v>44</v>
      </c>
      <c r="Z20" s="66" t="s">
        <v>44</v>
      </c>
      <c r="AA20" s="67" t="s">
        <v>44</v>
      </c>
    </row>
    <row r="21" spans="1:27" ht="15">
      <c r="A21" s="69"/>
      <c r="B21" s="70" t="s">
        <v>54</v>
      </c>
      <c r="C21" s="70" t="s">
        <v>111</v>
      </c>
      <c r="D21" s="70" t="s">
        <v>113</v>
      </c>
      <c r="E21" s="70" t="s">
        <v>45</v>
      </c>
      <c r="F21" s="80">
        <v>7</v>
      </c>
      <c r="G21" s="75" t="s">
        <v>44</v>
      </c>
      <c r="H21" s="75" t="s">
        <v>44</v>
      </c>
      <c r="I21" s="75" t="s">
        <v>44</v>
      </c>
      <c r="J21" s="75" t="s">
        <v>44</v>
      </c>
      <c r="K21" s="75" t="s">
        <v>44</v>
      </c>
      <c r="L21" s="75" t="s">
        <v>44</v>
      </c>
      <c r="M21" s="75" t="s">
        <v>44</v>
      </c>
      <c r="N21" s="75" t="s">
        <v>44</v>
      </c>
      <c r="O21" s="75" t="s">
        <v>44</v>
      </c>
      <c r="P21" s="75" t="s">
        <v>44</v>
      </c>
      <c r="Q21" s="75" t="s">
        <v>44</v>
      </c>
      <c r="R21" s="75" t="s">
        <v>44</v>
      </c>
      <c r="S21" s="75" t="s">
        <v>44</v>
      </c>
      <c r="T21" s="75" t="s">
        <v>44</v>
      </c>
      <c r="U21" s="75">
        <v>1</v>
      </c>
      <c r="V21" s="75">
        <v>2</v>
      </c>
      <c r="W21" s="75">
        <v>1</v>
      </c>
      <c r="X21" s="75">
        <v>1</v>
      </c>
      <c r="Y21" s="75" t="s">
        <v>44</v>
      </c>
      <c r="Z21" s="75">
        <v>2</v>
      </c>
      <c r="AA21" s="76" t="s">
        <v>44</v>
      </c>
    </row>
    <row r="22" spans="1:27" ht="15">
      <c r="A22" s="107" t="s">
        <v>61</v>
      </c>
      <c r="B22" s="41" t="s">
        <v>52</v>
      </c>
      <c r="C22" s="41" t="s">
        <v>115</v>
      </c>
      <c r="D22" s="41" t="s">
        <v>114</v>
      </c>
      <c r="E22" s="41" t="s">
        <v>45</v>
      </c>
      <c r="F22" s="42">
        <v>10</v>
      </c>
      <c r="G22" s="43" t="s">
        <v>44</v>
      </c>
      <c r="H22" s="43" t="s">
        <v>44</v>
      </c>
      <c r="I22" s="43" t="s">
        <v>44</v>
      </c>
      <c r="J22" s="43" t="s">
        <v>44</v>
      </c>
      <c r="K22" s="43" t="s">
        <v>44</v>
      </c>
      <c r="L22" s="43" t="s">
        <v>44</v>
      </c>
      <c r="M22" s="43" t="s">
        <v>44</v>
      </c>
      <c r="N22" s="43" t="s">
        <v>44</v>
      </c>
      <c r="O22" s="43" t="s">
        <v>44</v>
      </c>
      <c r="P22" s="43" t="s">
        <v>44</v>
      </c>
      <c r="Q22" s="43" t="s">
        <v>44</v>
      </c>
      <c r="R22" s="43" t="s">
        <v>44</v>
      </c>
      <c r="S22" s="43">
        <v>1</v>
      </c>
      <c r="T22" s="43" t="s">
        <v>44</v>
      </c>
      <c r="U22" s="43">
        <v>1</v>
      </c>
      <c r="V22" s="43">
        <v>1</v>
      </c>
      <c r="W22" s="43">
        <v>2</v>
      </c>
      <c r="X22" s="43">
        <v>2</v>
      </c>
      <c r="Y22" s="43">
        <v>2</v>
      </c>
      <c r="Z22" s="43" t="s">
        <v>44</v>
      </c>
      <c r="AA22" s="44">
        <v>1</v>
      </c>
    </row>
    <row r="23" spans="1:27" ht="15">
      <c r="A23" s="61"/>
      <c r="B23" s="62" t="s">
        <v>53</v>
      </c>
      <c r="C23" s="62" t="s">
        <v>115</v>
      </c>
      <c r="D23" s="62" t="s">
        <v>116</v>
      </c>
      <c r="E23" s="62" t="s">
        <v>45</v>
      </c>
      <c r="F23" s="79">
        <v>4</v>
      </c>
      <c r="G23" s="66" t="s">
        <v>44</v>
      </c>
      <c r="H23" s="66" t="s">
        <v>44</v>
      </c>
      <c r="I23" s="66" t="s">
        <v>44</v>
      </c>
      <c r="J23" s="66" t="s">
        <v>44</v>
      </c>
      <c r="K23" s="66" t="s">
        <v>44</v>
      </c>
      <c r="L23" s="66" t="s">
        <v>44</v>
      </c>
      <c r="M23" s="66" t="s">
        <v>44</v>
      </c>
      <c r="N23" s="66" t="s">
        <v>44</v>
      </c>
      <c r="O23" s="66" t="s">
        <v>44</v>
      </c>
      <c r="P23" s="66" t="s">
        <v>44</v>
      </c>
      <c r="Q23" s="66" t="s">
        <v>44</v>
      </c>
      <c r="R23" s="66" t="s">
        <v>44</v>
      </c>
      <c r="S23" s="66" t="s">
        <v>44</v>
      </c>
      <c r="T23" s="66" t="s">
        <v>44</v>
      </c>
      <c r="U23" s="66">
        <v>1</v>
      </c>
      <c r="V23" s="66">
        <v>1</v>
      </c>
      <c r="W23" s="66">
        <v>1</v>
      </c>
      <c r="X23" s="66" t="s">
        <v>44</v>
      </c>
      <c r="Y23" s="66">
        <v>1</v>
      </c>
      <c r="Z23" s="66" t="s">
        <v>44</v>
      </c>
      <c r="AA23" s="67" t="s">
        <v>44</v>
      </c>
    </row>
    <row r="24" spans="1:27" ht="15">
      <c r="A24" s="69"/>
      <c r="B24" s="70" t="s">
        <v>54</v>
      </c>
      <c r="C24" s="70" t="s">
        <v>115</v>
      </c>
      <c r="D24" s="70" t="s">
        <v>117</v>
      </c>
      <c r="E24" s="70" t="s">
        <v>45</v>
      </c>
      <c r="F24" s="80">
        <v>6</v>
      </c>
      <c r="G24" s="75" t="s">
        <v>44</v>
      </c>
      <c r="H24" s="75" t="s">
        <v>44</v>
      </c>
      <c r="I24" s="75" t="s">
        <v>44</v>
      </c>
      <c r="J24" s="75" t="s">
        <v>44</v>
      </c>
      <c r="K24" s="75" t="s">
        <v>44</v>
      </c>
      <c r="L24" s="75" t="s">
        <v>44</v>
      </c>
      <c r="M24" s="75" t="s">
        <v>44</v>
      </c>
      <c r="N24" s="75" t="s">
        <v>44</v>
      </c>
      <c r="O24" s="75" t="s">
        <v>44</v>
      </c>
      <c r="P24" s="75" t="s">
        <v>44</v>
      </c>
      <c r="Q24" s="75" t="s">
        <v>44</v>
      </c>
      <c r="R24" s="75" t="s">
        <v>44</v>
      </c>
      <c r="S24" s="75">
        <v>1</v>
      </c>
      <c r="T24" s="75" t="s">
        <v>44</v>
      </c>
      <c r="U24" s="75" t="s">
        <v>44</v>
      </c>
      <c r="V24" s="75" t="s">
        <v>44</v>
      </c>
      <c r="W24" s="75">
        <v>1</v>
      </c>
      <c r="X24" s="75">
        <v>2</v>
      </c>
      <c r="Y24" s="75">
        <v>1</v>
      </c>
      <c r="Z24" s="75" t="s">
        <v>44</v>
      </c>
      <c r="AA24" s="76">
        <v>1</v>
      </c>
    </row>
    <row r="25" spans="1:27" ht="15">
      <c r="A25" s="107" t="s">
        <v>62</v>
      </c>
      <c r="B25" s="41" t="s">
        <v>52</v>
      </c>
      <c r="C25" s="41" t="s">
        <v>119</v>
      </c>
      <c r="D25" s="41" t="s">
        <v>118</v>
      </c>
      <c r="E25" s="41" t="s">
        <v>45</v>
      </c>
      <c r="F25" s="42">
        <v>9</v>
      </c>
      <c r="G25" s="43" t="s">
        <v>44</v>
      </c>
      <c r="H25" s="43" t="s">
        <v>44</v>
      </c>
      <c r="I25" s="43" t="s">
        <v>44</v>
      </c>
      <c r="J25" s="43" t="s">
        <v>44</v>
      </c>
      <c r="K25" s="43" t="s">
        <v>44</v>
      </c>
      <c r="L25" s="43" t="s">
        <v>44</v>
      </c>
      <c r="M25" s="43" t="s">
        <v>44</v>
      </c>
      <c r="N25" s="43" t="s">
        <v>44</v>
      </c>
      <c r="O25" s="43" t="s">
        <v>44</v>
      </c>
      <c r="P25" s="43" t="s">
        <v>44</v>
      </c>
      <c r="Q25" s="43">
        <v>1</v>
      </c>
      <c r="R25" s="43" t="s">
        <v>44</v>
      </c>
      <c r="S25" s="43" t="s">
        <v>44</v>
      </c>
      <c r="T25" s="43" t="s">
        <v>44</v>
      </c>
      <c r="U25" s="43" t="s">
        <v>44</v>
      </c>
      <c r="V25" s="43">
        <v>2</v>
      </c>
      <c r="W25" s="43">
        <v>1</v>
      </c>
      <c r="X25" s="43">
        <v>1</v>
      </c>
      <c r="Y25" s="43">
        <v>2</v>
      </c>
      <c r="Z25" s="43">
        <v>2</v>
      </c>
      <c r="AA25" s="44" t="s">
        <v>44</v>
      </c>
    </row>
    <row r="26" spans="1:27" ht="15">
      <c r="A26" s="61"/>
      <c r="B26" s="62" t="s">
        <v>53</v>
      </c>
      <c r="C26" s="62" t="s">
        <v>119</v>
      </c>
      <c r="D26" s="62" t="s">
        <v>120</v>
      </c>
      <c r="E26" s="62" t="s">
        <v>45</v>
      </c>
      <c r="F26" s="79">
        <v>5</v>
      </c>
      <c r="G26" s="66" t="s">
        <v>44</v>
      </c>
      <c r="H26" s="66" t="s">
        <v>44</v>
      </c>
      <c r="I26" s="66" t="s">
        <v>44</v>
      </c>
      <c r="J26" s="66" t="s">
        <v>44</v>
      </c>
      <c r="K26" s="66" t="s">
        <v>44</v>
      </c>
      <c r="L26" s="66" t="s">
        <v>44</v>
      </c>
      <c r="M26" s="66" t="s">
        <v>44</v>
      </c>
      <c r="N26" s="66" t="s">
        <v>44</v>
      </c>
      <c r="O26" s="66" t="s">
        <v>44</v>
      </c>
      <c r="P26" s="66" t="s">
        <v>44</v>
      </c>
      <c r="Q26" s="66">
        <v>1</v>
      </c>
      <c r="R26" s="66" t="s">
        <v>44</v>
      </c>
      <c r="S26" s="66" t="s">
        <v>44</v>
      </c>
      <c r="T26" s="66" t="s">
        <v>44</v>
      </c>
      <c r="U26" s="66" t="s">
        <v>44</v>
      </c>
      <c r="V26" s="66">
        <v>2</v>
      </c>
      <c r="W26" s="66">
        <v>1</v>
      </c>
      <c r="X26" s="66" t="s">
        <v>44</v>
      </c>
      <c r="Y26" s="66">
        <v>1</v>
      </c>
      <c r="Z26" s="66" t="s">
        <v>44</v>
      </c>
      <c r="AA26" s="67" t="s">
        <v>44</v>
      </c>
    </row>
    <row r="27" spans="1:27" ht="15">
      <c r="A27" s="69"/>
      <c r="B27" s="70" t="s">
        <v>54</v>
      </c>
      <c r="C27" s="70" t="s">
        <v>119</v>
      </c>
      <c r="D27" s="70" t="s">
        <v>121</v>
      </c>
      <c r="E27" s="70" t="s">
        <v>45</v>
      </c>
      <c r="F27" s="80">
        <v>4</v>
      </c>
      <c r="G27" s="75" t="s">
        <v>44</v>
      </c>
      <c r="H27" s="75" t="s">
        <v>44</v>
      </c>
      <c r="I27" s="75" t="s">
        <v>44</v>
      </c>
      <c r="J27" s="75" t="s">
        <v>44</v>
      </c>
      <c r="K27" s="75" t="s">
        <v>44</v>
      </c>
      <c r="L27" s="75" t="s">
        <v>44</v>
      </c>
      <c r="M27" s="75" t="s">
        <v>44</v>
      </c>
      <c r="N27" s="75" t="s">
        <v>44</v>
      </c>
      <c r="O27" s="75" t="s">
        <v>44</v>
      </c>
      <c r="P27" s="75" t="s">
        <v>44</v>
      </c>
      <c r="Q27" s="75" t="s">
        <v>44</v>
      </c>
      <c r="R27" s="75" t="s">
        <v>44</v>
      </c>
      <c r="S27" s="75" t="s">
        <v>44</v>
      </c>
      <c r="T27" s="75" t="s">
        <v>44</v>
      </c>
      <c r="U27" s="75" t="s">
        <v>44</v>
      </c>
      <c r="V27" s="75" t="s">
        <v>44</v>
      </c>
      <c r="W27" s="75" t="s">
        <v>44</v>
      </c>
      <c r="X27" s="75">
        <v>1</v>
      </c>
      <c r="Y27" s="75">
        <v>1</v>
      </c>
      <c r="Z27" s="75">
        <v>2</v>
      </c>
      <c r="AA27" s="76" t="s">
        <v>44</v>
      </c>
    </row>
    <row r="28" spans="1:27" ht="15">
      <c r="A28" s="107" t="s">
        <v>64</v>
      </c>
      <c r="B28" s="41" t="s">
        <v>52</v>
      </c>
      <c r="C28" s="41" t="s">
        <v>123</v>
      </c>
      <c r="D28" s="41" t="s">
        <v>122</v>
      </c>
      <c r="E28" s="41" t="s">
        <v>45</v>
      </c>
      <c r="F28" s="42">
        <v>17</v>
      </c>
      <c r="G28" s="43" t="s">
        <v>44</v>
      </c>
      <c r="H28" s="43" t="s">
        <v>44</v>
      </c>
      <c r="I28" s="43" t="s">
        <v>44</v>
      </c>
      <c r="J28" s="43" t="s">
        <v>44</v>
      </c>
      <c r="K28" s="43" t="s">
        <v>44</v>
      </c>
      <c r="L28" s="43" t="s">
        <v>44</v>
      </c>
      <c r="M28" s="43" t="s">
        <v>44</v>
      </c>
      <c r="N28" s="43" t="s">
        <v>44</v>
      </c>
      <c r="O28" s="43" t="s">
        <v>44</v>
      </c>
      <c r="P28" s="43" t="s">
        <v>44</v>
      </c>
      <c r="Q28" s="43" t="s">
        <v>44</v>
      </c>
      <c r="R28" s="43" t="s">
        <v>44</v>
      </c>
      <c r="S28" s="43" t="s">
        <v>44</v>
      </c>
      <c r="T28" s="43">
        <v>2</v>
      </c>
      <c r="U28" s="43">
        <v>1</v>
      </c>
      <c r="V28" s="43" t="s">
        <v>44</v>
      </c>
      <c r="W28" s="43">
        <v>6</v>
      </c>
      <c r="X28" s="43">
        <v>5</v>
      </c>
      <c r="Y28" s="43">
        <v>2</v>
      </c>
      <c r="Z28" s="43">
        <v>1</v>
      </c>
      <c r="AA28" s="44" t="s">
        <v>44</v>
      </c>
    </row>
    <row r="29" spans="1:27" ht="15">
      <c r="A29" s="61"/>
      <c r="B29" s="62" t="s">
        <v>53</v>
      </c>
      <c r="C29" s="62" t="s">
        <v>123</v>
      </c>
      <c r="D29" s="62" t="s">
        <v>124</v>
      </c>
      <c r="E29" s="62" t="s">
        <v>45</v>
      </c>
      <c r="F29" s="79">
        <v>8</v>
      </c>
      <c r="G29" s="66" t="s">
        <v>44</v>
      </c>
      <c r="H29" s="66" t="s">
        <v>44</v>
      </c>
      <c r="I29" s="66" t="s">
        <v>44</v>
      </c>
      <c r="J29" s="66" t="s">
        <v>44</v>
      </c>
      <c r="K29" s="66" t="s">
        <v>44</v>
      </c>
      <c r="L29" s="66" t="s">
        <v>44</v>
      </c>
      <c r="M29" s="66" t="s">
        <v>44</v>
      </c>
      <c r="N29" s="66" t="s">
        <v>44</v>
      </c>
      <c r="O29" s="66" t="s">
        <v>44</v>
      </c>
      <c r="P29" s="66" t="s">
        <v>44</v>
      </c>
      <c r="Q29" s="66" t="s">
        <v>44</v>
      </c>
      <c r="R29" s="66" t="s">
        <v>44</v>
      </c>
      <c r="S29" s="66" t="s">
        <v>44</v>
      </c>
      <c r="T29" s="66">
        <v>1</v>
      </c>
      <c r="U29" s="66">
        <v>1</v>
      </c>
      <c r="V29" s="66" t="s">
        <v>44</v>
      </c>
      <c r="W29" s="66">
        <v>2</v>
      </c>
      <c r="X29" s="66">
        <v>3</v>
      </c>
      <c r="Y29" s="66">
        <v>1</v>
      </c>
      <c r="Z29" s="66" t="s">
        <v>44</v>
      </c>
      <c r="AA29" s="67" t="s">
        <v>44</v>
      </c>
    </row>
    <row r="30" spans="1:27" ht="15">
      <c r="A30" s="69"/>
      <c r="B30" s="70" t="s">
        <v>54</v>
      </c>
      <c r="C30" s="70" t="s">
        <v>123</v>
      </c>
      <c r="D30" s="70" t="s">
        <v>125</v>
      </c>
      <c r="E30" s="70" t="s">
        <v>45</v>
      </c>
      <c r="F30" s="80">
        <v>9</v>
      </c>
      <c r="G30" s="75" t="s">
        <v>44</v>
      </c>
      <c r="H30" s="75" t="s">
        <v>44</v>
      </c>
      <c r="I30" s="75" t="s">
        <v>44</v>
      </c>
      <c r="J30" s="75" t="s">
        <v>44</v>
      </c>
      <c r="K30" s="75" t="s">
        <v>44</v>
      </c>
      <c r="L30" s="75" t="s">
        <v>44</v>
      </c>
      <c r="M30" s="75" t="s">
        <v>44</v>
      </c>
      <c r="N30" s="75" t="s">
        <v>44</v>
      </c>
      <c r="O30" s="75" t="s">
        <v>44</v>
      </c>
      <c r="P30" s="75" t="s">
        <v>44</v>
      </c>
      <c r="Q30" s="75" t="s">
        <v>44</v>
      </c>
      <c r="R30" s="75" t="s">
        <v>44</v>
      </c>
      <c r="S30" s="75" t="s">
        <v>44</v>
      </c>
      <c r="T30" s="75">
        <v>1</v>
      </c>
      <c r="U30" s="75" t="s">
        <v>44</v>
      </c>
      <c r="V30" s="75" t="s">
        <v>44</v>
      </c>
      <c r="W30" s="75">
        <v>4</v>
      </c>
      <c r="X30" s="75">
        <v>2</v>
      </c>
      <c r="Y30" s="75">
        <v>1</v>
      </c>
      <c r="Z30" s="75">
        <v>1</v>
      </c>
      <c r="AA30" s="76" t="s">
        <v>44</v>
      </c>
    </row>
    <row r="31" spans="1:27" ht="15">
      <c r="A31" s="107" t="s">
        <v>65</v>
      </c>
      <c r="B31" s="41" t="s">
        <v>52</v>
      </c>
      <c r="C31" s="41" t="s">
        <v>127</v>
      </c>
      <c r="D31" s="41" t="s">
        <v>126</v>
      </c>
      <c r="E31" s="41" t="s">
        <v>45</v>
      </c>
      <c r="F31" s="42">
        <v>42</v>
      </c>
      <c r="G31" s="43" t="s">
        <v>44</v>
      </c>
      <c r="H31" s="43" t="s">
        <v>44</v>
      </c>
      <c r="I31" s="43" t="s">
        <v>44</v>
      </c>
      <c r="J31" s="43" t="s">
        <v>44</v>
      </c>
      <c r="K31" s="43" t="s">
        <v>44</v>
      </c>
      <c r="L31" s="43" t="s">
        <v>44</v>
      </c>
      <c r="M31" s="43" t="s">
        <v>44</v>
      </c>
      <c r="N31" s="43" t="s">
        <v>44</v>
      </c>
      <c r="O31" s="43" t="s">
        <v>44</v>
      </c>
      <c r="P31" s="43" t="s">
        <v>44</v>
      </c>
      <c r="Q31" s="43">
        <v>1</v>
      </c>
      <c r="R31" s="43">
        <v>1</v>
      </c>
      <c r="S31" s="43">
        <v>3</v>
      </c>
      <c r="T31" s="43">
        <v>2</v>
      </c>
      <c r="U31" s="43">
        <v>3</v>
      </c>
      <c r="V31" s="43">
        <v>5</v>
      </c>
      <c r="W31" s="43">
        <v>4</v>
      </c>
      <c r="X31" s="43">
        <v>14</v>
      </c>
      <c r="Y31" s="43">
        <v>6</v>
      </c>
      <c r="Z31" s="43">
        <v>3</v>
      </c>
      <c r="AA31" s="44" t="s">
        <v>44</v>
      </c>
    </row>
    <row r="32" spans="1:27" ht="15">
      <c r="A32" s="61"/>
      <c r="B32" s="62" t="s">
        <v>53</v>
      </c>
      <c r="C32" s="62" t="s">
        <v>127</v>
      </c>
      <c r="D32" s="62" t="s">
        <v>128</v>
      </c>
      <c r="E32" s="62" t="s">
        <v>45</v>
      </c>
      <c r="F32" s="79">
        <v>18</v>
      </c>
      <c r="G32" s="66" t="s">
        <v>44</v>
      </c>
      <c r="H32" s="66" t="s">
        <v>44</v>
      </c>
      <c r="I32" s="66" t="s">
        <v>44</v>
      </c>
      <c r="J32" s="66" t="s">
        <v>44</v>
      </c>
      <c r="K32" s="66" t="s">
        <v>44</v>
      </c>
      <c r="L32" s="66" t="s">
        <v>44</v>
      </c>
      <c r="M32" s="66" t="s">
        <v>44</v>
      </c>
      <c r="N32" s="66" t="s">
        <v>44</v>
      </c>
      <c r="O32" s="66" t="s">
        <v>44</v>
      </c>
      <c r="P32" s="66" t="s">
        <v>44</v>
      </c>
      <c r="Q32" s="66">
        <v>1</v>
      </c>
      <c r="R32" s="66">
        <v>1</v>
      </c>
      <c r="S32" s="66">
        <v>2</v>
      </c>
      <c r="T32" s="66">
        <v>1</v>
      </c>
      <c r="U32" s="66">
        <v>3</v>
      </c>
      <c r="V32" s="66">
        <v>1</v>
      </c>
      <c r="W32" s="66">
        <v>2</v>
      </c>
      <c r="X32" s="66">
        <v>5</v>
      </c>
      <c r="Y32" s="66">
        <v>1</v>
      </c>
      <c r="Z32" s="66">
        <v>1</v>
      </c>
      <c r="AA32" s="67" t="s">
        <v>44</v>
      </c>
    </row>
    <row r="33" spans="1:27" ht="15">
      <c r="A33" s="69"/>
      <c r="B33" s="70" t="s">
        <v>54</v>
      </c>
      <c r="C33" s="70" t="s">
        <v>127</v>
      </c>
      <c r="D33" s="70" t="s">
        <v>129</v>
      </c>
      <c r="E33" s="70" t="s">
        <v>45</v>
      </c>
      <c r="F33" s="80">
        <v>24</v>
      </c>
      <c r="G33" s="75" t="s">
        <v>44</v>
      </c>
      <c r="H33" s="75" t="s">
        <v>44</v>
      </c>
      <c r="I33" s="75" t="s">
        <v>44</v>
      </c>
      <c r="J33" s="75" t="s">
        <v>44</v>
      </c>
      <c r="K33" s="75" t="s">
        <v>44</v>
      </c>
      <c r="L33" s="75" t="s">
        <v>44</v>
      </c>
      <c r="M33" s="75" t="s">
        <v>44</v>
      </c>
      <c r="N33" s="75" t="s">
        <v>44</v>
      </c>
      <c r="O33" s="75" t="s">
        <v>44</v>
      </c>
      <c r="P33" s="75" t="s">
        <v>44</v>
      </c>
      <c r="Q33" s="75" t="s">
        <v>44</v>
      </c>
      <c r="R33" s="75" t="s">
        <v>44</v>
      </c>
      <c r="S33" s="75">
        <v>1</v>
      </c>
      <c r="T33" s="75">
        <v>1</v>
      </c>
      <c r="U33" s="75" t="s">
        <v>44</v>
      </c>
      <c r="V33" s="75">
        <v>4</v>
      </c>
      <c r="W33" s="75">
        <v>2</v>
      </c>
      <c r="X33" s="75">
        <v>9</v>
      </c>
      <c r="Y33" s="75">
        <v>5</v>
      </c>
      <c r="Z33" s="75">
        <v>2</v>
      </c>
      <c r="AA33" s="76" t="s">
        <v>44</v>
      </c>
    </row>
    <row r="34" spans="1:27" ht="15">
      <c r="A34" s="107" t="s">
        <v>66</v>
      </c>
      <c r="B34" s="41" t="s">
        <v>52</v>
      </c>
      <c r="C34" s="41" t="s">
        <v>131</v>
      </c>
      <c r="D34" s="41" t="s">
        <v>130</v>
      </c>
      <c r="E34" s="41" t="s">
        <v>45</v>
      </c>
      <c r="F34" s="42">
        <v>12</v>
      </c>
      <c r="G34" s="43" t="s">
        <v>44</v>
      </c>
      <c r="H34" s="43" t="s">
        <v>44</v>
      </c>
      <c r="I34" s="43" t="s">
        <v>44</v>
      </c>
      <c r="J34" s="43" t="s">
        <v>44</v>
      </c>
      <c r="K34" s="43" t="s">
        <v>44</v>
      </c>
      <c r="L34" s="43" t="s">
        <v>44</v>
      </c>
      <c r="M34" s="43" t="s">
        <v>44</v>
      </c>
      <c r="N34" s="43" t="s">
        <v>44</v>
      </c>
      <c r="O34" s="43" t="s">
        <v>44</v>
      </c>
      <c r="P34" s="43" t="s">
        <v>44</v>
      </c>
      <c r="Q34" s="43" t="s">
        <v>44</v>
      </c>
      <c r="R34" s="43">
        <v>1</v>
      </c>
      <c r="S34" s="43" t="s">
        <v>44</v>
      </c>
      <c r="T34" s="43">
        <v>2</v>
      </c>
      <c r="U34" s="43" t="s">
        <v>44</v>
      </c>
      <c r="V34" s="43">
        <v>2</v>
      </c>
      <c r="W34" s="43">
        <v>2</v>
      </c>
      <c r="X34" s="43">
        <v>2</v>
      </c>
      <c r="Y34" s="43">
        <v>2</v>
      </c>
      <c r="Z34" s="43">
        <v>1</v>
      </c>
      <c r="AA34" s="44" t="s">
        <v>44</v>
      </c>
    </row>
    <row r="35" spans="1:27" ht="15">
      <c r="A35" s="61"/>
      <c r="B35" s="62" t="s">
        <v>53</v>
      </c>
      <c r="C35" s="62" t="s">
        <v>131</v>
      </c>
      <c r="D35" s="62" t="s">
        <v>132</v>
      </c>
      <c r="E35" s="62" t="s">
        <v>45</v>
      </c>
      <c r="F35" s="79">
        <v>6</v>
      </c>
      <c r="G35" s="66" t="s">
        <v>44</v>
      </c>
      <c r="H35" s="66" t="s">
        <v>44</v>
      </c>
      <c r="I35" s="66" t="s">
        <v>44</v>
      </c>
      <c r="J35" s="66" t="s">
        <v>44</v>
      </c>
      <c r="K35" s="66" t="s">
        <v>44</v>
      </c>
      <c r="L35" s="66" t="s">
        <v>44</v>
      </c>
      <c r="M35" s="66" t="s">
        <v>44</v>
      </c>
      <c r="N35" s="66" t="s">
        <v>44</v>
      </c>
      <c r="O35" s="66" t="s">
        <v>44</v>
      </c>
      <c r="P35" s="66" t="s">
        <v>44</v>
      </c>
      <c r="Q35" s="66" t="s">
        <v>44</v>
      </c>
      <c r="R35" s="66">
        <v>1</v>
      </c>
      <c r="S35" s="66" t="s">
        <v>44</v>
      </c>
      <c r="T35" s="66">
        <v>1</v>
      </c>
      <c r="U35" s="66" t="s">
        <v>44</v>
      </c>
      <c r="V35" s="66">
        <v>1</v>
      </c>
      <c r="W35" s="66" t="s">
        <v>44</v>
      </c>
      <c r="X35" s="66">
        <v>1</v>
      </c>
      <c r="Y35" s="66">
        <v>1</v>
      </c>
      <c r="Z35" s="66">
        <v>1</v>
      </c>
      <c r="AA35" s="67" t="s">
        <v>44</v>
      </c>
    </row>
    <row r="36" spans="1:27" ht="15">
      <c r="A36" s="69"/>
      <c r="B36" s="70" t="s">
        <v>54</v>
      </c>
      <c r="C36" s="70" t="s">
        <v>131</v>
      </c>
      <c r="D36" s="70" t="s">
        <v>133</v>
      </c>
      <c r="E36" s="70" t="s">
        <v>45</v>
      </c>
      <c r="F36" s="80">
        <v>6</v>
      </c>
      <c r="G36" s="75" t="s">
        <v>44</v>
      </c>
      <c r="H36" s="75" t="s">
        <v>44</v>
      </c>
      <c r="I36" s="75" t="s">
        <v>44</v>
      </c>
      <c r="J36" s="75" t="s">
        <v>44</v>
      </c>
      <c r="K36" s="75" t="s">
        <v>44</v>
      </c>
      <c r="L36" s="75" t="s">
        <v>44</v>
      </c>
      <c r="M36" s="75" t="s">
        <v>44</v>
      </c>
      <c r="N36" s="75" t="s">
        <v>44</v>
      </c>
      <c r="O36" s="75" t="s">
        <v>44</v>
      </c>
      <c r="P36" s="75" t="s">
        <v>44</v>
      </c>
      <c r="Q36" s="75" t="s">
        <v>44</v>
      </c>
      <c r="R36" s="75" t="s">
        <v>44</v>
      </c>
      <c r="S36" s="75" t="s">
        <v>44</v>
      </c>
      <c r="T36" s="75">
        <v>1</v>
      </c>
      <c r="U36" s="75" t="s">
        <v>44</v>
      </c>
      <c r="V36" s="75">
        <v>1</v>
      </c>
      <c r="W36" s="75">
        <v>2</v>
      </c>
      <c r="X36" s="75">
        <v>1</v>
      </c>
      <c r="Y36" s="75">
        <v>1</v>
      </c>
      <c r="Z36" s="75" t="s">
        <v>44</v>
      </c>
      <c r="AA36" s="76" t="s">
        <v>44</v>
      </c>
    </row>
    <row r="37" spans="1:27" ht="15">
      <c r="A37" s="107" t="s">
        <v>67</v>
      </c>
      <c r="B37" s="41" t="s">
        <v>52</v>
      </c>
      <c r="C37" s="41" t="s">
        <v>135</v>
      </c>
      <c r="D37" s="41" t="s">
        <v>134</v>
      </c>
      <c r="E37" s="41" t="s">
        <v>45</v>
      </c>
      <c r="F37" s="42">
        <v>49</v>
      </c>
      <c r="G37" s="43" t="s">
        <v>44</v>
      </c>
      <c r="H37" s="43" t="s">
        <v>44</v>
      </c>
      <c r="I37" s="43" t="s">
        <v>44</v>
      </c>
      <c r="J37" s="43" t="s">
        <v>44</v>
      </c>
      <c r="K37" s="43" t="s">
        <v>44</v>
      </c>
      <c r="L37" s="43" t="s">
        <v>44</v>
      </c>
      <c r="M37" s="43" t="s">
        <v>44</v>
      </c>
      <c r="N37" s="43" t="s">
        <v>44</v>
      </c>
      <c r="O37" s="43" t="s">
        <v>44</v>
      </c>
      <c r="P37" s="43" t="s">
        <v>44</v>
      </c>
      <c r="Q37" s="43">
        <v>1</v>
      </c>
      <c r="R37" s="43">
        <v>1</v>
      </c>
      <c r="S37" s="43">
        <v>1</v>
      </c>
      <c r="T37" s="43">
        <v>2</v>
      </c>
      <c r="U37" s="43">
        <v>3</v>
      </c>
      <c r="V37" s="43">
        <v>9</v>
      </c>
      <c r="W37" s="43">
        <v>7</v>
      </c>
      <c r="X37" s="43">
        <v>11</v>
      </c>
      <c r="Y37" s="43">
        <v>8</v>
      </c>
      <c r="Z37" s="43">
        <v>6</v>
      </c>
      <c r="AA37" s="44" t="s">
        <v>44</v>
      </c>
    </row>
    <row r="38" spans="1:27" ht="15">
      <c r="A38" s="61"/>
      <c r="B38" s="62" t="s">
        <v>53</v>
      </c>
      <c r="C38" s="62" t="s">
        <v>135</v>
      </c>
      <c r="D38" s="62" t="s">
        <v>136</v>
      </c>
      <c r="E38" s="62" t="s">
        <v>45</v>
      </c>
      <c r="F38" s="79">
        <v>22</v>
      </c>
      <c r="G38" s="66" t="s">
        <v>44</v>
      </c>
      <c r="H38" s="66" t="s">
        <v>44</v>
      </c>
      <c r="I38" s="66" t="s">
        <v>44</v>
      </c>
      <c r="J38" s="66" t="s">
        <v>44</v>
      </c>
      <c r="K38" s="66" t="s">
        <v>44</v>
      </c>
      <c r="L38" s="66" t="s">
        <v>44</v>
      </c>
      <c r="M38" s="66" t="s">
        <v>44</v>
      </c>
      <c r="N38" s="66" t="s">
        <v>44</v>
      </c>
      <c r="O38" s="66" t="s">
        <v>44</v>
      </c>
      <c r="P38" s="66" t="s">
        <v>44</v>
      </c>
      <c r="Q38" s="66">
        <v>1</v>
      </c>
      <c r="R38" s="66" t="s">
        <v>44</v>
      </c>
      <c r="S38" s="66">
        <v>1</v>
      </c>
      <c r="T38" s="66">
        <v>1</v>
      </c>
      <c r="U38" s="66">
        <v>2</v>
      </c>
      <c r="V38" s="66">
        <v>7</v>
      </c>
      <c r="W38" s="66">
        <v>4</v>
      </c>
      <c r="X38" s="66">
        <v>4</v>
      </c>
      <c r="Y38" s="66">
        <v>1</v>
      </c>
      <c r="Z38" s="66">
        <v>1</v>
      </c>
      <c r="AA38" s="67" t="s">
        <v>44</v>
      </c>
    </row>
    <row r="39" spans="1:27" ht="15">
      <c r="A39" s="69"/>
      <c r="B39" s="70" t="s">
        <v>54</v>
      </c>
      <c r="C39" s="70" t="s">
        <v>135</v>
      </c>
      <c r="D39" s="70" t="s">
        <v>137</v>
      </c>
      <c r="E39" s="70" t="s">
        <v>45</v>
      </c>
      <c r="F39" s="80">
        <v>27</v>
      </c>
      <c r="G39" s="75" t="s">
        <v>44</v>
      </c>
      <c r="H39" s="75" t="s">
        <v>44</v>
      </c>
      <c r="I39" s="75" t="s">
        <v>44</v>
      </c>
      <c r="J39" s="75" t="s">
        <v>44</v>
      </c>
      <c r="K39" s="75" t="s">
        <v>44</v>
      </c>
      <c r="L39" s="75" t="s">
        <v>44</v>
      </c>
      <c r="M39" s="75" t="s">
        <v>44</v>
      </c>
      <c r="N39" s="75" t="s">
        <v>44</v>
      </c>
      <c r="O39" s="75" t="s">
        <v>44</v>
      </c>
      <c r="P39" s="75" t="s">
        <v>44</v>
      </c>
      <c r="Q39" s="75" t="s">
        <v>44</v>
      </c>
      <c r="R39" s="75">
        <v>1</v>
      </c>
      <c r="S39" s="75" t="s">
        <v>44</v>
      </c>
      <c r="T39" s="75">
        <v>1</v>
      </c>
      <c r="U39" s="75">
        <v>1</v>
      </c>
      <c r="V39" s="75">
        <v>2</v>
      </c>
      <c r="W39" s="75">
        <v>3</v>
      </c>
      <c r="X39" s="75">
        <v>7</v>
      </c>
      <c r="Y39" s="75">
        <v>7</v>
      </c>
      <c r="Z39" s="75">
        <v>5</v>
      </c>
      <c r="AA39" s="76" t="s">
        <v>44</v>
      </c>
    </row>
    <row r="40" spans="1:27" ht="15">
      <c r="A40" s="107" t="s">
        <v>68</v>
      </c>
      <c r="B40" s="41" t="s">
        <v>52</v>
      </c>
      <c r="C40" s="41" t="s">
        <v>139</v>
      </c>
      <c r="D40" s="41" t="s">
        <v>138</v>
      </c>
      <c r="E40" s="41" t="s">
        <v>43</v>
      </c>
      <c r="F40" s="42">
        <v>616</v>
      </c>
      <c r="G40" s="43" t="s">
        <v>44</v>
      </c>
      <c r="H40" s="43" t="s">
        <v>44</v>
      </c>
      <c r="I40" s="43" t="s">
        <v>44</v>
      </c>
      <c r="J40" s="43" t="s">
        <v>44</v>
      </c>
      <c r="K40" s="43" t="s">
        <v>44</v>
      </c>
      <c r="L40" s="43" t="s">
        <v>44</v>
      </c>
      <c r="M40" s="43">
        <v>2</v>
      </c>
      <c r="N40" s="43" t="s">
        <v>44</v>
      </c>
      <c r="O40" s="43">
        <v>5</v>
      </c>
      <c r="P40" s="43">
        <v>6</v>
      </c>
      <c r="Q40" s="43">
        <v>10</v>
      </c>
      <c r="R40" s="43">
        <v>14</v>
      </c>
      <c r="S40" s="43">
        <v>28</v>
      </c>
      <c r="T40" s="43">
        <v>25</v>
      </c>
      <c r="U40" s="43">
        <v>39</v>
      </c>
      <c r="V40" s="43">
        <v>76</v>
      </c>
      <c r="W40" s="43">
        <v>109</v>
      </c>
      <c r="X40" s="43">
        <v>136</v>
      </c>
      <c r="Y40" s="43">
        <v>114</v>
      </c>
      <c r="Z40" s="43">
        <v>44</v>
      </c>
      <c r="AA40" s="44">
        <v>8</v>
      </c>
    </row>
    <row r="41" spans="1:27" ht="15">
      <c r="A41" s="61"/>
      <c r="B41" s="62" t="s">
        <v>53</v>
      </c>
      <c r="C41" s="62" t="s">
        <v>139</v>
      </c>
      <c r="D41" s="62" t="s">
        <v>140</v>
      </c>
      <c r="E41" s="62" t="s">
        <v>43</v>
      </c>
      <c r="F41" s="79">
        <v>291</v>
      </c>
      <c r="G41" s="66" t="s">
        <v>44</v>
      </c>
      <c r="H41" s="66" t="s">
        <v>44</v>
      </c>
      <c r="I41" s="66" t="s">
        <v>44</v>
      </c>
      <c r="J41" s="66" t="s">
        <v>44</v>
      </c>
      <c r="K41" s="66" t="s">
        <v>44</v>
      </c>
      <c r="L41" s="66" t="s">
        <v>44</v>
      </c>
      <c r="M41" s="66">
        <v>2</v>
      </c>
      <c r="N41" s="66" t="s">
        <v>44</v>
      </c>
      <c r="O41" s="66">
        <v>3</v>
      </c>
      <c r="P41" s="66">
        <v>4</v>
      </c>
      <c r="Q41" s="66">
        <v>8</v>
      </c>
      <c r="R41" s="66">
        <v>11</v>
      </c>
      <c r="S41" s="66">
        <v>20</v>
      </c>
      <c r="T41" s="66">
        <v>12</v>
      </c>
      <c r="U41" s="66">
        <v>28</v>
      </c>
      <c r="V41" s="66">
        <v>42</v>
      </c>
      <c r="W41" s="66">
        <v>69</v>
      </c>
      <c r="X41" s="66">
        <v>50</v>
      </c>
      <c r="Y41" s="66">
        <v>33</v>
      </c>
      <c r="Z41" s="66">
        <v>9</v>
      </c>
      <c r="AA41" s="67" t="s">
        <v>44</v>
      </c>
    </row>
    <row r="42" spans="1:27" ht="15">
      <c r="A42" s="61"/>
      <c r="B42" s="62" t="s">
        <v>54</v>
      </c>
      <c r="C42" s="62" t="s">
        <v>139</v>
      </c>
      <c r="D42" s="62" t="s">
        <v>141</v>
      </c>
      <c r="E42" s="62" t="s">
        <v>43</v>
      </c>
      <c r="F42" s="79">
        <v>325</v>
      </c>
      <c r="G42" s="66" t="s">
        <v>44</v>
      </c>
      <c r="H42" s="66" t="s">
        <v>44</v>
      </c>
      <c r="I42" s="66" t="s">
        <v>44</v>
      </c>
      <c r="J42" s="66" t="s">
        <v>44</v>
      </c>
      <c r="K42" s="66" t="s">
        <v>44</v>
      </c>
      <c r="L42" s="66" t="s">
        <v>44</v>
      </c>
      <c r="M42" s="66" t="s">
        <v>44</v>
      </c>
      <c r="N42" s="66" t="s">
        <v>44</v>
      </c>
      <c r="O42" s="66">
        <v>2</v>
      </c>
      <c r="P42" s="66">
        <v>2</v>
      </c>
      <c r="Q42" s="66">
        <v>2</v>
      </c>
      <c r="R42" s="66">
        <v>3</v>
      </c>
      <c r="S42" s="66">
        <v>8</v>
      </c>
      <c r="T42" s="66">
        <v>13</v>
      </c>
      <c r="U42" s="66">
        <v>11</v>
      </c>
      <c r="V42" s="66">
        <v>34</v>
      </c>
      <c r="W42" s="66">
        <v>40</v>
      </c>
      <c r="X42" s="66">
        <v>86</v>
      </c>
      <c r="Y42" s="66">
        <v>81</v>
      </c>
      <c r="Z42" s="66">
        <v>35</v>
      </c>
      <c r="AA42" s="67">
        <v>8</v>
      </c>
    </row>
    <row r="43" spans="1:27" ht="15">
      <c r="A43" s="107" t="s">
        <v>391</v>
      </c>
      <c r="B43" s="41" t="s">
        <v>52</v>
      </c>
      <c r="C43" s="41" t="s">
        <v>166</v>
      </c>
      <c r="D43" s="41" t="s">
        <v>165</v>
      </c>
      <c r="E43" s="41" t="s">
        <v>41</v>
      </c>
      <c r="F43" s="42">
        <v>97</v>
      </c>
      <c r="G43" s="43" t="s">
        <v>44</v>
      </c>
      <c r="H43" s="43" t="s">
        <v>44</v>
      </c>
      <c r="I43" s="43" t="s">
        <v>44</v>
      </c>
      <c r="J43" s="43" t="s">
        <v>44</v>
      </c>
      <c r="K43" s="43" t="s">
        <v>44</v>
      </c>
      <c r="L43" s="43" t="s">
        <v>44</v>
      </c>
      <c r="M43" s="43" t="s">
        <v>44</v>
      </c>
      <c r="N43" s="43">
        <v>1</v>
      </c>
      <c r="O43" s="43">
        <v>1</v>
      </c>
      <c r="P43" s="43" t="s">
        <v>44</v>
      </c>
      <c r="Q43" s="43" t="s">
        <v>44</v>
      </c>
      <c r="R43" s="43">
        <v>3</v>
      </c>
      <c r="S43" s="43">
        <v>5</v>
      </c>
      <c r="T43" s="43">
        <v>5</v>
      </c>
      <c r="U43" s="43">
        <v>5</v>
      </c>
      <c r="V43" s="43">
        <v>10</v>
      </c>
      <c r="W43" s="43">
        <v>19</v>
      </c>
      <c r="X43" s="43">
        <v>25</v>
      </c>
      <c r="Y43" s="43">
        <v>15</v>
      </c>
      <c r="Z43" s="43">
        <v>5</v>
      </c>
      <c r="AA43" s="44">
        <v>3</v>
      </c>
    </row>
    <row r="44" spans="1:27" ht="15">
      <c r="A44" s="61"/>
      <c r="B44" s="62" t="s">
        <v>53</v>
      </c>
      <c r="C44" s="62" t="s">
        <v>166</v>
      </c>
      <c r="D44" s="62" t="s">
        <v>167</v>
      </c>
      <c r="E44" s="62" t="s">
        <v>41</v>
      </c>
      <c r="F44" s="79">
        <v>52</v>
      </c>
      <c r="G44" s="66" t="s">
        <v>44</v>
      </c>
      <c r="H44" s="66" t="s">
        <v>44</v>
      </c>
      <c r="I44" s="66" t="s">
        <v>44</v>
      </c>
      <c r="J44" s="66" t="s">
        <v>44</v>
      </c>
      <c r="K44" s="66" t="s">
        <v>44</v>
      </c>
      <c r="L44" s="66" t="s">
        <v>44</v>
      </c>
      <c r="M44" s="66" t="s">
        <v>44</v>
      </c>
      <c r="N44" s="66">
        <v>1</v>
      </c>
      <c r="O44" s="66">
        <v>1</v>
      </c>
      <c r="P44" s="66" t="s">
        <v>44</v>
      </c>
      <c r="Q44" s="66" t="s">
        <v>44</v>
      </c>
      <c r="R44" s="66">
        <v>2</v>
      </c>
      <c r="S44" s="66">
        <v>3</v>
      </c>
      <c r="T44" s="66">
        <v>5</v>
      </c>
      <c r="U44" s="66">
        <v>2</v>
      </c>
      <c r="V44" s="66">
        <v>7</v>
      </c>
      <c r="W44" s="66">
        <v>12</v>
      </c>
      <c r="X44" s="66">
        <v>10</v>
      </c>
      <c r="Y44" s="66">
        <v>8</v>
      </c>
      <c r="Z44" s="66" t="s">
        <v>44</v>
      </c>
      <c r="AA44" s="67">
        <v>1</v>
      </c>
    </row>
    <row r="45" spans="1:27" ht="15">
      <c r="A45" s="69"/>
      <c r="B45" s="70" t="s">
        <v>54</v>
      </c>
      <c r="C45" s="70" t="s">
        <v>166</v>
      </c>
      <c r="D45" s="70" t="s">
        <v>168</v>
      </c>
      <c r="E45" s="70" t="s">
        <v>41</v>
      </c>
      <c r="F45" s="80">
        <v>45</v>
      </c>
      <c r="G45" s="75" t="s">
        <v>44</v>
      </c>
      <c r="H45" s="75" t="s">
        <v>44</v>
      </c>
      <c r="I45" s="75" t="s">
        <v>44</v>
      </c>
      <c r="J45" s="75" t="s">
        <v>44</v>
      </c>
      <c r="K45" s="75" t="s">
        <v>44</v>
      </c>
      <c r="L45" s="75" t="s">
        <v>44</v>
      </c>
      <c r="M45" s="75" t="s">
        <v>44</v>
      </c>
      <c r="N45" s="75" t="s">
        <v>44</v>
      </c>
      <c r="O45" s="75" t="s">
        <v>44</v>
      </c>
      <c r="P45" s="75" t="s">
        <v>44</v>
      </c>
      <c r="Q45" s="75" t="s">
        <v>44</v>
      </c>
      <c r="R45" s="75">
        <v>1</v>
      </c>
      <c r="S45" s="75">
        <v>2</v>
      </c>
      <c r="T45" s="75" t="s">
        <v>44</v>
      </c>
      <c r="U45" s="75">
        <v>3</v>
      </c>
      <c r="V45" s="75">
        <v>3</v>
      </c>
      <c r="W45" s="75">
        <v>7</v>
      </c>
      <c r="X45" s="75">
        <v>15</v>
      </c>
      <c r="Y45" s="75">
        <v>7</v>
      </c>
      <c r="Z45" s="75">
        <v>5</v>
      </c>
      <c r="AA45" s="76">
        <v>2</v>
      </c>
    </row>
    <row r="46" spans="1:27" ht="15">
      <c r="A46" s="107" t="s">
        <v>81</v>
      </c>
      <c r="B46" s="41" t="s">
        <v>52</v>
      </c>
      <c r="C46" s="41" t="s">
        <v>170</v>
      </c>
      <c r="D46" s="41" t="s">
        <v>169</v>
      </c>
      <c r="E46" s="41" t="s">
        <v>42</v>
      </c>
      <c r="F46" s="42">
        <v>97</v>
      </c>
      <c r="G46" s="43" t="s">
        <v>44</v>
      </c>
      <c r="H46" s="43" t="s">
        <v>44</v>
      </c>
      <c r="I46" s="43" t="s">
        <v>44</v>
      </c>
      <c r="J46" s="43" t="s">
        <v>44</v>
      </c>
      <c r="K46" s="43" t="s">
        <v>44</v>
      </c>
      <c r="L46" s="43" t="s">
        <v>44</v>
      </c>
      <c r="M46" s="43" t="s">
        <v>44</v>
      </c>
      <c r="N46" s="43">
        <v>1</v>
      </c>
      <c r="O46" s="43">
        <v>1</v>
      </c>
      <c r="P46" s="43" t="s">
        <v>44</v>
      </c>
      <c r="Q46" s="43" t="s">
        <v>44</v>
      </c>
      <c r="R46" s="43">
        <v>3</v>
      </c>
      <c r="S46" s="43">
        <v>5</v>
      </c>
      <c r="T46" s="43">
        <v>5</v>
      </c>
      <c r="U46" s="43">
        <v>5</v>
      </c>
      <c r="V46" s="43">
        <v>10</v>
      </c>
      <c r="W46" s="43">
        <v>19</v>
      </c>
      <c r="X46" s="43">
        <v>25</v>
      </c>
      <c r="Y46" s="43">
        <v>15</v>
      </c>
      <c r="Z46" s="43">
        <v>5</v>
      </c>
      <c r="AA46" s="44">
        <v>3</v>
      </c>
    </row>
    <row r="47" spans="1:27" ht="15">
      <c r="A47" s="61"/>
      <c r="B47" s="62" t="s">
        <v>53</v>
      </c>
      <c r="C47" s="62" t="s">
        <v>170</v>
      </c>
      <c r="D47" s="62" t="s">
        <v>171</v>
      </c>
      <c r="E47" s="62" t="s">
        <v>42</v>
      </c>
      <c r="F47" s="79">
        <v>52</v>
      </c>
      <c r="G47" s="66" t="s">
        <v>44</v>
      </c>
      <c r="H47" s="66" t="s">
        <v>44</v>
      </c>
      <c r="I47" s="66" t="s">
        <v>44</v>
      </c>
      <c r="J47" s="66" t="s">
        <v>44</v>
      </c>
      <c r="K47" s="66" t="s">
        <v>44</v>
      </c>
      <c r="L47" s="66" t="s">
        <v>44</v>
      </c>
      <c r="M47" s="66" t="s">
        <v>44</v>
      </c>
      <c r="N47" s="66">
        <v>1</v>
      </c>
      <c r="O47" s="66">
        <v>1</v>
      </c>
      <c r="P47" s="66" t="s">
        <v>44</v>
      </c>
      <c r="Q47" s="66" t="s">
        <v>44</v>
      </c>
      <c r="R47" s="66">
        <v>2</v>
      </c>
      <c r="S47" s="66">
        <v>3</v>
      </c>
      <c r="T47" s="66">
        <v>5</v>
      </c>
      <c r="U47" s="66">
        <v>2</v>
      </c>
      <c r="V47" s="66">
        <v>7</v>
      </c>
      <c r="W47" s="66">
        <v>12</v>
      </c>
      <c r="X47" s="66">
        <v>10</v>
      </c>
      <c r="Y47" s="66">
        <v>8</v>
      </c>
      <c r="Z47" s="66" t="s">
        <v>44</v>
      </c>
      <c r="AA47" s="67">
        <v>1</v>
      </c>
    </row>
    <row r="48" spans="1:27" ht="15">
      <c r="A48" s="69"/>
      <c r="B48" s="70" t="s">
        <v>54</v>
      </c>
      <c r="C48" s="70" t="s">
        <v>170</v>
      </c>
      <c r="D48" s="70" t="s">
        <v>172</v>
      </c>
      <c r="E48" s="70" t="s">
        <v>42</v>
      </c>
      <c r="F48" s="80">
        <v>45</v>
      </c>
      <c r="G48" s="75" t="s">
        <v>44</v>
      </c>
      <c r="H48" s="75" t="s">
        <v>44</v>
      </c>
      <c r="I48" s="75" t="s">
        <v>44</v>
      </c>
      <c r="J48" s="75" t="s">
        <v>44</v>
      </c>
      <c r="K48" s="75" t="s">
        <v>44</v>
      </c>
      <c r="L48" s="75" t="s">
        <v>44</v>
      </c>
      <c r="M48" s="75" t="s">
        <v>44</v>
      </c>
      <c r="N48" s="75" t="s">
        <v>44</v>
      </c>
      <c r="O48" s="75" t="s">
        <v>44</v>
      </c>
      <c r="P48" s="75" t="s">
        <v>44</v>
      </c>
      <c r="Q48" s="75" t="s">
        <v>44</v>
      </c>
      <c r="R48" s="75">
        <v>1</v>
      </c>
      <c r="S48" s="75">
        <v>2</v>
      </c>
      <c r="T48" s="75" t="s">
        <v>44</v>
      </c>
      <c r="U48" s="75">
        <v>3</v>
      </c>
      <c r="V48" s="75">
        <v>3</v>
      </c>
      <c r="W48" s="75">
        <v>7</v>
      </c>
      <c r="X48" s="75">
        <v>15</v>
      </c>
      <c r="Y48" s="75">
        <v>7</v>
      </c>
      <c r="Z48" s="75">
        <v>5</v>
      </c>
      <c r="AA48" s="76">
        <v>2</v>
      </c>
    </row>
    <row r="49" spans="1:27" ht="15">
      <c r="A49" s="107" t="s">
        <v>83</v>
      </c>
      <c r="B49" s="41" t="s">
        <v>52</v>
      </c>
      <c r="C49" s="41" t="s">
        <v>174</v>
      </c>
      <c r="D49" s="41" t="s">
        <v>173</v>
      </c>
      <c r="E49" s="41" t="s">
        <v>45</v>
      </c>
      <c r="F49" s="42">
        <v>37</v>
      </c>
      <c r="G49" s="43" t="s">
        <v>44</v>
      </c>
      <c r="H49" s="43" t="s">
        <v>44</v>
      </c>
      <c r="I49" s="43" t="s">
        <v>44</v>
      </c>
      <c r="J49" s="43" t="s">
        <v>44</v>
      </c>
      <c r="K49" s="43" t="s">
        <v>44</v>
      </c>
      <c r="L49" s="43" t="s">
        <v>44</v>
      </c>
      <c r="M49" s="43" t="s">
        <v>44</v>
      </c>
      <c r="N49" s="43" t="s">
        <v>44</v>
      </c>
      <c r="O49" s="43" t="s">
        <v>44</v>
      </c>
      <c r="P49" s="43" t="s">
        <v>44</v>
      </c>
      <c r="Q49" s="43" t="s">
        <v>44</v>
      </c>
      <c r="R49" s="43">
        <v>1</v>
      </c>
      <c r="S49" s="43">
        <v>2</v>
      </c>
      <c r="T49" s="43">
        <v>2</v>
      </c>
      <c r="U49" s="43">
        <v>1</v>
      </c>
      <c r="V49" s="43">
        <v>5</v>
      </c>
      <c r="W49" s="43">
        <v>6</v>
      </c>
      <c r="X49" s="43">
        <v>14</v>
      </c>
      <c r="Y49" s="43">
        <v>6</v>
      </c>
      <c r="Z49" s="43" t="s">
        <v>44</v>
      </c>
      <c r="AA49" s="44" t="s">
        <v>44</v>
      </c>
    </row>
    <row r="50" spans="1:27" ht="15">
      <c r="A50" s="61"/>
      <c r="B50" s="62" t="s">
        <v>53</v>
      </c>
      <c r="C50" s="62" t="s">
        <v>174</v>
      </c>
      <c r="D50" s="62" t="s">
        <v>175</v>
      </c>
      <c r="E50" s="62" t="s">
        <v>45</v>
      </c>
      <c r="F50" s="79">
        <v>21</v>
      </c>
      <c r="G50" s="66" t="s">
        <v>44</v>
      </c>
      <c r="H50" s="66" t="s">
        <v>44</v>
      </c>
      <c r="I50" s="66" t="s">
        <v>44</v>
      </c>
      <c r="J50" s="66" t="s">
        <v>44</v>
      </c>
      <c r="K50" s="66" t="s">
        <v>44</v>
      </c>
      <c r="L50" s="66" t="s">
        <v>44</v>
      </c>
      <c r="M50" s="66" t="s">
        <v>44</v>
      </c>
      <c r="N50" s="66" t="s">
        <v>44</v>
      </c>
      <c r="O50" s="66" t="s">
        <v>44</v>
      </c>
      <c r="P50" s="66" t="s">
        <v>44</v>
      </c>
      <c r="Q50" s="66" t="s">
        <v>44</v>
      </c>
      <c r="R50" s="66">
        <v>1</v>
      </c>
      <c r="S50" s="66">
        <v>2</v>
      </c>
      <c r="T50" s="66">
        <v>2</v>
      </c>
      <c r="U50" s="66" t="s">
        <v>44</v>
      </c>
      <c r="V50" s="66">
        <v>4</v>
      </c>
      <c r="W50" s="66">
        <v>3</v>
      </c>
      <c r="X50" s="66">
        <v>4</v>
      </c>
      <c r="Y50" s="66">
        <v>5</v>
      </c>
      <c r="Z50" s="66" t="s">
        <v>44</v>
      </c>
      <c r="AA50" s="67" t="s">
        <v>44</v>
      </c>
    </row>
    <row r="51" spans="1:27" ht="15">
      <c r="A51" s="69"/>
      <c r="B51" s="70" t="s">
        <v>54</v>
      </c>
      <c r="C51" s="70" t="s">
        <v>174</v>
      </c>
      <c r="D51" s="70" t="s">
        <v>176</v>
      </c>
      <c r="E51" s="70" t="s">
        <v>45</v>
      </c>
      <c r="F51" s="80">
        <v>16</v>
      </c>
      <c r="G51" s="75" t="s">
        <v>44</v>
      </c>
      <c r="H51" s="75" t="s">
        <v>44</v>
      </c>
      <c r="I51" s="75" t="s">
        <v>44</v>
      </c>
      <c r="J51" s="75" t="s">
        <v>44</v>
      </c>
      <c r="K51" s="75" t="s">
        <v>44</v>
      </c>
      <c r="L51" s="75" t="s">
        <v>44</v>
      </c>
      <c r="M51" s="75" t="s">
        <v>44</v>
      </c>
      <c r="N51" s="75" t="s">
        <v>44</v>
      </c>
      <c r="O51" s="75" t="s">
        <v>44</v>
      </c>
      <c r="P51" s="75" t="s">
        <v>44</v>
      </c>
      <c r="Q51" s="75" t="s">
        <v>44</v>
      </c>
      <c r="R51" s="75" t="s">
        <v>44</v>
      </c>
      <c r="S51" s="75" t="s">
        <v>44</v>
      </c>
      <c r="T51" s="75" t="s">
        <v>44</v>
      </c>
      <c r="U51" s="75">
        <v>1</v>
      </c>
      <c r="V51" s="75">
        <v>1</v>
      </c>
      <c r="W51" s="75">
        <v>3</v>
      </c>
      <c r="X51" s="75">
        <v>10</v>
      </c>
      <c r="Y51" s="75">
        <v>1</v>
      </c>
      <c r="Z51" s="75" t="s">
        <v>44</v>
      </c>
      <c r="AA51" s="76" t="s">
        <v>44</v>
      </c>
    </row>
    <row r="52" spans="1:27" ht="15">
      <c r="A52" s="107" t="s">
        <v>84</v>
      </c>
      <c r="B52" s="41" t="s">
        <v>52</v>
      </c>
      <c r="C52" s="41" t="s">
        <v>178</v>
      </c>
      <c r="D52" s="41" t="s">
        <v>177</v>
      </c>
      <c r="E52" s="41" t="s">
        <v>45</v>
      </c>
      <c r="F52" s="42">
        <v>11</v>
      </c>
      <c r="G52" s="43" t="s">
        <v>44</v>
      </c>
      <c r="H52" s="43" t="s">
        <v>44</v>
      </c>
      <c r="I52" s="43" t="s">
        <v>44</v>
      </c>
      <c r="J52" s="43" t="s">
        <v>44</v>
      </c>
      <c r="K52" s="43" t="s">
        <v>44</v>
      </c>
      <c r="L52" s="43" t="s">
        <v>44</v>
      </c>
      <c r="M52" s="43" t="s">
        <v>44</v>
      </c>
      <c r="N52" s="43" t="s">
        <v>44</v>
      </c>
      <c r="O52" s="43" t="s">
        <v>44</v>
      </c>
      <c r="P52" s="43" t="s">
        <v>44</v>
      </c>
      <c r="Q52" s="43" t="s">
        <v>44</v>
      </c>
      <c r="R52" s="43">
        <v>1</v>
      </c>
      <c r="S52" s="43" t="s">
        <v>44</v>
      </c>
      <c r="T52" s="43">
        <v>1</v>
      </c>
      <c r="U52" s="43" t="s">
        <v>44</v>
      </c>
      <c r="V52" s="43">
        <v>1</v>
      </c>
      <c r="W52" s="43">
        <v>1</v>
      </c>
      <c r="X52" s="43">
        <v>4</v>
      </c>
      <c r="Y52" s="43">
        <v>2</v>
      </c>
      <c r="Z52" s="43">
        <v>1</v>
      </c>
      <c r="AA52" s="44" t="s">
        <v>44</v>
      </c>
    </row>
    <row r="53" spans="1:27" ht="15">
      <c r="A53" s="61"/>
      <c r="B53" s="62" t="s">
        <v>53</v>
      </c>
      <c r="C53" s="62" t="s">
        <v>178</v>
      </c>
      <c r="D53" s="62" t="s">
        <v>179</v>
      </c>
      <c r="E53" s="62" t="s">
        <v>45</v>
      </c>
      <c r="F53" s="79">
        <v>6</v>
      </c>
      <c r="G53" s="66" t="s">
        <v>44</v>
      </c>
      <c r="H53" s="66" t="s">
        <v>44</v>
      </c>
      <c r="I53" s="66" t="s">
        <v>44</v>
      </c>
      <c r="J53" s="66" t="s">
        <v>44</v>
      </c>
      <c r="K53" s="66" t="s">
        <v>44</v>
      </c>
      <c r="L53" s="66" t="s">
        <v>44</v>
      </c>
      <c r="M53" s="66" t="s">
        <v>44</v>
      </c>
      <c r="N53" s="66" t="s">
        <v>44</v>
      </c>
      <c r="O53" s="66" t="s">
        <v>44</v>
      </c>
      <c r="P53" s="66" t="s">
        <v>44</v>
      </c>
      <c r="Q53" s="66" t="s">
        <v>44</v>
      </c>
      <c r="R53" s="66">
        <v>1</v>
      </c>
      <c r="S53" s="66" t="s">
        <v>44</v>
      </c>
      <c r="T53" s="66">
        <v>1</v>
      </c>
      <c r="U53" s="66" t="s">
        <v>44</v>
      </c>
      <c r="V53" s="66">
        <v>1</v>
      </c>
      <c r="W53" s="66" t="s">
        <v>44</v>
      </c>
      <c r="X53" s="66">
        <v>2</v>
      </c>
      <c r="Y53" s="66">
        <v>1</v>
      </c>
      <c r="Z53" s="66" t="s">
        <v>44</v>
      </c>
      <c r="AA53" s="67" t="s">
        <v>44</v>
      </c>
    </row>
    <row r="54" spans="1:27" ht="15">
      <c r="A54" s="69"/>
      <c r="B54" s="70" t="s">
        <v>54</v>
      </c>
      <c r="C54" s="70" t="s">
        <v>178</v>
      </c>
      <c r="D54" s="70" t="s">
        <v>180</v>
      </c>
      <c r="E54" s="70" t="s">
        <v>45</v>
      </c>
      <c r="F54" s="80">
        <v>5</v>
      </c>
      <c r="G54" s="75" t="s">
        <v>44</v>
      </c>
      <c r="H54" s="75" t="s">
        <v>44</v>
      </c>
      <c r="I54" s="75" t="s">
        <v>44</v>
      </c>
      <c r="J54" s="75" t="s">
        <v>44</v>
      </c>
      <c r="K54" s="75" t="s">
        <v>44</v>
      </c>
      <c r="L54" s="75" t="s">
        <v>44</v>
      </c>
      <c r="M54" s="75" t="s">
        <v>44</v>
      </c>
      <c r="N54" s="75" t="s">
        <v>44</v>
      </c>
      <c r="O54" s="75" t="s">
        <v>44</v>
      </c>
      <c r="P54" s="75" t="s">
        <v>44</v>
      </c>
      <c r="Q54" s="75" t="s">
        <v>44</v>
      </c>
      <c r="R54" s="75" t="s">
        <v>44</v>
      </c>
      <c r="S54" s="75" t="s">
        <v>44</v>
      </c>
      <c r="T54" s="75" t="s">
        <v>44</v>
      </c>
      <c r="U54" s="75" t="s">
        <v>44</v>
      </c>
      <c r="V54" s="75" t="s">
        <v>44</v>
      </c>
      <c r="W54" s="75">
        <v>1</v>
      </c>
      <c r="X54" s="75">
        <v>2</v>
      </c>
      <c r="Y54" s="75">
        <v>1</v>
      </c>
      <c r="Z54" s="75">
        <v>1</v>
      </c>
      <c r="AA54" s="76" t="s">
        <v>44</v>
      </c>
    </row>
    <row r="55" spans="1:27" ht="15">
      <c r="A55" s="107" t="s">
        <v>86</v>
      </c>
      <c r="B55" s="41" t="s">
        <v>52</v>
      </c>
      <c r="C55" s="41" t="s">
        <v>182</v>
      </c>
      <c r="D55" s="41" t="s">
        <v>181</v>
      </c>
      <c r="E55" s="41" t="s">
        <v>45</v>
      </c>
      <c r="F55" s="42">
        <v>23</v>
      </c>
      <c r="G55" s="43" t="s">
        <v>44</v>
      </c>
      <c r="H55" s="43" t="s">
        <v>44</v>
      </c>
      <c r="I55" s="43" t="s">
        <v>44</v>
      </c>
      <c r="J55" s="43" t="s">
        <v>44</v>
      </c>
      <c r="K55" s="43" t="s">
        <v>44</v>
      </c>
      <c r="L55" s="43" t="s">
        <v>44</v>
      </c>
      <c r="M55" s="43" t="s">
        <v>44</v>
      </c>
      <c r="N55" s="43" t="s">
        <v>44</v>
      </c>
      <c r="O55" s="43" t="s">
        <v>44</v>
      </c>
      <c r="P55" s="43" t="s">
        <v>44</v>
      </c>
      <c r="Q55" s="43" t="s">
        <v>44</v>
      </c>
      <c r="R55" s="43" t="s">
        <v>44</v>
      </c>
      <c r="S55" s="43" t="s">
        <v>44</v>
      </c>
      <c r="T55" s="43">
        <v>1</v>
      </c>
      <c r="U55" s="43">
        <v>2</v>
      </c>
      <c r="V55" s="43">
        <v>4</v>
      </c>
      <c r="W55" s="43">
        <v>5</v>
      </c>
      <c r="X55" s="43">
        <v>3</v>
      </c>
      <c r="Y55" s="43">
        <v>4</v>
      </c>
      <c r="Z55" s="43">
        <v>2</v>
      </c>
      <c r="AA55" s="44">
        <v>2</v>
      </c>
    </row>
    <row r="56" spans="1:27" ht="15">
      <c r="A56" s="61"/>
      <c r="B56" s="62" t="s">
        <v>53</v>
      </c>
      <c r="C56" s="62" t="s">
        <v>182</v>
      </c>
      <c r="D56" s="62" t="s">
        <v>183</v>
      </c>
      <c r="E56" s="62" t="s">
        <v>45</v>
      </c>
      <c r="F56" s="79">
        <v>12</v>
      </c>
      <c r="G56" s="66" t="s">
        <v>44</v>
      </c>
      <c r="H56" s="66" t="s">
        <v>44</v>
      </c>
      <c r="I56" s="66" t="s">
        <v>44</v>
      </c>
      <c r="J56" s="66" t="s">
        <v>44</v>
      </c>
      <c r="K56" s="66" t="s">
        <v>44</v>
      </c>
      <c r="L56" s="66" t="s">
        <v>44</v>
      </c>
      <c r="M56" s="66" t="s">
        <v>44</v>
      </c>
      <c r="N56" s="66" t="s">
        <v>44</v>
      </c>
      <c r="O56" s="66" t="s">
        <v>44</v>
      </c>
      <c r="P56" s="66" t="s">
        <v>44</v>
      </c>
      <c r="Q56" s="66" t="s">
        <v>44</v>
      </c>
      <c r="R56" s="66" t="s">
        <v>44</v>
      </c>
      <c r="S56" s="66" t="s">
        <v>44</v>
      </c>
      <c r="T56" s="66">
        <v>1</v>
      </c>
      <c r="U56" s="66">
        <v>1</v>
      </c>
      <c r="V56" s="66">
        <v>2</v>
      </c>
      <c r="W56" s="66">
        <v>5</v>
      </c>
      <c r="X56" s="66">
        <v>2</v>
      </c>
      <c r="Y56" s="66" t="s">
        <v>44</v>
      </c>
      <c r="Z56" s="66" t="s">
        <v>44</v>
      </c>
      <c r="AA56" s="67">
        <v>1</v>
      </c>
    </row>
    <row r="57" spans="1:27" ht="15">
      <c r="A57" s="69"/>
      <c r="B57" s="70" t="s">
        <v>54</v>
      </c>
      <c r="C57" s="70" t="s">
        <v>182</v>
      </c>
      <c r="D57" s="70" t="s">
        <v>184</v>
      </c>
      <c r="E57" s="70" t="s">
        <v>45</v>
      </c>
      <c r="F57" s="80">
        <v>11</v>
      </c>
      <c r="G57" s="75" t="s">
        <v>44</v>
      </c>
      <c r="H57" s="75" t="s">
        <v>44</v>
      </c>
      <c r="I57" s="75" t="s">
        <v>44</v>
      </c>
      <c r="J57" s="75" t="s">
        <v>44</v>
      </c>
      <c r="K57" s="75" t="s">
        <v>44</v>
      </c>
      <c r="L57" s="75" t="s">
        <v>44</v>
      </c>
      <c r="M57" s="75" t="s">
        <v>44</v>
      </c>
      <c r="N57" s="75" t="s">
        <v>44</v>
      </c>
      <c r="O57" s="75" t="s">
        <v>44</v>
      </c>
      <c r="P57" s="75" t="s">
        <v>44</v>
      </c>
      <c r="Q57" s="75" t="s">
        <v>44</v>
      </c>
      <c r="R57" s="75" t="s">
        <v>44</v>
      </c>
      <c r="S57" s="75" t="s">
        <v>44</v>
      </c>
      <c r="T57" s="75" t="s">
        <v>44</v>
      </c>
      <c r="U57" s="75">
        <v>1</v>
      </c>
      <c r="V57" s="75">
        <v>2</v>
      </c>
      <c r="W57" s="75" t="s">
        <v>44</v>
      </c>
      <c r="X57" s="75">
        <v>1</v>
      </c>
      <c r="Y57" s="75">
        <v>4</v>
      </c>
      <c r="Z57" s="75">
        <v>2</v>
      </c>
      <c r="AA57" s="76">
        <v>1</v>
      </c>
    </row>
    <row r="58" spans="1:27" ht="15">
      <c r="A58" s="107" t="s">
        <v>88</v>
      </c>
      <c r="B58" s="41" t="s">
        <v>52</v>
      </c>
      <c r="C58" s="41" t="s">
        <v>186</v>
      </c>
      <c r="D58" s="41" t="s">
        <v>185</v>
      </c>
      <c r="E58" s="41" t="s">
        <v>45</v>
      </c>
      <c r="F58" s="42">
        <v>26</v>
      </c>
      <c r="G58" s="43" t="s">
        <v>44</v>
      </c>
      <c r="H58" s="43" t="s">
        <v>44</v>
      </c>
      <c r="I58" s="43" t="s">
        <v>44</v>
      </c>
      <c r="J58" s="43" t="s">
        <v>44</v>
      </c>
      <c r="K58" s="43" t="s">
        <v>44</v>
      </c>
      <c r="L58" s="43" t="s">
        <v>44</v>
      </c>
      <c r="M58" s="43" t="s">
        <v>44</v>
      </c>
      <c r="N58" s="43">
        <v>1</v>
      </c>
      <c r="O58" s="43">
        <v>1</v>
      </c>
      <c r="P58" s="43" t="s">
        <v>44</v>
      </c>
      <c r="Q58" s="43" t="s">
        <v>44</v>
      </c>
      <c r="R58" s="43">
        <v>1</v>
      </c>
      <c r="S58" s="43">
        <v>3</v>
      </c>
      <c r="T58" s="43">
        <v>1</v>
      </c>
      <c r="U58" s="43">
        <v>2</v>
      </c>
      <c r="V58" s="43" t="s">
        <v>44</v>
      </c>
      <c r="W58" s="43">
        <v>7</v>
      </c>
      <c r="X58" s="43">
        <v>4</v>
      </c>
      <c r="Y58" s="43">
        <v>3</v>
      </c>
      <c r="Z58" s="43">
        <v>2</v>
      </c>
      <c r="AA58" s="44">
        <v>1</v>
      </c>
    </row>
    <row r="59" spans="1:27" ht="15">
      <c r="A59" s="61"/>
      <c r="B59" s="62" t="s">
        <v>53</v>
      </c>
      <c r="C59" s="62" t="s">
        <v>186</v>
      </c>
      <c r="D59" s="62" t="s">
        <v>187</v>
      </c>
      <c r="E59" s="62" t="s">
        <v>45</v>
      </c>
      <c r="F59" s="79">
        <v>13</v>
      </c>
      <c r="G59" s="66" t="s">
        <v>44</v>
      </c>
      <c r="H59" s="66" t="s">
        <v>44</v>
      </c>
      <c r="I59" s="66" t="s">
        <v>44</v>
      </c>
      <c r="J59" s="66" t="s">
        <v>44</v>
      </c>
      <c r="K59" s="66" t="s">
        <v>44</v>
      </c>
      <c r="L59" s="66" t="s">
        <v>44</v>
      </c>
      <c r="M59" s="66" t="s">
        <v>44</v>
      </c>
      <c r="N59" s="66">
        <v>1</v>
      </c>
      <c r="O59" s="66">
        <v>1</v>
      </c>
      <c r="P59" s="66" t="s">
        <v>44</v>
      </c>
      <c r="Q59" s="66" t="s">
        <v>44</v>
      </c>
      <c r="R59" s="66" t="s">
        <v>44</v>
      </c>
      <c r="S59" s="66">
        <v>1</v>
      </c>
      <c r="T59" s="66">
        <v>1</v>
      </c>
      <c r="U59" s="66">
        <v>1</v>
      </c>
      <c r="V59" s="66" t="s">
        <v>44</v>
      </c>
      <c r="W59" s="66">
        <v>4</v>
      </c>
      <c r="X59" s="66">
        <v>2</v>
      </c>
      <c r="Y59" s="66">
        <v>2</v>
      </c>
      <c r="Z59" s="66" t="s">
        <v>44</v>
      </c>
      <c r="AA59" s="67" t="s">
        <v>44</v>
      </c>
    </row>
    <row r="60" spans="1:27" ht="15">
      <c r="A60" s="69"/>
      <c r="B60" s="70" t="s">
        <v>54</v>
      </c>
      <c r="C60" s="70" t="s">
        <v>186</v>
      </c>
      <c r="D60" s="70" t="s">
        <v>188</v>
      </c>
      <c r="E60" s="70" t="s">
        <v>45</v>
      </c>
      <c r="F60" s="80">
        <v>13</v>
      </c>
      <c r="G60" s="75" t="s">
        <v>44</v>
      </c>
      <c r="H60" s="75" t="s">
        <v>44</v>
      </c>
      <c r="I60" s="75" t="s">
        <v>44</v>
      </c>
      <c r="J60" s="75" t="s">
        <v>44</v>
      </c>
      <c r="K60" s="75" t="s">
        <v>44</v>
      </c>
      <c r="L60" s="75" t="s">
        <v>44</v>
      </c>
      <c r="M60" s="75" t="s">
        <v>44</v>
      </c>
      <c r="N60" s="75" t="s">
        <v>44</v>
      </c>
      <c r="O60" s="75" t="s">
        <v>44</v>
      </c>
      <c r="P60" s="75" t="s">
        <v>44</v>
      </c>
      <c r="Q60" s="75" t="s">
        <v>44</v>
      </c>
      <c r="R60" s="75">
        <v>1</v>
      </c>
      <c r="S60" s="75">
        <v>2</v>
      </c>
      <c r="T60" s="75" t="s">
        <v>44</v>
      </c>
      <c r="U60" s="75">
        <v>1</v>
      </c>
      <c r="V60" s="75" t="s">
        <v>44</v>
      </c>
      <c r="W60" s="75">
        <v>3</v>
      </c>
      <c r="X60" s="75">
        <v>2</v>
      </c>
      <c r="Y60" s="75">
        <v>1</v>
      </c>
      <c r="Z60" s="75">
        <v>2</v>
      </c>
      <c r="AA60" s="76">
        <v>1</v>
      </c>
    </row>
    <row r="61" spans="1:27" ht="15">
      <c r="A61" s="107" t="s">
        <v>388</v>
      </c>
      <c r="B61" s="41" t="s">
        <v>52</v>
      </c>
      <c r="C61" s="41" t="s">
        <v>143</v>
      </c>
      <c r="D61" s="41" t="s">
        <v>142</v>
      </c>
      <c r="E61" s="41" t="s">
        <v>41</v>
      </c>
      <c r="F61" s="42">
        <v>67</v>
      </c>
      <c r="G61" s="43" t="s">
        <v>44</v>
      </c>
      <c r="H61" s="43" t="s">
        <v>44</v>
      </c>
      <c r="I61" s="43" t="s">
        <v>44</v>
      </c>
      <c r="J61" s="43" t="s">
        <v>44</v>
      </c>
      <c r="K61" s="43" t="s">
        <v>44</v>
      </c>
      <c r="L61" s="43" t="s">
        <v>44</v>
      </c>
      <c r="M61" s="43" t="s">
        <v>44</v>
      </c>
      <c r="N61" s="43" t="s">
        <v>44</v>
      </c>
      <c r="O61" s="43" t="s">
        <v>44</v>
      </c>
      <c r="P61" s="43" t="s">
        <v>44</v>
      </c>
      <c r="Q61" s="43" t="s">
        <v>44</v>
      </c>
      <c r="R61" s="43">
        <v>2</v>
      </c>
      <c r="S61" s="43">
        <v>1</v>
      </c>
      <c r="T61" s="43">
        <v>2</v>
      </c>
      <c r="U61" s="43">
        <v>1</v>
      </c>
      <c r="V61" s="43">
        <v>8</v>
      </c>
      <c r="W61" s="43">
        <v>13</v>
      </c>
      <c r="X61" s="43">
        <v>18</v>
      </c>
      <c r="Y61" s="43">
        <v>13</v>
      </c>
      <c r="Z61" s="43">
        <v>7</v>
      </c>
      <c r="AA61" s="44">
        <v>2</v>
      </c>
    </row>
    <row r="62" spans="1:27" ht="15">
      <c r="A62" s="61"/>
      <c r="B62" s="62" t="s">
        <v>53</v>
      </c>
      <c r="C62" s="62" t="s">
        <v>143</v>
      </c>
      <c r="D62" s="62" t="s">
        <v>144</v>
      </c>
      <c r="E62" s="62" t="s">
        <v>41</v>
      </c>
      <c r="F62" s="79">
        <v>32</v>
      </c>
      <c r="G62" s="66" t="s">
        <v>44</v>
      </c>
      <c r="H62" s="66" t="s">
        <v>44</v>
      </c>
      <c r="I62" s="66" t="s">
        <v>44</v>
      </c>
      <c r="J62" s="66" t="s">
        <v>44</v>
      </c>
      <c r="K62" s="66" t="s">
        <v>44</v>
      </c>
      <c r="L62" s="66" t="s">
        <v>44</v>
      </c>
      <c r="M62" s="66" t="s">
        <v>44</v>
      </c>
      <c r="N62" s="66" t="s">
        <v>44</v>
      </c>
      <c r="O62" s="66" t="s">
        <v>44</v>
      </c>
      <c r="P62" s="66" t="s">
        <v>44</v>
      </c>
      <c r="Q62" s="66" t="s">
        <v>44</v>
      </c>
      <c r="R62" s="66">
        <v>2</v>
      </c>
      <c r="S62" s="66" t="s">
        <v>44</v>
      </c>
      <c r="T62" s="66">
        <v>2</v>
      </c>
      <c r="U62" s="66" t="s">
        <v>44</v>
      </c>
      <c r="V62" s="66">
        <v>5</v>
      </c>
      <c r="W62" s="66">
        <v>7</v>
      </c>
      <c r="X62" s="66">
        <v>8</v>
      </c>
      <c r="Y62" s="66">
        <v>5</v>
      </c>
      <c r="Z62" s="66">
        <v>2</v>
      </c>
      <c r="AA62" s="67">
        <v>1</v>
      </c>
    </row>
    <row r="63" spans="1:27" ht="15">
      <c r="A63" s="69"/>
      <c r="B63" s="70" t="s">
        <v>54</v>
      </c>
      <c r="C63" s="70" t="s">
        <v>143</v>
      </c>
      <c r="D63" s="70" t="s">
        <v>145</v>
      </c>
      <c r="E63" s="70" t="s">
        <v>41</v>
      </c>
      <c r="F63" s="80">
        <v>35</v>
      </c>
      <c r="G63" s="75" t="s">
        <v>44</v>
      </c>
      <c r="H63" s="75" t="s">
        <v>44</v>
      </c>
      <c r="I63" s="75" t="s">
        <v>44</v>
      </c>
      <c r="J63" s="75" t="s">
        <v>44</v>
      </c>
      <c r="K63" s="75" t="s">
        <v>44</v>
      </c>
      <c r="L63" s="75" t="s">
        <v>44</v>
      </c>
      <c r="M63" s="75" t="s">
        <v>44</v>
      </c>
      <c r="N63" s="75" t="s">
        <v>44</v>
      </c>
      <c r="O63" s="75" t="s">
        <v>44</v>
      </c>
      <c r="P63" s="75" t="s">
        <v>44</v>
      </c>
      <c r="Q63" s="75" t="s">
        <v>44</v>
      </c>
      <c r="R63" s="75" t="s">
        <v>44</v>
      </c>
      <c r="S63" s="75">
        <v>1</v>
      </c>
      <c r="T63" s="75" t="s">
        <v>44</v>
      </c>
      <c r="U63" s="75">
        <v>1</v>
      </c>
      <c r="V63" s="75">
        <v>3</v>
      </c>
      <c r="W63" s="75">
        <v>6</v>
      </c>
      <c r="X63" s="75">
        <v>10</v>
      </c>
      <c r="Y63" s="75">
        <v>8</v>
      </c>
      <c r="Z63" s="75">
        <v>5</v>
      </c>
      <c r="AA63" s="76">
        <v>1</v>
      </c>
    </row>
    <row r="64" spans="1:27" ht="15">
      <c r="A64" s="107" t="s">
        <v>69</v>
      </c>
      <c r="B64" s="41" t="s">
        <v>52</v>
      </c>
      <c r="C64" s="41" t="s">
        <v>147</v>
      </c>
      <c r="D64" s="41" t="s">
        <v>146</v>
      </c>
      <c r="E64" s="41" t="s">
        <v>42</v>
      </c>
      <c r="F64" s="42">
        <v>67</v>
      </c>
      <c r="G64" s="43" t="s">
        <v>44</v>
      </c>
      <c r="H64" s="43" t="s">
        <v>44</v>
      </c>
      <c r="I64" s="43" t="s">
        <v>44</v>
      </c>
      <c r="J64" s="43" t="s">
        <v>44</v>
      </c>
      <c r="K64" s="43" t="s">
        <v>44</v>
      </c>
      <c r="L64" s="43" t="s">
        <v>44</v>
      </c>
      <c r="M64" s="43" t="s">
        <v>44</v>
      </c>
      <c r="N64" s="43" t="s">
        <v>44</v>
      </c>
      <c r="O64" s="43" t="s">
        <v>44</v>
      </c>
      <c r="P64" s="43" t="s">
        <v>44</v>
      </c>
      <c r="Q64" s="43" t="s">
        <v>44</v>
      </c>
      <c r="R64" s="43">
        <v>2</v>
      </c>
      <c r="S64" s="43">
        <v>1</v>
      </c>
      <c r="T64" s="43">
        <v>2</v>
      </c>
      <c r="U64" s="43">
        <v>1</v>
      </c>
      <c r="V64" s="43">
        <v>8</v>
      </c>
      <c r="W64" s="43">
        <v>13</v>
      </c>
      <c r="X64" s="43">
        <v>18</v>
      </c>
      <c r="Y64" s="43">
        <v>13</v>
      </c>
      <c r="Z64" s="43">
        <v>7</v>
      </c>
      <c r="AA64" s="44">
        <v>2</v>
      </c>
    </row>
    <row r="65" spans="1:27" ht="15">
      <c r="A65" s="61"/>
      <c r="B65" s="62" t="s">
        <v>53</v>
      </c>
      <c r="C65" s="62" t="s">
        <v>147</v>
      </c>
      <c r="D65" s="62" t="s">
        <v>148</v>
      </c>
      <c r="E65" s="62" t="s">
        <v>42</v>
      </c>
      <c r="F65" s="79">
        <v>32</v>
      </c>
      <c r="G65" s="66" t="s">
        <v>44</v>
      </c>
      <c r="H65" s="66" t="s">
        <v>44</v>
      </c>
      <c r="I65" s="66" t="s">
        <v>44</v>
      </c>
      <c r="J65" s="66" t="s">
        <v>44</v>
      </c>
      <c r="K65" s="66" t="s">
        <v>44</v>
      </c>
      <c r="L65" s="66" t="s">
        <v>44</v>
      </c>
      <c r="M65" s="66" t="s">
        <v>44</v>
      </c>
      <c r="N65" s="66" t="s">
        <v>44</v>
      </c>
      <c r="O65" s="66" t="s">
        <v>44</v>
      </c>
      <c r="P65" s="66" t="s">
        <v>44</v>
      </c>
      <c r="Q65" s="66" t="s">
        <v>44</v>
      </c>
      <c r="R65" s="66">
        <v>2</v>
      </c>
      <c r="S65" s="66" t="s">
        <v>44</v>
      </c>
      <c r="T65" s="66">
        <v>2</v>
      </c>
      <c r="U65" s="66" t="s">
        <v>44</v>
      </c>
      <c r="V65" s="66">
        <v>5</v>
      </c>
      <c r="W65" s="66">
        <v>7</v>
      </c>
      <c r="X65" s="66">
        <v>8</v>
      </c>
      <c r="Y65" s="66">
        <v>5</v>
      </c>
      <c r="Z65" s="66">
        <v>2</v>
      </c>
      <c r="AA65" s="67">
        <v>1</v>
      </c>
    </row>
    <row r="66" spans="1:27" ht="15">
      <c r="A66" s="69"/>
      <c r="B66" s="70" t="s">
        <v>54</v>
      </c>
      <c r="C66" s="70" t="s">
        <v>147</v>
      </c>
      <c r="D66" s="70" t="s">
        <v>149</v>
      </c>
      <c r="E66" s="70" t="s">
        <v>42</v>
      </c>
      <c r="F66" s="80">
        <v>35</v>
      </c>
      <c r="G66" s="75" t="s">
        <v>44</v>
      </c>
      <c r="H66" s="75" t="s">
        <v>44</v>
      </c>
      <c r="I66" s="75" t="s">
        <v>44</v>
      </c>
      <c r="J66" s="75" t="s">
        <v>44</v>
      </c>
      <c r="K66" s="75" t="s">
        <v>44</v>
      </c>
      <c r="L66" s="75" t="s">
        <v>44</v>
      </c>
      <c r="M66" s="75" t="s">
        <v>44</v>
      </c>
      <c r="N66" s="75" t="s">
        <v>44</v>
      </c>
      <c r="O66" s="75" t="s">
        <v>44</v>
      </c>
      <c r="P66" s="75" t="s">
        <v>44</v>
      </c>
      <c r="Q66" s="75" t="s">
        <v>44</v>
      </c>
      <c r="R66" s="75" t="s">
        <v>44</v>
      </c>
      <c r="S66" s="75">
        <v>1</v>
      </c>
      <c r="T66" s="75" t="s">
        <v>44</v>
      </c>
      <c r="U66" s="75">
        <v>1</v>
      </c>
      <c r="V66" s="75">
        <v>3</v>
      </c>
      <c r="W66" s="75">
        <v>6</v>
      </c>
      <c r="X66" s="75">
        <v>10</v>
      </c>
      <c r="Y66" s="75">
        <v>8</v>
      </c>
      <c r="Z66" s="75">
        <v>5</v>
      </c>
      <c r="AA66" s="76">
        <v>1</v>
      </c>
    </row>
    <row r="67" spans="1:27" ht="15">
      <c r="A67" s="107" t="s">
        <v>71</v>
      </c>
      <c r="B67" s="41" t="s">
        <v>52</v>
      </c>
      <c r="C67" s="41" t="s">
        <v>27</v>
      </c>
      <c r="D67" s="41" t="s">
        <v>150</v>
      </c>
      <c r="E67" s="41" t="s">
        <v>45</v>
      </c>
      <c r="F67" s="42">
        <v>26</v>
      </c>
      <c r="G67" s="43" t="s">
        <v>44</v>
      </c>
      <c r="H67" s="43" t="s">
        <v>44</v>
      </c>
      <c r="I67" s="43" t="s">
        <v>44</v>
      </c>
      <c r="J67" s="43" t="s">
        <v>44</v>
      </c>
      <c r="K67" s="43" t="s">
        <v>44</v>
      </c>
      <c r="L67" s="43" t="s">
        <v>44</v>
      </c>
      <c r="M67" s="43" t="s">
        <v>44</v>
      </c>
      <c r="N67" s="43" t="s">
        <v>44</v>
      </c>
      <c r="O67" s="43" t="s">
        <v>44</v>
      </c>
      <c r="P67" s="43" t="s">
        <v>44</v>
      </c>
      <c r="Q67" s="43" t="s">
        <v>44</v>
      </c>
      <c r="R67" s="43">
        <v>1</v>
      </c>
      <c r="S67" s="43">
        <v>1</v>
      </c>
      <c r="T67" s="43">
        <v>1</v>
      </c>
      <c r="U67" s="43">
        <v>1</v>
      </c>
      <c r="V67" s="43">
        <v>1</v>
      </c>
      <c r="W67" s="43">
        <v>4</v>
      </c>
      <c r="X67" s="43">
        <v>9</v>
      </c>
      <c r="Y67" s="43">
        <v>5</v>
      </c>
      <c r="Z67" s="43">
        <v>2</v>
      </c>
      <c r="AA67" s="44">
        <v>1</v>
      </c>
    </row>
    <row r="68" spans="1:27" ht="15">
      <c r="A68" s="61"/>
      <c r="B68" s="62" t="s">
        <v>53</v>
      </c>
      <c r="C68" s="62" t="s">
        <v>27</v>
      </c>
      <c r="D68" s="62" t="s">
        <v>151</v>
      </c>
      <c r="E68" s="62" t="s">
        <v>45</v>
      </c>
      <c r="F68" s="79">
        <v>12</v>
      </c>
      <c r="G68" s="66" t="s">
        <v>44</v>
      </c>
      <c r="H68" s="66" t="s">
        <v>44</v>
      </c>
      <c r="I68" s="66" t="s">
        <v>44</v>
      </c>
      <c r="J68" s="66" t="s">
        <v>44</v>
      </c>
      <c r="K68" s="66" t="s">
        <v>44</v>
      </c>
      <c r="L68" s="66" t="s">
        <v>44</v>
      </c>
      <c r="M68" s="66" t="s">
        <v>44</v>
      </c>
      <c r="N68" s="66" t="s">
        <v>44</v>
      </c>
      <c r="O68" s="66" t="s">
        <v>44</v>
      </c>
      <c r="P68" s="66" t="s">
        <v>44</v>
      </c>
      <c r="Q68" s="66" t="s">
        <v>44</v>
      </c>
      <c r="R68" s="66">
        <v>1</v>
      </c>
      <c r="S68" s="66" t="s">
        <v>44</v>
      </c>
      <c r="T68" s="66">
        <v>1</v>
      </c>
      <c r="U68" s="66" t="s">
        <v>44</v>
      </c>
      <c r="V68" s="66">
        <v>1</v>
      </c>
      <c r="W68" s="66">
        <v>1</v>
      </c>
      <c r="X68" s="66">
        <v>5</v>
      </c>
      <c r="Y68" s="66">
        <v>2</v>
      </c>
      <c r="Z68" s="66" t="s">
        <v>44</v>
      </c>
      <c r="AA68" s="67">
        <v>1</v>
      </c>
    </row>
    <row r="69" spans="1:27" ht="15">
      <c r="A69" s="69"/>
      <c r="B69" s="70" t="s">
        <v>54</v>
      </c>
      <c r="C69" s="70" t="s">
        <v>27</v>
      </c>
      <c r="D69" s="70" t="s">
        <v>152</v>
      </c>
      <c r="E69" s="70" t="s">
        <v>45</v>
      </c>
      <c r="F69" s="80">
        <v>14</v>
      </c>
      <c r="G69" s="75" t="s">
        <v>44</v>
      </c>
      <c r="H69" s="75" t="s">
        <v>44</v>
      </c>
      <c r="I69" s="75" t="s">
        <v>44</v>
      </c>
      <c r="J69" s="75" t="s">
        <v>44</v>
      </c>
      <c r="K69" s="75" t="s">
        <v>44</v>
      </c>
      <c r="L69" s="75" t="s">
        <v>44</v>
      </c>
      <c r="M69" s="75" t="s">
        <v>44</v>
      </c>
      <c r="N69" s="75" t="s">
        <v>44</v>
      </c>
      <c r="O69" s="75" t="s">
        <v>44</v>
      </c>
      <c r="P69" s="75" t="s">
        <v>44</v>
      </c>
      <c r="Q69" s="75" t="s">
        <v>44</v>
      </c>
      <c r="R69" s="75" t="s">
        <v>44</v>
      </c>
      <c r="S69" s="75">
        <v>1</v>
      </c>
      <c r="T69" s="75" t="s">
        <v>44</v>
      </c>
      <c r="U69" s="75">
        <v>1</v>
      </c>
      <c r="V69" s="75" t="s">
        <v>44</v>
      </c>
      <c r="W69" s="75">
        <v>3</v>
      </c>
      <c r="X69" s="75">
        <v>4</v>
      </c>
      <c r="Y69" s="75">
        <v>3</v>
      </c>
      <c r="Z69" s="75">
        <v>2</v>
      </c>
      <c r="AA69" s="76" t="s">
        <v>44</v>
      </c>
    </row>
    <row r="70" spans="1:27" ht="15">
      <c r="A70" s="107" t="s">
        <v>73</v>
      </c>
      <c r="B70" s="41" t="s">
        <v>52</v>
      </c>
      <c r="C70" s="41" t="s">
        <v>28</v>
      </c>
      <c r="D70" s="41" t="s">
        <v>153</v>
      </c>
      <c r="E70" s="41" t="s">
        <v>45</v>
      </c>
      <c r="F70" s="42">
        <v>14</v>
      </c>
      <c r="G70" s="43" t="s">
        <v>44</v>
      </c>
      <c r="H70" s="43" t="s">
        <v>44</v>
      </c>
      <c r="I70" s="43" t="s">
        <v>44</v>
      </c>
      <c r="J70" s="43" t="s">
        <v>44</v>
      </c>
      <c r="K70" s="43" t="s">
        <v>44</v>
      </c>
      <c r="L70" s="43" t="s">
        <v>44</v>
      </c>
      <c r="M70" s="43" t="s">
        <v>44</v>
      </c>
      <c r="N70" s="43" t="s">
        <v>44</v>
      </c>
      <c r="O70" s="43" t="s">
        <v>44</v>
      </c>
      <c r="P70" s="43" t="s">
        <v>44</v>
      </c>
      <c r="Q70" s="43" t="s">
        <v>44</v>
      </c>
      <c r="R70" s="43" t="s">
        <v>44</v>
      </c>
      <c r="S70" s="43" t="s">
        <v>44</v>
      </c>
      <c r="T70" s="43" t="s">
        <v>44</v>
      </c>
      <c r="U70" s="43" t="s">
        <v>44</v>
      </c>
      <c r="V70" s="43">
        <v>4</v>
      </c>
      <c r="W70" s="43">
        <v>4</v>
      </c>
      <c r="X70" s="43">
        <v>1</v>
      </c>
      <c r="Y70" s="43">
        <v>3</v>
      </c>
      <c r="Z70" s="43">
        <v>2</v>
      </c>
      <c r="AA70" s="44" t="s">
        <v>44</v>
      </c>
    </row>
    <row r="71" spans="1:27" ht="15">
      <c r="A71" s="61"/>
      <c r="B71" s="62" t="s">
        <v>53</v>
      </c>
      <c r="C71" s="62" t="s">
        <v>28</v>
      </c>
      <c r="D71" s="62" t="s">
        <v>154</v>
      </c>
      <c r="E71" s="62" t="s">
        <v>45</v>
      </c>
      <c r="F71" s="79">
        <v>9</v>
      </c>
      <c r="G71" s="66" t="s">
        <v>44</v>
      </c>
      <c r="H71" s="66" t="s">
        <v>44</v>
      </c>
      <c r="I71" s="66" t="s">
        <v>44</v>
      </c>
      <c r="J71" s="66" t="s">
        <v>44</v>
      </c>
      <c r="K71" s="66" t="s">
        <v>44</v>
      </c>
      <c r="L71" s="66" t="s">
        <v>44</v>
      </c>
      <c r="M71" s="66" t="s">
        <v>44</v>
      </c>
      <c r="N71" s="66" t="s">
        <v>44</v>
      </c>
      <c r="O71" s="66" t="s">
        <v>44</v>
      </c>
      <c r="P71" s="66" t="s">
        <v>44</v>
      </c>
      <c r="Q71" s="66" t="s">
        <v>44</v>
      </c>
      <c r="R71" s="66" t="s">
        <v>44</v>
      </c>
      <c r="S71" s="66" t="s">
        <v>44</v>
      </c>
      <c r="T71" s="66" t="s">
        <v>44</v>
      </c>
      <c r="U71" s="66" t="s">
        <v>44</v>
      </c>
      <c r="V71" s="66">
        <v>2</v>
      </c>
      <c r="W71" s="66">
        <v>3</v>
      </c>
      <c r="X71" s="66">
        <v>1</v>
      </c>
      <c r="Y71" s="66">
        <v>2</v>
      </c>
      <c r="Z71" s="66">
        <v>1</v>
      </c>
      <c r="AA71" s="67" t="s">
        <v>44</v>
      </c>
    </row>
    <row r="72" spans="1:27" ht="15">
      <c r="A72" s="69"/>
      <c r="B72" s="70" t="s">
        <v>54</v>
      </c>
      <c r="C72" s="70" t="s">
        <v>28</v>
      </c>
      <c r="D72" s="70" t="s">
        <v>155</v>
      </c>
      <c r="E72" s="70" t="s">
        <v>45</v>
      </c>
      <c r="F72" s="80">
        <v>5</v>
      </c>
      <c r="G72" s="75" t="s">
        <v>44</v>
      </c>
      <c r="H72" s="75" t="s">
        <v>44</v>
      </c>
      <c r="I72" s="75" t="s">
        <v>44</v>
      </c>
      <c r="J72" s="75" t="s">
        <v>44</v>
      </c>
      <c r="K72" s="75" t="s">
        <v>44</v>
      </c>
      <c r="L72" s="75" t="s">
        <v>44</v>
      </c>
      <c r="M72" s="75" t="s">
        <v>44</v>
      </c>
      <c r="N72" s="75" t="s">
        <v>44</v>
      </c>
      <c r="O72" s="75" t="s">
        <v>44</v>
      </c>
      <c r="P72" s="75" t="s">
        <v>44</v>
      </c>
      <c r="Q72" s="75" t="s">
        <v>44</v>
      </c>
      <c r="R72" s="75" t="s">
        <v>44</v>
      </c>
      <c r="S72" s="75" t="s">
        <v>44</v>
      </c>
      <c r="T72" s="75" t="s">
        <v>44</v>
      </c>
      <c r="U72" s="75" t="s">
        <v>44</v>
      </c>
      <c r="V72" s="75">
        <v>2</v>
      </c>
      <c r="W72" s="75">
        <v>1</v>
      </c>
      <c r="X72" s="75" t="s">
        <v>44</v>
      </c>
      <c r="Y72" s="75">
        <v>1</v>
      </c>
      <c r="Z72" s="75">
        <v>1</v>
      </c>
      <c r="AA72" s="76" t="s">
        <v>44</v>
      </c>
    </row>
    <row r="73" spans="1:27" ht="15">
      <c r="A73" s="107" t="s">
        <v>75</v>
      </c>
      <c r="B73" s="41" t="s">
        <v>52</v>
      </c>
      <c r="C73" s="41" t="s">
        <v>29</v>
      </c>
      <c r="D73" s="41" t="s">
        <v>156</v>
      </c>
      <c r="E73" s="41" t="s">
        <v>45</v>
      </c>
      <c r="F73" s="42">
        <v>11</v>
      </c>
      <c r="G73" s="43" t="s">
        <v>44</v>
      </c>
      <c r="H73" s="43" t="s">
        <v>44</v>
      </c>
      <c r="I73" s="43" t="s">
        <v>44</v>
      </c>
      <c r="J73" s="43" t="s">
        <v>44</v>
      </c>
      <c r="K73" s="43" t="s">
        <v>44</v>
      </c>
      <c r="L73" s="43" t="s">
        <v>44</v>
      </c>
      <c r="M73" s="43" t="s">
        <v>44</v>
      </c>
      <c r="N73" s="43" t="s">
        <v>44</v>
      </c>
      <c r="O73" s="43" t="s">
        <v>44</v>
      </c>
      <c r="P73" s="43" t="s">
        <v>44</v>
      </c>
      <c r="Q73" s="43" t="s">
        <v>44</v>
      </c>
      <c r="R73" s="43" t="s">
        <v>44</v>
      </c>
      <c r="S73" s="43" t="s">
        <v>44</v>
      </c>
      <c r="T73" s="43" t="s">
        <v>44</v>
      </c>
      <c r="U73" s="43" t="s">
        <v>44</v>
      </c>
      <c r="V73" s="43" t="s">
        <v>44</v>
      </c>
      <c r="W73" s="43">
        <v>3</v>
      </c>
      <c r="X73" s="43">
        <v>5</v>
      </c>
      <c r="Y73" s="43">
        <v>2</v>
      </c>
      <c r="Z73" s="43">
        <v>1</v>
      </c>
      <c r="AA73" s="44" t="s">
        <v>44</v>
      </c>
    </row>
    <row r="74" spans="1:27" ht="15">
      <c r="A74" s="61"/>
      <c r="B74" s="62" t="s">
        <v>53</v>
      </c>
      <c r="C74" s="62" t="s">
        <v>29</v>
      </c>
      <c r="D74" s="62" t="s">
        <v>157</v>
      </c>
      <c r="E74" s="62" t="s">
        <v>45</v>
      </c>
      <c r="F74" s="79">
        <v>2</v>
      </c>
      <c r="G74" s="66" t="s">
        <v>44</v>
      </c>
      <c r="H74" s="66" t="s">
        <v>44</v>
      </c>
      <c r="I74" s="66" t="s">
        <v>44</v>
      </c>
      <c r="J74" s="66" t="s">
        <v>44</v>
      </c>
      <c r="K74" s="66" t="s">
        <v>44</v>
      </c>
      <c r="L74" s="66" t="s">
        <v>44</v>
      </c>
      <c r="M74" s="66" t="s">
        <v>44</v>
      </c>
      <c r="N74" s="66" t="s">
        <v>44</v>
      </c>
      <c r="O74" s="66" t="s">
        <v>44</v>
      </c>
      <c r="P74" s="66" t="s">
        <v>44</v>
      </c>
      <c r="Q74" s="66" t="s">
        <v>44</v>
      </c>
      <c r="R74" s="66" t="s">
        <v>44</v>
      </c>
      <c r="S74" s="66" t="s">
        <v>44</v>
      </c>
      <c r="T74" s="66" t="s">
        <v>44</v>
      </c>
      <c r="U74" s="66" t="s">
        <v>44</v>
      </c>
      <c r="V74" s="66" t="s">
        <v>44</v>
      </c>
      <c r="W74" s="66">
        <v>1</v>
      </c>
      <c r="X74" s="66">
        <v>1</v>
      </c>
      <c r="Y74" s="66" t="s">
        <v>44</v>
      </c>
      <c r="Z74" s="66" t="s">
        <v>44</v>
      </c>
      <c r="AA74" s="67" t="s">
        <v>44</v>
      </c>
    </row>
    <row r="75" spans="1:27" ht="15">
      <c r="A75" s="69"/>
      <c r="B75" s="70" t="s">
        <v>54</v>
      </c>
      <c r="C75" s="70" t="s">
        <v>29</v>
      </c>
      <c r="D75" s="70" t="s">
        <v>158</v>
      </c>
      <c r="E75" s="70" t="s">
        <v>45</v>
      </c>
      <c r="F75" s="80">
        <v>9</v>
      </c>
      <c r="G75" s="75" t="s">
        <v>44</v>
      </c>
      <c r="H75" s="75" t="s">
        <v>44</v>
      </c>
      <c r="I75" s="75" t="s">
        <v>44</v>
      </c>
      <c r="J75" s="75" t="s">
        <v>44</v>
      </c>
      <c r="K75" s="75" t="s">
        <v>44</v>
      </c>
      <c r="L75" s="75" t="s">
        <v>44</v>
      </c>
      <c r="M75" s="75" t="s">
        <v>44</v>
      </c>
      <c r="N75" s="75" t="s">
        <v>44</v>
      </c>
      <c r="O75" s="75" t="s">
        <v>44</v>
      </c>
      <c r="P75" s="75" t="s">
        <v>44</v>
      </c>
      <c r="Q75" s="75" t="s">
        <v>44</v>
      </c>
      <c r="R75" s="75" t="s">
        <v>44</v>
      </c>
      <c r="S75" s="75" t="s">
        <v>44</v>
      </c>
      <c r="T75" s="75" t="s">
        <v>44</v>
      </c>
      <c r="U75" s="75" t="s">
        <v>44</v>
      </c>
      <c r="V75" s="75" t="s">
        <v>44</v>
      </c>
      <c r="W75" s="75">
        <v>2</v>
      </c>
      <c r="X75" s="75">
        <v>4</v>
      </c>
      <c r="Y75" s="75">
        <v>2</v>
      </c>
      <c r="Z75" s="75">
        <v>1</v>
      </c>
      <c r="AA75" s="76" t="s">
        <v>44</v>
      </c>
    </row>
    <row r="76" spans="1:27" ht="15">
      <c r="A76" s="107" t="s">
        <v>77</v>
      </c>
      <c r="B76" s="41" t="s">
        <v>52</v>
      </c>
      <c r="C76" s="41" t="s">
        <v>30</v>
      </c>
      <c r="D76" s="41" t="s">
        <v>159</v>
      </c>
      <c r="E76" s="41" t="s">
        <v>45</v>
      </c>
      <c r="F76" s="42">
        <v>11</v>
      </c>
      <c r="G76" s="43" t="s">
        <v>44</v>
      </c>
      <c r="H76" s="43" t="s">
        <v>44</v>
      </c>
      <c r="I76" s="43" t="s">
        <v>44</v>
      </c>
      <c r="J76" s="43" t="s">
        <v>44</v>
      </c>
      <c r="K76" s="43" t="s">
        <v>44</v>
      </c>
      <c r="L76" s="43" t="s">
        <v>44</v>
      </c>
      <c r="M76" s="43" t="s">
        <v>44</v>
      </c>
      <c r="N76" s="43" t="s">
        <v>44</v>
      </c>
      <c r="O76" s="43" t="s">
        <v>44</v>
      </c>
      <c r="P76" s="43" t="s">
        <v>44</v>
      </c>
      <c r="Q76" s="43" t="s">
        <v>44</v>
      </c>
      <c r="R76" s="43">
        <v>1</v>
      </c>
      <c r="S76" s="43" t="s">
        <v>44</v>
      </c>
      <c r="T76" s="43" t="s">
        <v>44</v>
      </c>
      <c r="U76" s="43" t="s">
        <v>44</v>
      </c>
      <c r="V76" s="43">
        <v>2</v>
      </c>
      <c r="W76" s="43">
        <v>1</v>
      </c>
      <c r="X76" s="43">
        <v>2</v>
      </c>
      <c r="Y76" s="43">
        <v>3</v>
      </c>
      <c r="Z76" s="43">
        <v>1</v>
      </c>
      <c r="AA76" s="44">
        <v>1</v>
      </c>
    </row>
    <row r="77" spans="1:27" ht="15">
      <c r="A77" s="61"/>
      <c r="B77" s="62" t="s">
        <v>53</v>
      </c>
      <c r="C77" s="62" t="s">
        <v>30</v>
      </c>
      <c r="D77" s="62" t="s">
        <v>160</v>
      </c>
      <c r="E77" s="62" t="s">
        <v>45</v>
      </c>
      <c r="F77" s="79">
        <v>6</v>
      </c>
      <c r="G77" s="66" t="s">
        <v>44</v>
      </c>
      <c r="H77" s="66" t="s">
        <v>44</v>
      </c>
      <c r="I77" s="66" t="s">
        <v>44</v>
      </c>
      <c r="J77" s="66" t="s">
        <v>44</v>
      </c>
      <c r="K77" s="66" t="s">
        <v>44</v>
      </c>
      <c r="L77" s="66" t="s">
        <v>44</v>
      </c>
      <c r="M77" s="66" t="s">
        <v>44</v>
      </c>
      <c r="N77" s="66" t="s">
        <v>44</v>
      </c>
      <c r="O77" s="66" t="s">
        <v>44</v>
      </c>
      <c r="P77" s="66" t="s">
        <v>44</v>
      </c>
      <c r="Q77" s="66" t="s">
        <v>44</v>
      </c>
      <c r="R77" s="66">
        <v>1</v>
      </c>
      <c r="S77" s="66" t="s">
        <v>44</v>
      </c>
      <c r="T77" s="66" t="s">
        <v>44</v>
      </c>
      <c r="U77" s="66" t="s">
        <v>44</v>
      </c>
      <c r="V77" s="66">
        <v>1</v>
      </c>
      <c r="W77" s="66">
        <v>1</v>
      </c>
      <c r="X77" s="66">
        <v>1</v>
      </c>
      <c r="Y77" s="66">
        <v>1</v>
      </c>
      <c r="Z77" s="66">
        <v>1</v>
      </c>
      <c r="AA77" s="67" t="s">
        <v>44</v>
      </c>
    </row>
    <row r="78" spans="1:27" ht="15">
      <c r="A78" s="69"/>
      <c r="B78" s="70" t="s">
        <v>54</v>
      </c>
      <c r="C78" s="70" t="s">
        <v>30</v>
      </c>
      <c r="D78" s="70" t="s">
        <v>161</v>
      </c>
      <c r="E78" s="70" t="s">
        <v>45</v>
      </c>
      <c r="F78" s="80">
        <v>5</v>
      </c>
      <c r="G78" s="75" t="s">
        <v>44</v>
      </c>
      <c r="H78" s="75" t="s">
        <v>44</v>
      </c>
      <c r="I78" s="75" t="s">
        <v>44</v>
      </c>
      <c r="J78" s="75" t="s">
        <v>44</v>
      </c>
      <c r="K78" s="75" t="s">
        <v>44</v>
      </c>
      <c r="L78" s="75" t="s">
        <v>44</v>
      </c>
      <c r="M78" s="75" t="s">
        <v>44</v>
      </c>
      <c r="N78" s="75" t="s">
        <v>44</v>
      </c>
      <c r="O78" s="75" t="s">
        <v>44</v>
      </c>
      <c r="P78" s="75" t="s">
        <v>44</v>
      </c>
      <c r="Q78" s="75" t="s">
        <v>44</v>
      </c>
      <c r="R78" s="75" t="s">
        <v>44</v>
      </c>
      <c r="S78" s="75" t="s">
        <v>44</v>
      </c>
      <c r="T78" s="75" t="s">
        <v>44</v>
      </c>
      <c r="U78" s="75" t="s">
        <v>44</v>
      </c>
      <c r="V78" s="75">
        <v>1</v>
      </c>
      <c r="W78" s="75" t="s">
        <v>44</v>
      </c>
      <c r="X78" s="75">
        <v>1</v>
      </c>
      <c r="Y78" s="75">
        <v>2</v>
      </c>
      <c r="Z78" s="75" t="s">
        <v>44</v>
      </c>
      <c r="AA78" s="76">
        <v>1</v>
      </c>
    </row>
    <row r="79" spans="1:27" ht="15">
      <c r="A79" s="107" t="s">
        <v>79</v>
      </c>
      <c r="B79" s="41" t="s">
        <v>52</v>
      </c>
      <c r="C79" s="41" t="s">
        <v>31</v>
      </c>
      <c r="D79" s="41" t="s">
        <v>162</v>
      </c>
      <c r="E79" s="41" t="s">
        <v>45</v>
      </c>
      <c r="F79" s="42">
        <v>5</v>
      </c>
      <c r="G79" s="43" t="s">
        <v>44</v>
      </c>
      <c r="H79" s="43" t="s">
        <v>44</v>
      </c>
      <c r="I79" s="43" t="s">
        <v>44</v>
      </c>
      <c r="J79" s="43" t="s">
        <v>44</v>
      </c>
      <c r="K79" s="43" t="s">
        <v>44</v>
      </c>
      <c r="L79" s="43" t="s">
        <v>44</v>
      </c>
      <c r="M79" s="43" t="s">
        <v>44</v>
      </c>
      <c r="N79" s="43" t="s">
        <v>44</v>
      </c>
      <c r="O79" s="43" t="s">
        <v>44</v>
      </c>
      <c r="P79" s="43" t="s">
        <v>44</v>
      </c>
      <c r="Q79" s="43" t="s">
        <v>44</v>
      </c>
      <c r="R79" s="43" t="s">
        <v>44</v>
      </c>
      <c r="S79" s="43" t="s">
        <v>44</v>
      </c>
      <c r="T79" s="43">
        <v>1</v>
      </c>
      <c r="U79" s="43" t="s">
        <v>44</v>
      </c>
      <c r="V79" s="43">
        <v>1</v>
      </c>
      <c r="W79" s="43">
        <v>1</v>
      </c>
      <c r="X79" s="43">
        <v>1</v>
      </c>
      <c r="Y79" s="43" t="s">
        <v>44</v>
      </c>
      <c r="Z79" s="43">
        <v>1</v>
      </c>
      <c r="AA79" s="44" t="s">
        <v>44</v>
      </c>
    </row>
    <row r="80" spans="1:27" ht="15">
      <c r="A80" s="61"/>
      <c r="B80" s="62" t="s">
        <v>53</v>
      </c>
      <c r="C80" s="62" t="s">
        <v>31</v>
      </c>
      <c r="D80" s="62" t="s">
        <v>163</v>
      </c>
      <c r="E80" s="62" t="s">
        <v>45</v>
      </c>
      <c r="F80" s="79">
        <v>3</v>
      </c>
      <c r="G80" s="66" t="s">
        <v>44</v>
      </c>
      <c r="H80" s="66" t="s">
        <v>44</v>
      </c>
      <c r="I80" s="66" t="s">
        <v>44</v>
      </c>
      <c r="J80" s="66" t="s">
        <v>44</v>
      </c>
      <c r="K80" s="66" t="s">
        <v>44</v>
      </c>
      <c r="L80" s="66" t="s">
        <v>44</v>
      </c>
      <c r="M80" s="66" t="s">
        <v>44</v>
      </c>
      <c r="N80" s="66" t="s">
        <v>44</v>
      </c>
      <c r="O80" s="66" t="s">
        <v>44</v>
      </c>
      <c r="P80" s="66" t="s">
        <v>44</v>
      </c>
      <c r="Q80" s="66" t="s">
        <v>44</v>
      </c>
      <c r="R80" s="66" t="s">
        <v>44</v>
      </c>
      <c r="S80" s="66" t="s">
        <v>44</v>
      </c>
      <c r="T80" s="66">
        <v>1</v>
      </c>
      <c r="U80" s="66" t="s">
        <v>44</v>
      </c>
      <c r="V80" s="66">
        <v>1</v>
      </c>
      <c r="W80" s="66">
        <v>1</v>
      </c>
      <c r="X80" s="66" t="s">
        <v>44</v>
      </c>
      <c r="Y80" s="66" t="s">
        <v>44</v>
      </c>
      <c r="Z80" s="66" t="s">
        <v>44</v>
      </c>
      <c r="AA80" s="67" t="s">
        <v>44</v>
      </c>
    </row>
    <row r="81" spans="1:27" ht="15">
      <c r="A81" s="69"/>
      <c r="B81" s="70" t="s">
        <v>54</v>
      </c>
      <c r="C81" s="70" t="s">
        <v>31</v>
      </c>
      <c r="D81" s="70" t="s">
        <v>164</v>
      </c>
      <c r="E81" s="70" t="s">
        <v>45</v>
      </c>
      <c r="F81" s="80">
        <v>2</v>
      </c>
      <c r="G81" s="75" t="s">
        <v>44</v>
      </c>
      <c r="H81" s="75" t="s">
        <v>44</v>
      </c>
      <c r="I81" s="75" t="s">
        <v>44</v>
      </c>
      <c r="J81" s="75" t="s">
        <v>44</v>
      </c>
      <c r="K81" s="75" t="s">
        <v>44</v>
      </c>
      <c r="L81" s="75" t="s">
        <v>44</v>
      </c>
      <c r="M81" s="75" t="s">
        <v>44</v>
      </c>
      <c r="N81" s="75" t="s">
        <v>44</v>
      </c>
      <c r="O81" s="75" t="s">
        <v>44</v>
      </c>
      <c r="P81" s="75" t="s">
        <v>44</v>
      </c>
      <c r="Q81" s="75" t="s">
        <v>44</v>
      </c>
      <c r="R81" s="75" t="s">
        <v>44</v>
      </c>
      <c r="S81" s="75" t="s">
        <v>44</v>
      </c>
      <c r="T81" s="75" t="s">
        <v>44</v>
      </c>
      <c r="U81" s="75" t="s">
        <v>44</v>
      </c>
      <c r="V81" s="75" t="s">
        <v>44</v>
      </c>
      <c r="W81" s="75" t="s">
        <v>44</v>
      </c>
      <c r="X81" s="75">
        <v>1</v>
      </c>
      <c r="Y81" s="75" t="s">
        <v>44</v>
      </c>
      <c r="Z81" s="75">
        <v>1</v>
      </c>
      <c r="AA81" s="76" t="s">
        <v>44</v>
      </c>
    </row>
    <row r="82" spans="1:27" ht="15">
      <c r="A82" s="30" t="s">
        <v>90</v>
      </c>
      <c r="B82" s="27" t="s">
        <v>91</v>
      </c>
    </row>
  </sheetData>
  <phoneticPr fontId="3"/>
  <conditionalFormatting sqref="A4:AA4 A43:AA43 A46:AA46 A49:AA49 A52:AA52 A55:AA55 A58:AA58 G5:H81">
    <cfRule type="expression" dxfId="3151" priority="377" stopIfTrue="1">
      <formula>OR($E4="国", $E4="道")</formula>
    </cfRule>
    <cfRule type="expression" dxfId="3150" priority="378" stopIfTrue="1">
      <formula>OR($C4="札幌市", $C4="小樽市", $C4="函館市", $C4="旭川市")</formula>
    </cfRule>
    <cfRule type="expression" dxfId="3149" priority="379" stopIfTrue="1">
      <formula>OR($E4="所", $E4="圏", $E4="局")</formula>
    </cfRule>
    <cfRule type="expression" dxfId="3148" priority="380">
      <formula>OR($E4="市", $E4="町", $E4="村")</formula>
    </cfRule>
  </conditionalFormatting>
  <conditionalFormatting sqref="A5:AA5 A69:AA81 A43:AA60">
    <cfRule type="expression" dxfId="3147" priority="373" stopIfTrue="1">
      <formula>OR($E5="国", $E5="道")</formula>
    </cfRule>
    <cfRule type="expression" dxfId="3146" priority="374" stopIfTrue="1">
      <formula>OR($C5="札幌市", $C5="小樽市", $C5="函館市", $C5="旭川市")</formula>
    </cfRule>
    <cfRule type="expression" dxfId="3145" priority="375" stopIfTrue="1">
      <formula>OR($E5="所", $E5="圏", $E5="局")</formula>
    </cfRule>
    <cfRule type="expression" dxfId="3144" priority="376">
      <formula>OR($E5="市", $E5="町", $E5="村")</formula>
    </cfRule>
  </conditionalFormatting>
  <conditionalFormatting sqref="A6:AA6">
    <cfRule type="expression" dxfId="3143" priority="369" stopIfTrue="1">
      <formula>OR($E6="国", $E6="道")</formula>
    </cfRule>
    <cfRule type="expression" dxfId="3142" priority="370" stopIfTrue="1">
      <formula>OR($C6="札幌市", $C6="小樽市", $C6="函館市", $C6="旭川市")</formula>
    </cfRule>
    <cfRule type="expression" dxfId="3141" priority="371" stopIfTrue="1">
      <formula>OR($E6="所", $E6="圏", $E6="局")</formula>
    </cfRule>
    <cfRule type="expression" dxfId="3140" priority="372">
      <formula>OR($E6="市", $E6="町", $E6="村")</formula>
    </cfRule>
  </conditionalFormatting>
  <conditionalFormatting sqref="A7:AA7">
    <cfRule type="expression" dxfId="3139" priority="365" stopIfTrue="1">
      <formula>OR($E7="国", $E7="道")</formula>
    </cfRule>
    <cfRule type="expression" dxfId="3138" priority="366" stopIfTrue="1">
      <formula>OR($C7="札幌市", $C7="小樽市", $C7="函館市", $C7="旭川市")</formula>
    </cfRule>
    <cfRule type="expression" dxfId="3137" priority="367" stopIfTrue="1">
      <formula>OR($E7="所", $E7="圏", $E7="局")</formula>
    </cfRule>
    <cfRule type="expression" dxfId="3136" priority="368">
      <formula>OR($E7="市", $E7="町", $E7="村")</formula>
    </cfRule>
  </conditionalFormatting>
  <conditionalFormatting sqref="A8:AA8">
    <cfRule type="expression" dxfId="3135" priority="361" stopIfTrue="1">
      <formula>OR($E8="国", $E8="道")</formula>
    </cfRule>
    <cfRule type="expression" dxfId="3134" priority="362" stopIfTrue="1">
      <formula>OR($C8="札幌市", $C8="小樽市", $C8="函館市", $C8="旭川市")</formula>
    </cfRule>
    <cfRule type="expression" dxfId="3133" priority="363" stopIfTrue="1">
      <formula>OR($E8="所", $E8="圏", $E8="局")</formula>
    </cfRule>
    <cfRule type="expression" dxfId="3132" priority="364">
      <formula>OR($E8="市", $E8="町", $E8="村")</formula>
    </cfRule>
  </conditionalFormatting>
  <conditionalFormatting sqref="A9:AA9">
    <cfRule type="expression" dxfId="3131" priority="357" stopIfTrue="1">
      <formula>OR($E9="国", $E9="道")</formula>
    </cfRule>
    <cfRule type="expression" dxfId="3130" priority="358" stopIfTrue="1">
      <formula>OR($C9="札幌市", $C9="小樽市", $C9="函館市", $C9="旭川市")</formula>
    </cfRule>
    <cfRule type="expression" dxfId="3129" priority="359" stopIfTrue="1">
      <formula>OR($E9="所", $E9="圏", $E9="局")</formula>
    </cfRule>
    <cfRule type="expression" dxfId="3128" priority="360">
      <formula>OR($E9="市", $E9="町", $E9="村")</formula>
    </cfRule>
  </conditionalFormatting>
  <conditionalFormatting sqref="A10:AA10">
    <cfRule type="expression" dxfId="3127" priority="353" stopIfTrue="1">
      <formula>OR($E10="国", $E10="道")</formula>
    </cfRule>
    <cfRule type="expression" dxfId="3126" priority="354" stopIfTrue="1">
      <formula>OR($C10="札幌市", $C10="小樽市", $C10="函館市", $C10="旭川市")</formula>
    </cfRule>
    <cfRule type="expression" dxfId="3125" priority="355" stopIfTrue="1">
      <formula>OR($E10="所", $E10="圏", $E10="局")</formula>
    </cfRule>
    <cfRule type="expression" dxfId="3124" priority="356">
      <formula>OR($E10="市", $E10="町", $E10="村")</formula>
    </cfRule>
  </conditionalFormatting>
  <conditionalFormatting sqref="A11:AA11">
    <cfRule type="expression" dxfId="3123" priority="349" stopIfTrue="1">
      <formula>OR($E11="国", $E11="道")</formula>
    </cfRule>
    <cfRule type="expression" dxfId="3122" priority="350" stopIfTrue="1">
      <formula>OR($C11="札幌市", $C11="小樽市", $C11="函館市", $C11="旭川市")</formula>
    </cfRule>
    <cfRule type="expression" dxfId="3121" priority="351" stopIfTrue="1">
      <formula>OR($E11="所", $E11="圏", $E11="局")</formula>
    </cfRule>
    <cfRule type="expression" dxfId="3120" priority="352">
      <formula>OR($E11="市", $E11="町", $E11="村")</formula>
    </cfRule>
  </conditionalFormatting>
  <conditionalFormatting sqref="A12:AA12">
    <cfRule type="expression" dxfId="3119" priority="345" stopIfTrue="1">
      <formula>OR($E12="国", $E12="道")</formula>
    </cfRule>
    <cfRule type="expression" dxfId="3118" priority="346" stopIfTrue="1">
      <formula>OR($C12="札幌市", $C12="小樽市", $C12="函館市", $C12="旭川市")</formula>
    </cfRule>
    <cfRule type="expression" dxfId="3117" priority="347" stopIfTrue="1">
      <formula>OR($E12="所", $E12="圏", $E12="局")</formula>
    </cfRule>
    <cfRule type="expression" dxfId="3116" priority="348">
      <formula>OR($E12="市", $E12="町", $E12="村")</formula>
    </cfRule>
  </conditionalFormatting>
  <conditionalFormatting sqref="A13:AA13">
    <cfRule type="expression" dxfId="3115" priority="341" stopIfTrue="1">
      <formula>OR($E13="国", $E13="道")</formula>
    </cfRule>
    <cfRule type="expression" dxfId="3114" priority="342" stopIfTrue="1">
      <formula>OR($C13="札幌市", $C13="小樽市", $C13="函館市", $C13="旭川市")</formula>
    </cfRule>
    <cfRule type="expression" dxfId="3113" priority="343" stopIfTrue="1">
      <formula>OR($E13="所", $E13="圏", $E13="局")</formula>
    </cfRule>
    <cfRule type="expression" dxfId="3112" priority="344">
      <formula>OR($E13="市", $E13="町", $E13="村")</formula>
    </cfRule>
  </conditionalFormatting>
  <conditionalFormatting sqref="A14:AA14">
    <cfRule type="expression" dxfId="3111" priority="337" stopIfTrue="1">
      <formula>OR($E14="国", $E14="道")</formula>
    </cfRule>
    <cfRule type="expression" dxfId="3110" priority="338" stopIfTrue="1">
      <formula>OR($C14="札幌市", $C14="小樽市", $C14="函館市", $C14="旭川市")</formula>
    </cfRule>
    <cfRule type="expression" dxfId="3109" priority="339" stopIfTrue="1">
      <formula>OR($E14="所", $E14="圏", $E14="局")</formula>
    </cfRule>
    <cfRule type="expression" dxfId="3108" priority="340">
      <formula>OR($E14="市", $E14="町", $E14="村")</formula>
    </cfRule>
  </conditionalFormatting>
  <conditionalFormatting sqref="A15:AA15">
    <cfRule type="expression" dxfId="3107" priority="333" stopIfTrue="1">
      <formula>OR($E15="国", $E15="道")</formula>
    </cfRule>
    <cfRule type="expression" dxfId="3106" priority="334" stopIfTrue="1">
      <formula>OR($C15="札幌市", $C15="小樽市", $C15="函館市", $C15="旭川市")</formula>
    </cfRule>
    <cfRule type="expression" dxfId="3105" priority="335" stopIfTrue="1">
      <formula>OR($E15="所", $E15="圏", $E15="局")</formula>
    </cfRule>
    <cfRule type="expression" dxfId="3104" priority="336">
      <formula>OR($E15="市", $E15="町", $E15="村")</formula>
    </cfRule>
  </conditionalFormatting>
  <conditionalFormatting sqref="A16:AA16">
    <cfRule type="expression" dxfId="3103" priority="329" stopIfTrue="1">
      <formula>OR($E16="国", $E16="道")</formula>
    </cfRule>
    <cfRule type="expression" dxfId="3102" priority="330" stopIfTrue="1">
      <formula>OR($C16="札幌市", $C16="小樽市", $C16="函館市", $C16="旭川市")</formula>
    </cfRule>
    <cfRule type="expression" dxfId="3101" priority="331" stopIfTrue="1">
      <formula>OR($E16="所", $E16="圏", $E16="局")</formula>
    </cfRule>
    <cfRule type="expression" dxfId="3100" priority="332">
      <formula>OR($E16="市", $E16="町", $E16="村")</formula>
    </cfRule>
  </conditionalFormatting>
  <conditionalFormatting sqref="A17:AA17">
    <cfRule type="expression" dxfId="3099" priority="325" stopIfTrue="1">
      <formula>OR($E17="国", $E17="道")</formula>
    </cfRule>
    <cfRule type="expression" dxfId="3098" priority="326" stopIfTrue="1">
      <formula>OR($C17="札幌市", $C17="小樽市", $C17="函館市", $C17="旭川市")</formula>
    </cfRule>
    <cfRule type="expression" dxfId="3097" priority="327" stopIfTrue="1">
      <formula>OR($E17="所", $E17="圏", $E17="局")</formula>
    </cfRule>
    <cfRule type="expression" dxfId="3096" priority="328">
      <formula>OR($E17="市", $E17="町", $E17="村")</formula>
    </cfRule>
  </conditionalFormatting>
  <conditionalFormatting sqref="A18:AA18">
    <cfRule type="expression" dxfId="3095" priority="321" stopIfTrue="1">
      <formula>OR($E18="国", $E18="道")</formula>
    </cfRule>
    <cfRule type="expression" dxfId="3094" priority="322" stopIfTrue="1">
      <formula>OR($C18="札幌市", $C18="小樽市", $C18="函館市", $C18="旭川市")</formula>
    </cfRule>
    <cfRule type="expression" dxfId="3093" priority="323" stopIfTrue="1">
      <formula>OR($E18="所", $E18="圏", $E18="局")</formula>
    </cfRule>
    <cfRule type="expression" dxfId="3092" priority="324">
      <formula>OR($E18="市", $E18="町", $E18="村")</formula>
    </cfRule>
  </conditionalFormatting>
  <conditionalFormatting sqref="A19:AA19">
    <cfRule type="expression" dxfId="3091" priority="317" stopIfTrue="1">
      <formula>OR($E19="国", $E19="道")</formula>
    </cfRule>
    <cfRule type="expression" dxfId="3090" priority="318" stopIfTrue="1">
      <formula>OR($C19="札幌市", $C19="小樽市", $C19="函館市", $C19="旭川市")</formula>
    </cfRule>
    <cfRule type="expression" dxfId="3089" priority="319" stopIfTrue="1">
      <formula>OR($E19="所", $E19="圏", $E19="局")</formula>
    </cfRule>
    <cfRule type="expression" dxfId="3088" priority="320">
      <formula>OR($E19="市", $E19="町", $E19="村")</formula>
    </cfRule>
  </conditionalFormatting>
  <conditionalFormatting sqref="A20:AA20">
    <cfRule type="expression" dxfId="3087" priority="313" stopIfTrue="1">
      <formula>OR($E20="国", $E20="道")</formula>
    </cfRule>
    <cfRule type="expression" dxfId="3086" priority="314" stopIfTrue="1">
      <formula>OR($C20="札幌市", $C20="小樽市", $C20="函館市", $C20="旭川市")</formula>
    </cfRule>
    <cfRule type="expression" dxfId="3085" priority="315" stopIfTrue="1">
      <formula>OR($E20="所", $E20="圏", $E20="局")</formula>
    </cfRule>
    <cfRule type="expression" dxfId="3084" priority="316">
      <formula>OR($E20="市", $E20="町", $E20="村")</formula>
    </cfRule>
  </conditionalFormatting>
  <conditionalFormatting sqref="A21:AA21">
    <cfRule type="expression" dxfId="3083" priority="309" stopIfTrue="1">
      <formula>OR($E21="国", $E21="道")</formula>
    </cfRule>
    <cfRule type="expression" dxfId="3082" priority="310" stopIfTrue="1">
      <formula>OR($C21="札幌市", $C21="小樽市", $C21="函館市", $C21="旭川市")</formula>
    </cfRule>
    <cfRule type="expression" dxfId="3081" priority="311" stopIfTrue="1">
      <formula>OR($E21="所", $E21="圏", $E21="局")</formula>
    </cfRule>
    <cfRule type="expression" dxfId="3080" priority="312">
      <formula>OR($E21="市", $E21="町", $E21="村")</formula>
    </cfRule>
  </conditionalFormatting>
  <conditionalFormatting sqref="A22:AA22">
    <cfRule type="expression" dxfId="3079" priority="305" stopIfTrue="1">
      <formula>OR($E22="国", $E22="道")</formula>
    </cfRule>
    <cfRule type="expression" dxfId="3078" priority="306" stopIfTrue="1">
      <formula>OR($C22="札幌市", $C22="小樽市", $C22="函館市", $C22="旭川市")</formula>
    </cfRule>
    <cfRule type="expression" dxfId="3077" priority="307" stopIfTrue="1">
      <formula>OR($E22="所", $E22="圏", $E22="局")</formula>
    </cfRule>
    <cfRule type="expression" dxfId="3076" priority="308">
      <formula>OR($E22="市", $E22="町", $E22="村")</formula>
    </cfRule>
  </conditionalFormatting>
  <conditionalFormatting sqref="A23:AA23">
    <cfRule type="expression" dxfId="3075" priority="301" stopIfTrue="1">
      <formula>OR($E23="国", $E23="道")</formula>
    </cfRule>
    <cfRule type="expression" dxfId="3074" priority="302" stopIfTrue="1">
      <formula>OR($C23="札幌市", $C23="小樽市", $C23="函館市", $C23="旭川市")</formula>
    </cfRule>
    <cfRule type="expression" dxfId="3073" priority="303" stopIfTrue="1">
      <formula>OR($E23="所", $E23="圏", $E23="局")</formula>
    </cfRule>
    <cfRule type="expression" dxfId="3072" priority="304">
      <formula>OR($E23="市", $E23="町", $E23="村")</formula>
    </cfRule>
  </conditionalFormatting>
  <conditionalFormatting sqref="A24:AA24">
    <cfRule type="expression" dxfId="3071" priority="297" stopIfTrue="1">
      <formula>OR($E24="国", $E24="道")</formula>
    </cfRule>
    <cfRule type="expression" dxfId="3070" priority="298" stopIfTrue="1">
      <formula>OR($C24="札幌市", $C24="小樽市", $C24="函館市", $C24="旭川市")</formula>
    </cfRule>
    <cfRule type="expression" dxfId="3069" priority="299" stopIfTrue="1">
      <formula>OR($E24="所", $E24="圏", $E24="局")</formula>
    </cfRule>
    <cfRule type="expression" dxfId="3068" priority="300">
      <formula>OR($E24="市", $E24="町", $E24="村")</formula>
    </cfRule>
  </conditionalFormatting>
  <conditionalFormatting sqref="A25:AA25">
    <cfRule type="expression" dxfId="3067" priority="293" stopIfTrue="1">
      <formula>OR($E25="国", $E25="道")</formula>
    </cfRule>
    <cfRule type="expression" dxfId="3066" priority="294" stopIfTrue="1">
      <formula>OR($C25="札幌市", $C25="小樽市", $C25="函館市", $C25="旭川市")</formula>
    </cfRule>
    <cfRule type="expression" dxfId="3065" priority="295" stopIfTrue="1">
      <formula>OR($E25="所", $E25="圏", $E25="局")</formula>
    </cfRule>
    <cfRule type="expression" dxfId="3064" priority="296">
      <formula>OR($E25="市", $E25="町", $E25="村")</formula>
    </cfRule>
  </conditionalFormatting>
  <conditionalFormatting sqref="A26:AA26">
    <cfRule type="expression" dxfId="3063" priority="289" stopIfTrue="1">
      <formula>OR($E26="国", $E26="道")</formula>
    </cfRule>
    <cfRule type="expression" dxfId="3062" priority="290" stopIfTrue="1">
      <formula>OR($C26="札幌市", $C26="小樽市", $C26="函館市", $C26="旭川市")</formula>
    </cfRule>
    <cfRule type="expression" dxfId="3061" priority="291" stopIfTrue="1">
      <formula>OR($E26="所", $E26="圏", $E26="局")</formula>
    </cfRule>
    <cfRule type="expression" dxfId="3060" priority="292">
      <formula>OR($E26="市", $E26="町", $E26="村")</formula>
    </cfRule>
  </conditionalFormatting>
  <conditionalFormatting sqref="A27:AA27">
    <cfRule type="expression" dxfId="3059" priority="285" stopIfTrue="1">
      <formula>OR($E27="国", $E27="道")</formula>
    </cfRule>
    <cfRule type="expression" dxfId="3058" priority="286" stopIfTrue="1">
      <formula>OR($C27="札幌市", $C27="小樽市", $C27="函館市", $C27="旭川市")</formula>
    </cfRule>
    <cfRule type="expression" dxfId="3057" priority="287" stopIfTrue="1">
      <formula>OR($E27="所", $E27="圏", $E27="局")</formula>
    </cfRule>
    <cfRule type="expression" dxfId="3056" priority="288">
      <formula>OR($E27="市", $E27="町", $E27="村")</formula>
    </cfRule>
  </conditionalFormatting>
  <conditionalFormatting sqref="A28:AA28">
    <cfRule type="expression" dxfId="3055" priority="281" stopIfTrue="1">
      <formula>OR($E28="国", $E28="道")</formula>
    </cfRule>
    <cfRule type="expression" dxfId="3054" priority="282" stopIfTrue="1">
      <formula>OR($C28="札幌市", $C28="小樽市", $C28="函館市", $C28="旭川市")</formula>
    </cfRule>
    <cfRule type="expression" dxfId="3053" priority="283" stopIfTrue="1">
      <formula>OR($E28="所", $E28="圏", $E28="局")</formula>
    </cfRule>
    <cfRule type="expression" dxfId="3052" priority="284">
      <formula>OR($E28="市", $E28="町", $E28="村")</formula>
    </cfRule>
  </conditionalFormatting>
  <conditionalFormatting sqref="A29:AA29">
    <cfRule type="expression" dxfId="3051" priority="277" stopIfTrue="1">
      <formula>OR($E29="国", $E29="道")</formula>
    </cfRule>
    <cfRule type="expression" dxfId="3050" priority="278" stopIfTrue="1">
      <formula>OR($C29="札幌市", $C29="小樽市", $C29="函館市", $C29="旭川市")</formula>
    </cfRule>
    <cfRule type="expression" dxfId="3049" priority="279" stopIfTrue="1">
      <formula>OR($E29="所", $E29="圏", $E29="局")</formula>
    </cfRule>
    <cfRule type="expression" dxfId="3048" priority="280">
      <formula>OR($E29="市", $E29="町", $E29="村")</formula>
    </cfRule>
  </conditionalFormatting>
  <conditionalFormatting sqref="A30:AA30">
    <cfRule type="expression" dxfId="3047" priority="273" stopIfTrue="1">
      <formula>OR($E30="国", $E30="道")</formula>
    </cfRule>
    <cfRule type="expression" dxfId="3046" priority="274" stopIfTrue="1">
      <formula>OR($C30="札幌市", $C30="小樽市", $C30="函館市", $C30="旭川市")</formula>
    </cfRule>
    <cfRule type="expression" dxfId="3045" priority="275" stopIfTrue="1">
      <formula>OR($E30="所", $E30="圏", $E30="局")</formula>
    </cfRule>
    <cfRule type="expression" dxfId="3044" priority="276">
      <formula>OR($E30="市", $E30="町", $E30="村")</formula>
    </cfRule>
  </conditionalFormatting>
  <conditionalFormatting sqref="A31:AA31">
    <cfRule type="expression" dxfId="3043" priority="269" stopIfTrue="1">
      <formula>OR($E31="国", $E31="道")</formula>
    </cfRule>
    <cfRule type="expression" dxfId="3042" priority="270" stopIfTrue="1">
      <formula>OR($C31="札幌市", $C31="小樽市", $C31="函館市", $C31="旭川市")</formula>
    </cfRule>
    <cfRule type="expression" dxfId="3041" priority="271" stopIfTrue="1">
      <formula>OR($E31="所", $E31="圏", $E31="局")</formula>
    </cfRule>
    <cfRule type="expression" dxfId="3040" priority="272">
      <formula>OR($E31="市", $E31="町", $E31="村")</formula>
    </cfRule>
  </conditionalFormatting>
  <conditionalFormatting sqref="A32:AA32">
    <cfRule type="expression" dxfId="3039" priority="265" stopIfTrue="1">
      <formula>OR($E32="国", $E32="道")</formula>
    </cfRule>
    <cfRule type="expression" dxfId="3038" priority="266" stopIfTrue="1">
      <formula>OR($C32="札幌市", $C32="小樽市", $C32="函館市", $C32="旭川市")</formula>
    </cfRule>
    <cfRule type="expression" dxfId="3037" priority="267" stopIfTrue="1">
      <formula>OR($E32="所", $E32="圏", $E32="局")</formula>
    </cfRule>
    <cfRule type="expression" dxfId="3036" priority="268">
      <formula>OR($E32="市", $E32="町", $E32="村")</formula>
    </cfRule>
  </conditionalFormatting>
  <conditionalFormatting sqref="A33:AA33">
    <cfRule type="expression" dxfId="3035" priority="261" stopIfTrue="1">
      <formula>OR($E33="国", $E33="道")</formula>
    </cfRule>
    <cfRule type="expression" dxfId="3034" priority="262" stopIfTrue="1">
      <formula>OR($C33="札幌市", $C33="小樽市", $C33="函館市", $C33="旭川市")</formula>
    </cfRule>
    <cfRule type="expression" dxfId="3033" priority="263" stopIfTrue="1">
      <formula>OR($E33="所", $E33="圏", $E33="局")</formula>
    </cfRule>
    <cfRule type="expression" dxfId="3032" priority="264">
      <formula>OR($E33="市", $E33="町", $E33="村")</formula>
    </cfRule>
  </conditionalFormatting>
  <conditionalFormatting sqref="A34:AA34">
    <cfRule type="expression" dxfId="3031" priority="257" stopIfTrue="1">
      <formula>OR($E34="国", $E34="道")</formula>
    </cfRule>
    <cfRule type="expression" dxfId="3030" priority="258" stopIfTrue="1">
      <formula>OR($C34="札幌市", $C34="小樽市", $C34="函館市", $C34="旭川市")</formula>
    </cfRule>
    <cfRule type="expression" dxfId="3029" priority="259" stopIfTrue="1">
      <formula>OR($E34="所", $E34="圏", $E34="局")</formula>
    </cfRule>
    <cfRule type="expression" dxfId="3028" priority="260">
      <formula>OR($E34="市", $E34="町", $E34="村")</formula>
    </cfRule>
  </conditionalFormatting>
  <conditionalFormatting sqref="A35:AA35">
    <cfRule type="expression" dxfId="3027" priority="253" stopIfTrue="1">
      <formula>OR($E35="国", $E35="道")</formula>
    </cfRule>
    <cfRule type="expression" dxfId="3026" priority="254" stopIfTrue="1">
      <formula>OR($C35="札幌市", $C35="小樽市", $C35="函館市", $C35="旭川市")</formula>
    </cfRule>
    <cfRule type="expression" dxfId="3025" priority="255" stopIfTrue="1">
      <formula>OR($E35="所", $E35="圏", $E35="局")</formula>
    </cfRule>
    <cfRule type="expression" dxfId="3024" priority="256">
      <formula>OR($E35="市", $E35="町", $E35="村")</formula>
    </cfRule>
  </conditionalFormatting>
  <conditionalFormatting sqref="A36:AA36">
    <cfRule type="expression" dxfId="3023" priority="249" stopIfTrue="1">
      <formula>OR($E36="国", $E36="道")</formula>
    </cfRule>
    <cfRule type="expression" dxfId="3022" priority="250" stopIfTrue="1">
      <formula>OR($C36="札幌市", $C36="小樽市", $C36="函館市", $C36="旭川市")</formula>
    </cfRule>
    <cfRule type="expression" dxfId="3021" priority="251" stopIfTrue="1">
      <formula>OR($E36="所", $E36="圏", $E36="局")</formula>
    </cfRule>
    <cfRule type="expression" dxfId="3020" priority="252">
      <formula>OR($E36="市", $E36="町", $E36="村")</formula>
    </cfRule>
  </conditionalFormatting>
  <conditionalFormatting sqref="A37:AA37">
    <cfRule type="expression" dxfId="3019" priority="245" stopIfTrue="1">
      <formula>OR($E37="国", $E37="道")</formula>
    </cfRule>
    <cfRule type="expression" dxfId="3018" priority="246" stopIfTrue="1">
      <formula>OR($C37="札幌市", $C37="小樽市", $C37="函館市", $C37="旭川市")</formula>
    </cfRule>
    <cfRule type="expression" dxfId="3017" priority="247" stopIfTrue="1">
      <formula>OR($E37="所", $E37="圏", $E37="局")</formula>
    </cfRule>
    <cfRule type="expression" dxfId="3016" priority="248">
      <formula>OR($E37="市", $E37="町", $E37="村")</formula>
    </cfRule>
  </conditionalFormatting>
  <conditionalFormatting sqref="A38:AA38">
    <cfRule type="expression" dxfId="3015" priority="241" stopIfTrue="1">
      <formula>OR($E38="国", $E38="道")</formula>
    </cfRule>
    <cfRule type="expression" dxfId="3014" priority="242" stopIfTrue="1">
      <formula>OR($C38="札幌市", $C38="小樽市", $C38="函館市", $C38="旭川市")</formula>
    </cfRule>
    <cfRule type="expression" dxfId="3013" priority="243" stopIfTrue="1">
      <formula>OR($E38="所", $E38="圏", $E38="局")</formula>
    </cfRule>
    <cfRule type="expression" dxfId="3012" priority="244">
      <formula>OR($E38="市", $E38="町", $E38="村")</formula>
    </cfRule>
  </conditionalFormatting>
  <conditionalFormatting sqref="A39:AA39">
    <cfRule type="expression" dxfId="3011" priority="237" stopIfTrue="1">
      <formula>OR($E39="国", $E39="道")</formula>
    </cfRule>
    <cfRule type="expression" dxfId="3010" priority="238" stopIfTrue="1">
      <formula>OR($C39="札幌市", $C39="小樽市", $C39="函館市", $C39="旭川市")</formula>
    </cfRule>
    <cfRule type="expression" dxfId="3009" priority="239" stopIfTrue="1">
      <formula>OR($E39="所", $E39="圏", $E39="局")</formula>
    </cfRule>
    <cfRule type="expression" dxfId="3008" priority="240">
      <formula>OR($E39="市", $E39="町", $E39="村")</formula>
    </cfRule>
  </conditionalFormatting>
  <conditionalFormatting sqref="A40:AA40">
    <cfRule type="expression" dxfId="3007" priority="233" stopIfTrue="1">
      <formula>OR($E40="国", $E40="道")</formula>
    </cfRule>
    <cfRule type="expression" dxfId="3006" priority="234" stopIfTrue="1">
      <formula>OR($C40="札幌市", $C40="小樽市", $C40="函館市", $C40="旭川市")</formula>
    </cfRule>
    <cfRule type="expression" dxfId="3005" priority="235" stopIfTrue="1">
      <formula>OR($E40="所", $E40="圏", $E40="局")</formula>
    </cfRule>
    <cfRule type="expression" dxfId="3004" priority="236">
      <formula>OR($E40="市", $E40="町", $E40="村")</formula>
    </cfRule>
  </conditionalFormatting>
  <conditionalFormatting sqref="A41:AA41">
    <cfRule type="expression" dxfId="3003" priority="229" stopIfTrue="1">
      <formula>OR($E41="国", $E41="道")</formula>
    </cfRule>
    <cfRule type="expression" dxfId="3002" priority="230" stopIfTrue="1">
      <formula>OR($C41="札幌市", $C41="小樽市", $C41="函館市", $C41="旭川市")</formula>
    </cfRule>
    <cfRule type="expression" dxfId="3001" priority="231" stopIfTrue="1">
      <formula>OR($E41="所", $E41="圏", $E41="局")</formula>
    </cfRule>
    <cfRule type="expression" dxfId="3000" priority="232">
      <formula>OR($E41="市", $E41="町", $E41="村")</formula>
    </cfRule>
  </conditionalFormatting>
  <conditionalFormatting sqref="A42:AA42">
    <cfRule type="expression" dxfId="2999" priority="225" stopIfTrue="1">
      <formula>OR($E42="国", $E42="道")</formula>
    </cfRule>
    <cfRule type="expression" dxfId="2998" priority="226" stopIfTrue="1">
      <formula>OR($C42="札幌市", $C42="小樽市", $C42="函館市", $C42="旭川市")</formula>
    </cfRule>
    <cfRule type="expression" dxfId="2997" priority="227" stopIfTrue="1">
      <formula>OR($E42="所", $E42="圏", $E42="局")</formula>
    </cfRule>
    <cfRule type="expression" dxfId="2996" priority="228">
      <formula>OR($E42="市", $E42="町", $E42="村")</formula>
    </cfRule>
  </conditionalFormatting>
  <conditionalFormatting sqref="A61:AA61">
    <cfRule type="expression" dxfId="2995" priority="221" stopIfTrue="1">
      <formula>OR($E61="国", $E61="道")</formula>
    </cfRule>
    <cfRule type="expression" dxfId="2994" priority="222" stopIfTrue="1">
      <formula>OR($C61="札幌市", $C61="小樽市", $C61="函館市", $C61="旭川市")</formula>
    </cfRule>
    <cfRule type="expression" dxfId="2993" priority="223" stopIfTrue="1">
      <formula>OR($E61="所", $E61="圏", $E61="局")</formula>
    </cfRule>
    <cfRule type="expression" dxfId="2992" priority="224">
      <formula>OR($E61="市", $E61="町", $E61="村")</formula>
    </cfRule>
  </conditionalFormatting>
  <conditionalFormatting sqref="A62:AA62">
    <cfRule type="expression" dxfId="2991" priority="217" stopIfTrue="1">
      <formula>OR($E62="国", $E62="道")</formula>
    </cfRule>
    <cfRule type="expression" dxfId="2990" priority="218" stopIfTrue="1">
      <formula>OR($C62="札幌市", $C62="小樽市", $C62="函館市", $C62="旭川市")</formula>
    </cfRule>
    <cfRule type="expression" dxfId="2989" priority="219" stopIfTrue="1">
      <formula>OR($E62="所", $E62="圏", $E62="局")</formula>
    </cfRule>
    <cfRule type="expression" dxfId="2988" priority="220">
      <formula>OR($E62="市", $E62="町", $E62="村")</formula>
    </cfRule>
  </conditionalFormatting>
  <conditionalFormatting sqref="A63:AA63">
    <cfRule type="expression" dxfId="2987" priority="213" stopIfTrue="1">
      <formula>OR($E63="国", $E63="道")</formula>
    </cfRule>
    <cfRule type="expression" dxfId="2986" priority="214" stopIfTrue="1">
      <formula>OR($C63="札幌市", $C63="小樽市", $C63="函館市", $C63="旭川市")</formula>
    </cfRule>
    <cfRule type="expression" dxfId="2985" priority="215" stopIfTrue="1">
      <formula>OR($E63="所", $E63="圏", $E63="局")</formula>
    </cfRule>
    <cfRule type="expression" dxfId="2984" priority="216">
      <formula>OR($E63="市", $E63="町", $E63="村")</formula>
    </cfRule>
  </conditionalFormatting>
  <conditionalFormatting sqref="A64:AA64">
    <cfRule type="expression" dxfId="2983" priority="209" stopIfTrue="1">
      <formula>OR($E64="国", $E64="道")</formula>
    </cfRule>
    <cfRule type="expression" dxfId="2982" priority="210" stopIfTrue="1">
      <formula>OR($C64="札幌市", $C64="小樽市", $C64="函館市", $C64="旭川市")</formula>
    </cfRule>
    <cfRule type="expression" dxfId="2981" priority="211" stopIfTrue="1">
      <formula>OR($E64="所", $E64="圏", $E64="局")</formula>
    </cfRule>
    <cfRule type="expression" dxfId="2980" priority="212">
      <formula>OR($E64="市", $E64="町", $E64="村")</formula>
    </cfRule>
  </conditionalFormatting>
  <conditionalFormatting sqref="A65:AA65">
    <cfRule type="expression" dxfId="2979" priority="205" stopIfTrue="1">
      <formula>OR($E65="国", $E65="道")</formula>
    </cfRule>
    <cfRule type="expression" dxfId="2978" priority="206" stopIfTrue="1">
      <formula>OR($C65="札幌市", $C65="小樽市", $C65="函館市", $C65="旭川市")</formula>
    </cfRule>
    <cfRule type="expression" dxfId="2977" priority="207" stopIfTrue="1">
      <formula>OR($E65="所", $E65="圏", $E65="局")</formula>
    </cfRule>
    <cfRule type="expression" dxfId="2976" priority="208">
      <formula>OR($E65="市", $E65="町", $E65="村")</formula>
    </cfRule>
  </conditionalFormatting>
  <conditionalFormatting sqref="A66:AA66">
    <cfRule type="expression" dxfId="2975" priority="201" stopIfTrue="1">
      <formula>OR($E66="国", $E66="道")</formula>
    </cfRule>
    <cfRule type="expression" dxfId="2974" priority="202" stopIfTrue="1">
      <formula>OR($C66="札幌市", $C66="小樽市", $C66="函館市", $C66="旭川市")</formula>
    </cfRule>
    <cfRule type="expression" dxfId="2973" priority="203" stopIfTrue="1">
      <formula>OR($E66="所", $E66="圏", $E66="局")</formula>
    </cfRule>
    <cfRule type="expression" dxfId="2972" priority="204">
      <formula>OR($E66="市", $E66="町", $E66="村")</formula>
    </cfRule>
  </conditionalFormatting>
  <conditionalFormatting sqref="A67:AA67">
    <cfRule type="expression" dxfId="2971" priority="197" stopIfTrue="1">
      <formula>OR($E67="国", $E67="道")</formula>
    </cfRule>
    <cfRule type="expression" dxfId="2970" priority="198" stopIfTrue="1">
      <formula>OR($C67="札幌市", $C67="小樽市", $C67="函館市", $C67="旭川市")</formula>
    </cfRule>
    <cfRule type="expression" dxfId="2969" priority="199" stopIfTrue="1">
      <formula>OR($E67="所", $E67="圏", $E67="局")</formula>
    </cfRule>
    <cfRule type="expression" dxfId="2968" priority="200">
      <formula>OR($E67="市", $E67="町", $E67="村")</formula>
    </cfRule>
  </conditionalFormatting>
  <conditionalFormatting sqref="A68:AA68">
    <cfRule type="expression" dxfId="2967" priority="193" stopIfTrue="1">
      <formula>OR($E68="国", $E68="道")</formula>
    </cfRule>
    <cfRule type="expression" dxfId="2966" priority="194" stopIfTrue="1">
      <formula>OR($C68="札幌市", $C68="小樽市", $C68="函館市", $C68="旭川市")</formula>
    </cfRule>
    <cfRule type="expression" dxfId="2965" priority="195" stopIfTrue="1">
      <formula>OR($E68="所", $E68="圏", $E68="局")</formula>
    </cfRule>
    <cfRule type="expression" dxfId="2964" priority="196">
      <formula>OR($E68="市", $E68="町", $E68="村")</formula>
    </cfRule>
  </conditionalFormatting>
  <conditionalFormatting sqref="A70:AA70">
    <cfRule type="expression" dxfId="2963" priority="189" stopIfTrue="1">
      <formula>OR($E70="国", $E70="道")</formula>
    </cfRule>
    <cfRule type="expression" dxfId="2962" priority="190" stopIfTrue="1">
      <formula>OR($C70="札幌市", $C70="小樽市", $C70="函館市", $C70="旭川市")</formula>
    </cfRule>
    <cfRule type="expression" dxfId="2961" priority="191" stopIfTrue="1">
      <formula>OR($E70="所", $E70="圏", $E70="局")</formula>
    </cfRule>
    <cfRule type="expression" dxfId="2960" priority="192">
      <formula>OR($E70="市", $E70="町", $E70="村")</formula>
    </cfRule>
  </conditionalFormatting>
  <conditionalFormatting sqref="A71:AA71">
    <cfRule type="expression" dxfId="2959" priority="185" stopIfTrue="1">
      <formula>OR($E71="国", $E71="道")</formula>
    </cfRule>
    <cfRule type="expression" dxfId="2958" priority="186" stopIfTrue="1">
      <formula>OR($C71="札幌市", $C71="小樽市", $C71="函館市", $C71="旭川市")</formula>
    </cfRule>
    <cfRule type="expression" dxfId="2957" priority="187" stopIfTrue="1">
      <formula>OR($E71="所", $E71="圏", $E71="局")</formula>
    </cfRule>
    <cfRule type="expression" dxfId="2956" priority="188">
      <formula>OR($E71="市", $E71="町", $E71="村")</formula>
    </cfRule>
  </conditionalFormatting>
  <conditionalFormatting sqref="A72:AA72">
    <cfRule type="expression" dxfId="2955" priority="181" stopIfTrue="1">
      <formula>OR($E72="国", $E72="道")</formula>
    </cfRule>
    <cfRule type="expression" dxfId="2954" priority="182" stopIfTrue="1">
      <formula>OR($C72="札幌市", $C72="小樽市", $C72="函館市", $C72="旭川市")</formula>
    </cfRule>
    <cfRule type="expression" dxfId="2953" priority="183" stopIfTrue="1">
      <formula>OR($E72="所", $E72="圏", $E72="局")</formula>
    </cfRule>
    <cfRule type="expression" dxfId="2952" priority="184">
      <formula>OR($E72="市", $E72="町", $E72="村")</formula>
    </cfRule>
  </conditionalFormatting>
  <conditionalFormatting sqref="A73:AA73">
    <cfRule type="expression" dxfId="2951" priority="177" stopIfTrue="1">
      <formula>OR($E73="国", $E73="道")</formula>
    </cfRule>
    <cfRule type="expression" dxfId="2950" priority="178" stopIfTrue="1">
      <formula>OR($C73="札幌市", $C73="小樽市", $C73="函館市", $C73="旭川市")</formula>
    </cfRule>
    <cfRule type="expression" dxfId="2949" priority="179" stopIfTrue="1">
      <formula>OR($E73="所", $E73="圏", $E73="局")</formula>
    </cfRule>
    <cfRule type="expression" dxfId="2948" priority="180">
      <formula>OR($E73="市", $E73="町", $E73="村")</formula>
    </cfRule>
  </conditionalFormatting>
  <conditionalFormatting sqref="A74:AA74">
    <cfRule type="expression" dxfId="2947" priority="173" stopIfTrue="1">
      <formula>OR($E74="国", $E74="道")</formula>
    </cfRule>
    <cfRule type="expression" dxfId="2946" priority="174" stopIfTrue="1">
      <formula>OR($C74="札幌市", $C74="小樽市", $C74="函館市", $C74="旭川市")</formula>
    </cfRule>
    <cfRule type="expression" dxfId="2945" priority="175" stopIfTrue="1">
      <formula>OR($E74="所", $E74="圏", $E74="局")</formula>
    </cfRule>
    <cfRule type="expression" dxfId="2944" priority="176">
      <formula>OR($E74="市", $E74="町", $E74="村")</formula>
    </cfRule>
  </conditionalFormatting>
  <conditionalFormatting sqref="A75:AA75">
    <cfRule type="expression" dxfId="2943" priority="169" stopIfTrue="1">
      <formula>OR($E75="国", $E75="道")</formula>
    </cfRule>
    <cfRule type="expression" dxfId="2942" priority="170" stopIfTrue="1">
      <formula>OR($C75="札幌市", $C75="小樽市", $C75="函館市", $C75="旭川市")</formula>
    </cfRule>
    <cfRule type="expression" dxfId="2941" priority="171" stopIfTrue="1">
      <formula>OR($E75="所", $E75="圏", $E75="局")</formula>
    </cfRule>
    <cfRule type="expression" dxfId="2940" priority="172">
      <formula>OR($E75="市", $E75="町", $E75="村")</formula>
    </cfRule>
  </conditionalFormatting>
  <conditionalFormatting sqref="A76:AA76">
    <cfRule type="expression" dxfId="2939" priority="165" stopIfTrue="1">
      <formula>OR($E76="国", $E76="道")</formula>
    </cfRule>
    <cfRule type="expression" dxfId="2938" priority="166" stopIfTrue="1">
      <formula>OR($C76="札幌市", $C76="小樽市", $C76="函館市", $C76="旭川市")</formula>
    </cfRule>
    <cfRule type="expression" dxfId="2937" priority="167" stopIfTrue="1">
      <formula>OR($E76="所", $E76="圏", $E76="局")</formula>
    </cfRule>
    <cfRule type="expression" dxfId="2936" priority="168">
      <formula>OR($E76="市", $E76="町", $E76="村")</formula>
    </cfRule>
  </conditionalFormatting>
  <conditionalFormatting sqref="A77:AA77">
    <cfRule type="expression" dxfId="2935" priority="161" stopIfTrue="1">
      <formula>OR($E77="国", $E77="道")</formula>
    </cfRule>
    <cfRule type="expression" dxfId="2934" priority="162" stopIfTrue="1">
      <formula>OR($C77="札幌市", $C77="小樽市", $C77="函館市", $C77="旭川市")</formula>
    </cfRule>
    <cfRule type="expression" dxfId="2933" priority="163" stopIfTrue="1">
      <formula>OR($E77="所", $E77="圏", $E77="局")</formula>
    </cfRule>
    <cfRule type="expression" dxfId="2932" priority="164">
      <formula>OR($E77="市", $E77="町", $E77="村")</formula>
    </cfRule>
  </conditionalFormatting>
  <conditionalFormatting sqref="A78:AA78">
    <cfRule type="expression" dxfId="2931" priority="157" stopIfTrue="1">
      <formula>OR($E78="国", $E78="道")</formula>
    </cfRule>
    <cfRule type="expression" dxfId="2930" priority="158" stopIfTrue="1">
      <formula>OR($C78="札幌市", $C78="小樽市", $C78="函館市", $C78="旭川市")</formula>
    </cfRule>
    <cfRule type="expression" dxfId="2929" priority="159" stopIfTrue="1">
      <formula>OR($E78="所", $E78="圏", $E78="局")</formula>
    </cfRule>
    <cfRule type="expression" dxfId="2928" priority="160">
      <formula>OR($E78="市", $E78="町", $E78="村")</formula>
    </cfRule>
  </conditionalFormatting>
  <conditionalFormatting sqref="A79:AA79">
    <cfRule type="expression" dxfId="2927" priority="153" stopIfTrue="1">
      <formula>OR($E79="国", $E79="道")</formula>
    </cfRule>
    <cfRule type="expression" dxfId="2926" priority="154" stopIfTrue="1">
      <formula>OR($C79="札幌市", $C79="小樽市", $C79="函館市", $C79="旭川市")</formula>
    </cfRule>
    <cfRule type="expression" dxfId="2925" priority="155" stopIfTrue="1">
      <formula>OR($E79="所", $E79="圏", $E79="局")</formula>
    </cfRule>
    <cfRule type="expression" dxfId="2924" priority="156">
      <formula>OR($E79="市", $E79="町", $E79="村")</formula>
    </cfRule>
  </conditionalFormatting>
  <conditionalFormatting sqref="A80:AA80">
    <cfRule type="expression" dxfId="2923" priority="149" stopIfTrue="1">
      <formula>OR($E80="国", $E80="道")</formula>
    </cfRule>
    <cfRule type="expression" dxfId="2922" priority="150" stopIfTrue="1">
      <formula>OR($C80="札幌市", $C80="小樽市", $C80="函館市", $C80="旭川市")</formula>
    </cfRule>
    <cfRule type="expression" dxfId="2921" priority="151" stopIfTrue="1">
      <formula>OR($E80="所", $E80="圏", $E80="局")</formula>
    </cfRule>
    <cfRule type="expression" dxfId="2920" priority="152">
      <formula>OR($E80="市", $E80="町", $E80="村")</formula>
    </cfRule>
  </conditionalFormatting>
  <conditionalFormatting sqref="A81:AA81">
    <cfRule type="expression" dxfId="2919" priority="145" stopIfTrue="1">
      <formula>OR($E81="国", $E81="道")</formula>
    </cfRule>
    <cfRule type="expression" dxfId="2918" priority="146" stopIfTrue="1">
      <formula>OR($C81="札幌市", $C81="小樽市", $C81="函館市", $C81="旭川市")</formula>
    </cfRule>
    <cfRule type="expression" dxfId="2917" priority="147" stopIfTrue="1">
      <formula>OR($E81="所", $E81="圏", $E81="局")</formula>
    </cfRule>
    <cfRule type="expression" dxfId="2916" priority="148">
      <formula>OR($E81="市", $E81="町", $E81="村")</formula>
    </cfRule>
  </conditionalFormatting>
  <conditionalFormatting sqref="A43:AA43">
    <cfRule type="expression" dxfId="2915" priority="69" stopIfTrue="1">
      <formula>OR($E43="国", $E43="道")</formula>
    </cfRule>
    <cfRule type="expression" dxfId="2914" priority="70" stopIfTrue="1">
      <formula>OR($C43="札幌市", $C43="小樽市", $C43="函館市", $C43="旭川市")</formula>
    </cfRule>
    <cfRule type="expression" dxfId="2913" priority="71" stopIfTrue="1">
      <formula>OR($E43="所", $E43="圏", $E43="局")</formula>
    </cfRule>
    <cfRule type="expression" dxfId="2912" priority="72">
      <formula>OR($E43="市", $E43="町", $E43="村")</formula>
    </cfRule>
  </conditionalFormatting>
  <conditionalFormatting sqref="A44:AA44">
    <cfRule type="expression" dxfId="2911" priority="65" stopIfTrue="1">
      <formula>OR($E44="国", $E44="道")</formula>
    </cfRule>
    <cfRule type="expression" dxfId="2910" priority="66" stopIfTrue="1">
      <formula>OR($C44="札幌市", $C44="小樽市", $C44="函館市", $C44="旭川市")</formula>
    </cfRule>
    <cfRule type="expression" dxfId="2909" priority="67" stopIfTrue="1">
      <formula>OR($E44="所", $E44="圏", $E44="局")</formula>
    </cfRule>
    <cfRule type="expression" dxfId="2908" priority="68">
      <formula>OR($E44="市", $E44="町", $E44="村")</formula>
    </cfRule>
  </conditionalFormatting>
  <conditionalFormatting sqref="A45:AA45">
    <cfRule type="expression" dxfId="2907" priority="61" stopIfTrue="1">
      <formula>OR($E45="国", $E45="道")</formula>
    </cfRule>
    <cfRule type="expression" dxfId="2906" priority="62" stopIfTrue="1">
      <formula>OR($C45="札幌市", $C45="小樽市", $C45="函館市", $C45="旭川市")</formula>
    </cfRule>
    <cfRule type="expression" dxfId="2905" priority="63" stopIfTrue="1">
      <formula>OR($E45="所", $E45="圏", $E45="局")</formula>
    </cfRule>
    <cfRule type="expression" dxfId="2904" priority="64">
      <formula>OR($E45="市", $E45="町", $E45="村")</formula>
    </cfRule>
  </conditionalFormatting>
  <conditionalFormatting sqref="A46:AA46">
    <cfRule type="expression" dxfId="2903" priority="57" stopIfTrue="1">
      <formula>OR($E46="国", $E46="道")</formula>
    </cfRule>
    <cfRule type="expression" dxfId="2902" priority="58" stopIfTrue="1">
      <formula>OR($C46="札幌市", $C46="小樽市", $C46="函館市", $C46="旭川市")</formula>
    </cfRule>
    <cfRule type="expression" dxfId="2901" priority="59" stopIfTrue="1">
      <formula>OR($E46="所", $E46="圏", $E46="局")</formula>
    </cfRule>
    <cfRule type="expression" dxfId="2900" priority="60">
      <formula>OR($E46="市", $E46="町", $E46="村")</formula>
    </cfRule>
  </conditionalFormatting>
  <conditionalFormatting sqref="A47:AA47">
    <cfRule type="expression" dxfId="2899" priority="53" stopIfTrue="1">
      <formula>OR($E47="国", $E47="道")</formula>
    </cfRule>
    <cfRule type="expression" dxfId="2898" priority="54" stopIfTrue="1">
      <formula>OR($C47="札幌市", $C47="小樽市", $C47="函館市", $C47="旭川市")</formula>
    </cfRule>
    <cfRule type="expression" dxfId="2897" priority="55" stopIfTrue="1">
      <formula>OR($E47="所", $E47="圏", $E47="局")</formula>
    </cfRule>
    <cfRule type="expression" dxfId="2896" priority="56">
      <formula>OR($E47="市", $E47="町", $E47="村")</formula>
    </cfRule>
  </conditionalFormatting>
  <conditionalFormatting sqref="A48:AA48">
    <cfRule type="expression" dxfId="2895" priority="49" stopIfTrue="1">
      <formula>OR($E48="国", $E48="道")</formula>
    </cfRule>
    <cfRule type="expression" dxfId="2894" priority="50" stopIfTrue="1">
      <formula>OR($C48="札幌市", $C48="小樽市", $C48="函館市", $C48="旭川市")</formula>
    </cfRule>
    <cfRule type="expression" dxfId="2893" priority="51" stopIfTrue="1">
      <formula>OR($E48="所", $E48="圏", $E48="局")</formula>
    </cfRule>
    <cfRule type="expression" dxfId="2892" priority="52">
      <formula>OR($E48="市", $E48="町", $E48="村")</formula>
    </cfRule>
  </conditionalFormatting>
  <conditionalFormatting sqref="A49:AA49">
    <cfRule type="expression" dxfId="2891" priority="45" stopIfTrue="1">
      <formula>OR($E49="国", $E49="道")</formula>
    </cfRule>
    <cfRule type="expression" dxfId="2890" priority="46" stopIfTrue="1">
      <formula>OR($C49="札幌市", $C49="小樽市", $C49="函館市", $C49="旭川市")</formula>
    </cfRule>
    <cfRule type="expression" dxfId="2889" priority="47" stopIfTrue="1">
      <formula>OR($E49="所", $E49="圏", $E49="局")</formula>
    </cfRule>
    <cfRule type="expression" dxfId="2888" priority="48">
      <formula>OR($E49="市", $E49="町", $E49="村")</formula>
    </cfRule>
  </conditionalFormatting>
  <conditionalFormatting sqref="A50:AA50">
    <cfRule type="expression" dxfId="2887" priority="41" stopIfTrue="1">
      <formula>OR($E50="国", $E50="道")</formula>
    </cfRule>
    <cfRule type="expression" dxfId="2886" priority="42" stopIfTrue="1">
      <formula>OR($C50="札幌市", $C50="小樽市", $C50="函館市", $C50="旭川市")</formula>
    </cfRule>
    <cfRule type="expression" dxfId="2885" priority="43" stopIfTrue="1">
      <formula>OR($E50="所", $E50="圏", $E50="局")</formula>
    </cfRule>
    <cfRule type="expression" dxfId="2884" priority="44">
      <formula>OR($E50="市", $E50="町", $E50="村")</formula>
    </cfRule>
  </conditionalFormatting>
  <conditionalFormatting sqref="A51:AA51">
    <cfRule type="expression" dxfId="2883" priority="37" stopIfTrue="1">
      <formula>OR($E51="国", $E51="道")</formula>
    </cfRule>
    <cfRule type="expression" dxfId="2882" priority="38" stopIfTrue="1">
      <formula>OR($C51="札幌市", $C51="小樽市", $C51="函館市", $C51="旭川市")</formula>
    </cfRule>
    <cfRule type="expression" dxfId="2881" priority="39" stopIfTrue="1">
      <formula>OR($E51="所", $E51="圏", $E51="局")</formula>
    </cfRule>
    <cfRule type="expression" dxfId="2880" priority="40">
      <formula>OR($E51="市", $E51="町", $E51="村")</formula>
    </cfRule>
  </conditionalFormatting>
  <conditionalFormatting sqref="A52:AA52">
    <cfRule type="expression" dxfId="2879" priority="33" stopIfTrue="1">
      <formula>OR($E52="国", $E52="道")</formula>
    </cfRule>
    <cfRule type="expression" dxfId="2878" priority="34" stopIfTrue="1">
      <formula>OR($C52="札幌市", $C52="小樽市", $C52="函館市", $C52="旭川市")</formula>
    </cfRule>
    <cfRule type="expression" dxfId="2877" priority="35" stopIfTrue="1">
      <formula>OR($E52="所", $E52="圏", $E52="局")</formula>
    </cfRule>
    <cfRule type="expression" dxfId="2876" priority="36">
      <formula>OR($E52="市", $E52="町", $E52="村")</formula>
    </cfRule>
  </conditionalFormatting>
  <conditionalFormatting sqref="A53:AA53">
    <cfRule type="expression" dxfId="2875" priority="29" stopIfTrue="1">
      <formula>OR($E53="国", $E53="道")</formula>
    </cfRule>
    <cfRule type="expression" dxfId="2874" priority="30" stopIfTrue="1">
      <formula>OR($C53="札幌市", $C53="小樽市", $C53="函館市", $C53="旭川市")</formula>
    </cfRule>
    <cfRule type="expression" dxfId="2873" priority="31" stopIfTrue="1">
      <formula>OR($E53="所", $E53="圏", $E53="局")</formula>
    </cfRule>
    <cfRule type="expression" dxfId="2872" priority="32">
      <formula>OR($E53="市", $E53="町", $E53="村")</formula>
    </cfRule>
  </conditionalFormatting>
  <conditionalFormatting sqref="A54:AA54">
    <cfRule type="expression" dxfId="2871" priority="25" stopIfTrue="1">
      <formula>OR($E54="国", $E54="道")</formula>
    </cfRule>
    <cfRule type="expression" dxfId="2870" priority="26" stopIfTrue="1">
      <formula>OR($C54="札幌市", $C54="小樽市", $C54="函館市", $C54="旭川市")</formula>
    </cfRule>
    <cfRule type="expression" dxfId="2869" priority="27" stopIfTrue="1">
      <formula>OR($E54="所", $E54="圏", $E54="局")</formula>
    </cfRule>
    <cfRule type="expression" dxfId="2868" priority="28">
      <formula>OR($E54="市", $E54="町", $E54="村")</formula>
    </cfRule>
  </conditionalFormatting>
  <conditionalFormatting sqref="A55:AA55">
    <cfRule type="expression" dxfId="2867" priority="21" stopIfTrue="1">
      <formula>OR($E55="国", $E55="道")</formula>
    </cfRule>
    <cfRule type="expression" dxfId="2866" priority="22" stopIfTrue="1">
      <formula>OR($C55="札幌市", $C55="小樽市", $C55="函館市", $C55="旭川市")</formula>
    </cfRule>
    <cfRule type="expression" dxfId="2865" priority="23" stopIfTrue="1">
      <formula>OR($E55="所", $E55="圏", $E55="局")</formula>
    </cfRule>
    <cfRule type="expression" dxfId="2864" priority="24">
      <formula>OR($E55="市", $E55="町", $E55="村")</formula>
    </cfRule>
  </conditionalFormatting>
  <conditionalFormatting sqref="A56:AA56">
    <cfRule type="expression" dxfId="2863" priority="17" stopIfTrue="1">
      <formula>OR($E56="国", $E56="道")</formula>
    </cfRule>
    <cfRule type="expression" dxfId="2862" priority="18" stopIfTrue="1">
      <formula>OR($C56="札幌市", $C56="小樽市", $C56="函館市", $C56="旭川市")</formula>
    </cfRule>
    <cfRule type="expression" dxfId="2861" priority="19" stopIfTrue="1">
      <formula>OR($E56="所", $E56="圏", $E56="局")</formula>
    </cfRule>
    <cfRule type="expression" dxfId="2860" priority="20">
      <formula>OR($E56="市", $E56="町", $E56="村")</formula>
    </cfRule>
  </conditionalFormatting>
  <conditionalFormatting sqref="A57:AA57">
    <cfRule type="expression" dxfId="2859" priority="13" stopIfTrue="1">
      <formula>OR($E57="国", $E57="道")</formula>
    </cfRule>
    <cfRule type="expression" dxfId="2858" priority="14" stopIfTrue="1">
      <formula>OR($C57="札幌市", $C57="小樽市", $C57="函館市", $C57="旭川市")</formula>
    </cfRule>
    <cfRule type="expression" dxfId="2857" priority="15" stopIfTrue="1">
      <formula>OR($E57="所", $E57="圏", $E57="局")</formula>
    </cfRule>
    <cfRule type="expression" dxfId="2856" priority="16">
      <formula>OR($E57="市", $E57="町", $E57="村")</formula>
    </cfRule>
  </conditionalFormatting>
  <conditionalFormatting sqref="A58:AA58">
    <cfRule type="expression" dxfId="2855" priority="9" stopIfTrue="1">
      <formula>OR($E58="国", $E58="道")</formula>
    </cfRule>
    <cfRule type="expression" dxfId="2854" priority="10" stopIfTrue="1">
      <formula>OR($C58="札幌市", $C58="小樽市", $C58="函館市", $C58="旭川市")</formula>
    </cfRule>
    <cfRule type="expression" dxfId="2853" priority="11" stopIfTrue="1">
      <formula>OR($E58="所", $E58="圏", $E58="局")</formula>
    </cfRule>
    <cfRule type="expression" dxfId="2852" priority="12">
      <formula>OR($E58="市", $E58="町", $E58="村")</formula>
    </cfRule>
  </conditionalFormatting>
  <conditionalFormatting sqref="A59:AA59">
    <cfRule type="expression" dxfId="2851" priority="5" stopIfTrue="1">
      <formula>OR($E59="国", $E59="道")</formula>
    </cfRule>
    <cfRule type="expression" dxfId="2850" priority="6" stopIfTrue="1">
      <formula>OR($C59="札幌市", $C59="小樽市", $C59="函館市", $C59="旭川市")</formula>
    </cfRule>
    <cfRule type="expression" dxfId="2849" priority="7" stopIfTrue="1">
      <formula>OR($E59="所", $E59="圏", $E59="局")</formula>
    </cfRule>
    <cfRule type="expression" dxfId="2848" priority="8">
      <formula>OR($E59="市", $E59="町", $E59="村")</formula>
    </cfRule>
  </conditionalFormatting>
  <conditionalFormatting sqref="A60:AA60">
    <cfRule type="expression" dxfId="2847" priority="1" stopIfTrue="1">
      <formula>OR($E60="国", $E60="道")</formula>
    </cfRule>
    <cfRule type="expression" dxfId="2846" priority="2" stopIfTrue="1">
      <formula>OR($C60="札幌市", $C60="小樽市", $C60="函館市", $C60="旭川市")</formula>
    </cfRule>
    <cfRule type="expression" dxfId="2845" priority="3" stopIfTrue="1">
      <formula>OR($E60="所", $E60="圏", $E60="局")</formula>
    </cfRule>
    <cfRule type="expression" dxfId="2844" priority="4">
      <formula>OR($E60="市", $E60="町", $E60="村")</formula>
    </cfRule>
  </conditionalFormatting>
  <printOptions horizontalCentered="1"/>
  <pageMargins left="0.78740157480314965" right="0.29527559055118113" top="0.78740157480314965" bottom="0.19685039370078741" header="0.31496062992125984" footer="0.31496062992125984"/>
  <colBreaks count="1" manualBreakCount="1">
    <brk id="27" max="1048575" man="1"/>
  </colBreaks>
</worksheet>
</file>