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66126\Desktop\"/>
    </mc:Choice>
  </mc:AlternateContent>
  <bookViews>
    <workbookView xWindow="0" yWindow="0" windowWidth="20490" windowHeight="7770"/>
  </bookViews>
  <sheets>
    <sheet name="64" sheetId="1" r:id="rId1"/>
    <sheet name="65" sheetId="2" r:id="rId2"/>
    <sheet name="66-1" sheetId="3" r:id="rId3"/>
    <sheet name="66-2" sheetId="4" r:id="rId4"/>
    <sheet name="67" sheetId="5" r:id="rId5"/>
  </sheets>
  <externalReferences>
    <externalReference r:id="rId6"/>
  </externalReferences>
  <definedNames>
    <definedName name="_xlnm.Print_Area" localSheetId="0">'64'!$A$1:$AE$35</definedName>
    <definedName name="_xlnm.Print_Area" localSheetId="1">'65'!$A$1:$W$35</definedName>
    <definedName name="_xlnm.Print_Area" localSheetId="2">'66-1'!$A$1:$S$35</definedName>
    <definedName name="_xlnm.Print_Area" localSheetId="3">'66-2'!$A$1:$AB$62</definedName>
    <definedName name="_xlnm.Print_Area" localSheetId="4">'67'!$A$1:$U$36</definedName>
    <definedName name="_xlnm.Print_Area">#REF!</definedName>
    <definedName name="_xlnm.Print_Titles" localSheetId="0">'64'!$1:$4</definedName>
    <definedName name="_xlnm.Print_Titles">#N/A</definedName>
    <definedName name="Z_293DF52C_1200_42BF_A78D_BB2AAB878329_.wvu.PrintArea" localSheetId="0" hidden="1">'64'!$A$1:$AE$35</definedName>
    <definedName name="Z_293DF52C_1200_42BF_A78D_BB2AAB878329_.wvu.PrintArea" localSheetId="1" hidden="1">'65'!$A$1:$W$35</definedName>
    <definedName name="Z_293DF52C_1200_42BF_A78D_BB2AAB878329_.wvu.PrintArea" localSheetId="2" hidden="1">'66-1'!$A$1:$S$35</definedName>
    <definedName name="Z_293DF52C_1200_42BF_A78D_BB2AAB878329_.wvu.PrintArea" localSheetId="3" hidden="1">'66-2'!$A$1:$T$62</definedName>
    <definedName name="Z_293DF52C_1200_42BF_A78D_BB2AAB878329_.wvu.PrintArea" localSheetId="4" hidden="1">'67'!$A$1:$U$36</definedName>
    <definedName name="Z_293DF52C_1200_42BF_A78D_BB2AAB878329_.wvu.PrintTitles" localSheetId="0" hidden="1">'64'!$1:$4</definedName>
    <definedName name="Z_56D0106B_CB90_4499_A8AC_183481DC4CD8_.wvu.PrintArea" localSheetId="0" hidden="1">'64'!$A$1:$AE$35</definedName>
    <definedName name="Z_56D0106B_CB90_4499_A8AC_183481DC4CD8_.wvu.PrintArea" localSheetId="1" hidden="1">'65'!$A$1:$W$35</definedName>
    <definedName name="Z_56D0106B_CB90_4499_A8AC_183481DC4CD8_.wvu.PrintArea" localSheetId="2" hidden="1">'66-1'!$A$1:$S$35</definedName>
    <definedName name="Z_56D0106B_CB90_4499_A8AC_183481DC4CD8_.wvu.PrintArea" localSheetId="3" hidden="1">'66-2'!$A$1:$T$62</definedName>
    <definedName name="Z_56D0106B_CB90_4499_A8AC_183481DC4CD8_.wvu.PrintArea" localSheetId="4" hidden="1">'67'!$A$1:$U$36</definedName>
    <definedName name="Z_56D0106B_CB90_4499_A8AC_183481DC4CD8_.wvu.PrintTitles" localSheetId="0" hidden="1">'64'!$1:$4</definedName>
    <definedName name="Z_81642AB8_0225_4BC4_B7AE_9E8C6C06FBF4_.wvu.PrintArea" localSheetId="0" hidden="1">'64'!$A$1:$AE$35</definedName>
    <definedName name="Z_81642AB8_0225_4BC4_B7AE_9E8C6C06FBF4_.wvu.PrintArea" localSheetId="1" hidden="1">'65'!$A$1:$W$35</definedName>
    <definedName name="Z_81642AB8_0225_4BC4_B7AE_9E8C6C06FBF4_.wvu.PrintArea" localSheetId="2" hidden="1">'66-1'!$A$1:$S$35</definedName>
    <definedName name="Z_81642AB8_0225_4BC4_B7AE_9E8C6C06FBF4_.wvu.PrintArea" localSheetId="3" hidden="1">'66-2'!$A$1:$T$62</definedName>
    <definedName name="Z_81642AB8_0225_4BC4_B7AE_9E8C6C06FBF4_.wvu.PrintArea" localSheetId="4" hidden="1">'67'!$A$1:$U$36</definedName>
    <definedName name="Z_81642AB8_0225_4BC4_B7AE_9E8C6C06FBF4_.wvu.PrintTitles" localSheetId="0" hidden="1">'64'!$1:$4</definedName>
    <definedName name="橋本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5" l="1"/>
  <c r="E5" i="5"/>
  <c r="G5" i="5"/>
  <c r="I5" i="5"/>
  <c r="K5" i="5"/>
  <c r="M5" i="5"/>
  <c r="O5" i="5"/>
  <c r="Q5" i="5"/>
  <c r="S5" i="5"/>
  <c r="U5" i="5"/>
  <c r="B6" i="5"/>
  <c r="C6" i="5"/>
  <c r="I6" i="5"/>
  <c r="M6" i="5"/>
  <c r="N6" i="5"/>
  <c r="O6" i="5" s="1"/>
  <c r="R6" i="5"/>
  <c r="S6" i="5"/>
  <c r="B7" i="5"/>
  <c r="C7" i="5"/>
  <c r="D7" i="5"/>
  <c r="D6" i="5" s="1"/>
  <c r="E6" i="5" s="1"/>
  <c r="E7" i="5"/>
  <c r="F7" i="5"/>
  <c r="F6" i="5" s="1"/>
  <c r="G6" i="5" s="1"/>
  <c r="G7" i="5"/>
  <c r="H7" i="5"/>
  <c r="H6" i="5" s="1"/>
  <c r="I7" i="5"/>
  <c r="J7" i="5"/>
  <c r="J6" i="5" s="1"/>
  <c r="K6" i="5" s="1"/>
  <c r="K7" i="5"/>
  <c r="L7" i="5"/>
  <c r="L6" i="5" s="1"/>
  <c r="M7" i="5"/>
  <c r="N7" i="5"/>
  <c r="O7" i="5"/>
  <c r="P7" i="5"/>
  <c r="P6" i="5" s="1"/>
  <c r="Q6" i="5" s="1"/>
  <c r="Q7" i="5"/>
  <c r="R7" i="5"/>
  <c r="S7" i="5"/>
  <c r="T7" i="5"/>
  <c r="T6" i="5" s="1"/>
  <c r="U6" i="5" s="1"/>
  <c r="U7" i="5"/>
  <c r="C8" i="5"/>
  <c r="E8" i="5"/>
  <c r="G8" i="5"/>
  <c r="I8" i="5"/>
  <c r="K8" i="5"/>
  <c r="M8" i="5"/>
  <c r="O8" i="5"/>
  <c r="Q8" i="5"/>
  <c r="S8" i="5"/>
  <c r="U8" i="5"/>
  <c r="C9" i="5"/>
  <c r="E9" i="5"/>
  <c r="G9" i="5"/>
  <c r="I9" i="5"/>
  <c r="K9" i="5"/>
  <c r="M9" i="5"/>
  <c r="O9" i="5"/>
  <c r="Q9" i="5"/>
  <c r="S9" i="5"/>
  <c r="U9" i="5"/>
  <c r="C10" i="5"/>
  <c r="E10" i="5"/>
  <c r="G10" i="5"/>
  <c r="I10" i="5"/>
  <c r="K10" i="5"/>
  <c r="M10" i="5"/>
  <c r="O10" i="5"/>
  <c r="Q10" i="5"/>
  <c r="S10" i="5"/>
  <c r="U10" i="5"/>
  <c r="C11" i="5"/>
  <c r="E11" i="5"/>
  <c r="G11" i="5"/>
  <c r="I11" i="5"/>
  <c r="K11" i="5"/>
  <c r="M11" i="5"/>
  <c r="O11" i="5"/>
  <c r="Q11" i="5"/>
  <c r="S11" i="5"/>
  <c r="U11" i="5"/>
  <c r="C12" i="5"/>
  <c r="E12" i="5"/>
  <c r="G12" i="5"/>
  <c r="I12" i="5"/>
  <c r="K12" i="5"/>
  <c r="M12" i="5"/>
  <c r="O12" i="5"/>
  <c r="Q12" i="5"/>
  <c r="S12" i="5"/>
  <c r="U12" i="5"/>
  <c r="C13" i="5"/>
  <c r="E13" i="5"/>
  <c r="G13" i="5"/>
  <c r="I13" i="5"/>
  <c r="K13" i="5"/>
  <c r="M13" i="5"/>
  <c r="O13" i="5"/>
  <c r="Q13" i="5"/>
  <c r="S13" i="5"/>
  <c r="U13" i="5"/>
  <c r="C14" i="5"/>
  <c r="E14" i="5"/>
  <c r="G14" i="5"/>
  <c r="I14" i="5"/>
  <c r="K14" i="5"/>
  <c r="M14" i="5"/>
  <c r="O14" i="5"/>
  <c r="Q14" i="5"/>
  <c r="S14" i="5"/>
  <c r="U14" i="5"/>
  <c r="C15" i="5"/>
  <c r="E15" i="5"/>
  <c r="G15" i="5"/>
  <c r="I15" i="5"/>
  <c r="K15" i="5"/>
  <c r="M15" i="5"/>
  <c r="O15" i="5"/>
  <c r="Q15" i="5"/>
  <c r="S15" i="5"/>
  <c r="U15" i="5"/>
  <c r="C16" i="5"/>
  <c r="E16" i="5"/>
  <c r="G16" i="5"/>
  <c r="I16" i="5"/>
  <c r="K16" i="5"/>
  <c r="M16" i="5"/>
  <c r="O16" i="5"/>
  <c r="Q16" i="5"/>
  <c r="S16" i="5"/>
  <c r="U16" i="5"/>
  <c r="H17" i="5"/>
  <c r="L17" i="5"/>
  <c r="M17" i="5"/>
  <c r="P17" i="5"/>
  <c r="Q17" i="5"/>
  <c r="S17" i="5"/>
  <c r="B18" i="5"/>
  <c r="B17" i="5" s="1"/>
  <c r="C18" i="5"/>
  <c r="C17" i="5" s="1"/>
  <c r="D18" i="5"/>
  <c r="D17" i="5" s="1"/>
  <c r="E18" i="5"/>
  <c r="E17" i="5" s="1"/>
  <c r="F18" i="5"/>
  <c r="F17" i="5" s="1"/>
  <c r="G18" i="5"/>
  <c r="G17" i="5" s="1"/>
  <c r="H18" i="5"/>
  <c r="I18" i="5"/>
  <c r="I17" i="5" s="1"/>
  <c r="J18" i="5"/>
  <c r="J17" i="5" s="1"/>
  <c r="K18" i="5"/>
  <c r="K17" i="5" s="1"/>
  <c r="L18" i="5"/>
  <c r="M18" i="5"/>
  <c r="N18" i="5"/>
  <c r="N17" i="5" s="1"/>
  <c r="O18" i="5"/>
  <c r="O17" i="5" s="1"/>
  <c r="P18" i="5"/>
  <c r="Q18" i="5"/>
  <c r="R18" i="5"/>
  <c r="R17" i="5" s="1"/>
  <c r="S18" i="5"/>
  <c r="T18" i="5"/>
  <c r="T17" i="5" s="1"/>
  <c r="U18" i="5"/>
  <c r="U17" i="5" s="1"/>
  <c r="C19" i="5"/>
  <c r="E19" i="5"/>
  <c r="G19" i="5"/>
  <c r="I19" i="5"/>
  <c r="K19" i="5"/>
  <c r="M19" i="5"/>
  <c r="O19" i="5"/>
  <c r="Q19" i="5"/>
  <c r="S19" i="5"/>
  <c r="U19" i="5"/>
  <c r="C20" i="5"/>
  <c r="E20" i="5"/>
  <c r="G20" i="5"/>
  <c r="I20" i="5"/>
  <c r="K20" i="5"/>
  <c r="M20" i="5"/>
  <c r="O20" i="5"/>
  <c r="Q20" i="5"/>
  <c r="S20" i="5"/>
  <c r="U20" i="5"/>
  <c r="C21" i="5"/>
  <c r="E21" i="5"/>
  <c r="G21" i="5"/>
  <c r="I21" i="5"/>
  <c r="K21" i="5"/>
  <c r="M21" i="5"/>
  <c r="O21" i="5"/>
  <c r="Q21" i="5"/>
  <c r="S21" i="5"/>
  <c r="U21" i="5"/>
  <c r="C22" i="5"/>
  <c r="E22" i="5"/>
  <c r="G22" i="5"/>
  <c r="I22" i="5"/>
  <c r="K22" i="5"/>
  <c r="M22" i="5"/>
  <c r="O22" i="5"/>
  <c r="Q22" i="5"/>
  <c r="S22" i="5"/>
  <c r="U22" i="5"/>
  <c r="C23" i="5"/>
  <c r="E23" i="5"/>
  <c r="G23" i="5"/>
  <c r="I23" i="5"/>
  <c r="K23" i="5"/>
  <c r="M23" i="5"/>
  <c r="O23" i="5"/>
  <c r="Q23" i="5"/>
  <c r="S23" i="5"/>
  <c r="U23" i="5"/>
  <c r="F24" i="5"/>
  <c r="Q24" i="5"/>
  <c r="B25" i="5"/>
  <c r="D25" i="5"/>
  <c r="D24" i="5" s="1"/>
  <c r="E25" i="5"/>
  <c r="E24" i="5" s="1"/>
  <c r="F25" i="5"/>
  <c r="G25" i="5" s="1"/>
  <c r="G24" i="5" s="1"/>
  <c r="H25" i="5"/>
  <c r="H24" i="5" s="1"/>
  <c r="I25" i="5"/>
  <c r="I24" i="5" s="1"/>
  <c r="J25" i="5"/>
  <c r="K25" i="5" s="1"/>
  <c r="K24" i="5" s="1"/>
  <c r="L25" i="5"/>
  <c r="L24" i="5" s="1"/>
  <c r="M25" i="5"/>
  <c r="M24" i="5" s="1"/>
  <c r="N25" i="5"/>
  <c r="P25" i="5"/>
  <c r="P24" i="5" s="1"/>
  <c r="Q25" i="5"/>
  <c r="R25" i="5"/>
  <c r="T25" i="5"/>
  <c r="T24" i="5" s="1"/>
  <c r="U25" i="5"/>
  <c r="U24" i="5" s="1"/>
  <c r="C26" i="5"/>
  <c r="E26" i="5"/>
  <c r="G26" i="5"/>
  <c r="I26" i="5"/>
  <c r="K26" i="5"/>
  <c r="M26" i="5"/>
  <c r="O26" i="5"/>
  <c r="Q26" i="5"/>
  <c r="S26" i="5"/>
  <c r="U26" i="5"/>
  <c r="C27" i="5"/>
  <c r="G27" i="5"/>
  <c r="I27" i="5"/>
  <c r="K27" i="5"/>
  <c r="M27" i="5"/>
  <c r="O27" i="5"/>
  <c r="Q27" i="5"/>
  <c r="S27" i="5"/>
  <c r="U27" i="5"/>
  <c r="C28" i="5"/>
  <c r="E28" i="5"/>
  <c r="G28" i="5"/>
  <c r="I28" i="5"/>
  <c r="K28" i="5"/>
  <c r="M28" i="5"/>
  <c r="O28" i="5"/>
  <c r="Q28" i="5"/>
  <c r="S28" i="5"/>
  <c r="U28" i="5"/>
  <c r="C29" i="5"/>
  <c r="E29" i="5"/>
  <c r="G29" i="5"/>
  <c r="I29" i="5"/>
  <c r="K29" i="5"/>
  <c r="M29" i="5"/>
  <c r="O29" i="5"/>
  <c r="Q29" i="5"/>
  <c r="S29" i="5"/>
  <c r="U29" i="5"/>
  <c r="U4" i="4"/>
  <c r="U5" i="4"/>
  <c r="F6" i="4"/>
  <c r="G6" i="4"/>
  <c r="J6" i="4"/>
  <c r="K6" i="4"/>
  <c r="N6" i="4"/>
  <c r="R6" i="4"/>
  <c r="V6" i="4"/>
  <c r="W6" i="4"/>
  <c r="Z6" i="4"/>
  <c r="AA6" i="4"/>
  <c r="E7" i="4"/>
  <c r="I7" i="4"/>
  <c r="M7" i="4"/>
  <c r="N7" i="4"/>
  <c r="Q7" i="4"/>
  <c r="R7" i="4"/>
  <c r="V7" i="4"/>
  <c r="X7" i="4"/>
  <c r="Y7" i="4"/>
  <c r="C8" i="4"/>
  <c r="C6" i="4" s="1"/>
  <c r="D8" i="4"/>
  <c r="D6" i="4" s="1"/>
  <c r="E8" i="4"/>
  <c r="E6" i="4" s="1"/>
  <c r="F8" i="4"/>
  <c r="G8" i="4"/>
  <c r="H8" i="4"/>
  <c r="H6" i="4" s="1"/>
  <c r="I8" i="4"/>
  <c r="I6" i="4" s="1"/>
  <c r="J8" i="4"/>
  <c r="K8" i="4"/>
  <c r="L8" i="4"/>
  <c r="L6" i="4" s="1"/>
  <c r="M8" i="4"/>
  <c r="M6" i="4" s="1"/>
  <c r="N8" i="4"/>
  <c r="O8" i="4"/>
  <c r="O6" i="4" s="1"/>
  <c r="P8" i="4"/>
  <c r="P6" i="4" s="1"/>
  <c r="Q8" i="4"/>
  <c r="Q6" i="4" s="1"/>
  <c r="R8" i="4"/>
  <c r="S8" i="4"/>
  <c r="S6" i="4" s="1"/>
  <c r="T8" i="4"/>
  <c r="T6" i="4" s="1"/>
  <c r="U8" i="4"/>
  <c r="U6" i="4" s="1"/>
  <c r="V8" i="4"/>
  <c r="W8" i="4"/>
  <c r="X8" i="4"/>
  <c r="X6" i="4" s="1"/>
  <c r="Y8" i="4"/>
  <c r="Y6" i="4" s="1"/>
  <c r="Z8" i="4"/>
  <c r="AA8" i="4"/>
  <c r="C9" i="4"/>
  <c r="C7" i="4" s="1"/>
  <c r="D9" i="4"/>
  <c r="D7" i="4" s="1"/>
  <c r="E9" i="4"/>
  <c r="F9" i="4"/>
  <c r="F7" i="4" s="1"/>
  <c r="G9" i="4"/>
  <c r="G7" i="4" s="1"/>
  <c r="H9" i="4"/>
  <c r="H7" i="4" s="1"/>
  <c r="I9" i="4"/>
  <c r="J9" i="4"/>
  <c r="J7" i="4" s="1"/>
  <c r="K9" i="4"/>
  <c r="K7" i="4" s="1"/>
  <c r="L9" i="4"/>
  <c r="L7" i="4" s="1"/>
  <c r="M9" i="4"/>
  <c r="N9" i="4"/>
  <c r="O9" i="4"/>
  <c r="O7" i="4" s="1"/>
  <c r="P9" i="4"/>
  <c r="P7" i="4" s="1"/>
  <c r="Q9" i="4"/>
  <c r="R9" i="4"/>
  <c r="S9" i="4"/>
  <c r="S7" i="4" s="1"/>
  <c r="T9" i="4"/>
  <c r="T7" i="4" s="1"/>
  <c r="V9" i="4"/>
  <c r="W9" i="4"/>
  <c r="W7" i="4" s="1"/>
  <c r="X9" i="4"/>
  <c r="Y9" i="4"/>
  <c r="Z9" i="4"/>
  <c r="Z7" i="4" s="1"/>
  <c r="AA9" i="4"/>
  <c r="AA7" i="4" s="1"/>
  <c r="U10" i="4"/>
  <c r="U11" i="4"/>
  <c r="U9" i="4" s="1"/>
  <c r="U7" i="4" s="1"/>
  <c r="U12" i="4"/>
  <c r="U13" i="4"/>
  <c r="U14" i="4"/>
  <c r="U15" i="4"/>
  <c r="U16" i="4"/>
  <c r="U17" i="4"/>
  <c r="U18" i="4"/>
  <c r="U19" i="4"/>
  <c r="U20" i="4"/>
  <c r="U21" i="4"/>
  <c r="U22" i="4"/>
  <c r="U23" i="4"/>
  <c r="U24" i="4"/>
  <c r="U25" i="4"/>
  <c r="U26" i="4"/>
  <c r="U27" i="4"/>
  <c r="U28" i="4"/>
  <c r="U29" i="4"/>
  <c r="E30" i="4"/>
  <c r="F30" i="4"/>
  <c r="I30" i="4"/>
  <c r="J30" i="4"/>
  <c r="N30" i="4"/>
  <c r="R30" i="4"/>
  <c r="V30" i="4"/>
  <c r="Y30" i="4"/>
  <c r="Z30" i="4"/>
  <c r="E31" i="4"/>
  <c r="I31" i="4"/>
  <c r="L31" i="4"/>
  <c r="M31" i="4"/>
  <c r="P31" i="4"/>
  <c r="Q31" i="4"/>
  <c r="Y31" i="4"/>
  <c r="Z31" i="4"/>
  <c r="C32" i="4"/>
  <c r="C30" i="4" s="1"/>
  <c r="D32" i="4"/>
  <c r="D30" i="4" s="1"/>
  <c r="E32" i="4"/>
  <c r="F32" i="4"/>
  <c r="G32" i="4"/>
  <c r="G30" i="4" s="1"/>
  <c r="H32" i="4"/>
  <c r="H30" i="4" s="1"/>
  <c r="I32" i="4"/>
  <c r="J32" i="4"/>
  <c r="K32" i="4"/>
  <c r="K30" i="4" s="1"/>
  <c r="L32" i="4"/>
  <c r="L30" i="4" s="1"/>
  <c r="M32" i="4"/>
  <c r="M30" i="4" s="1"/>
  <c r="N32" i="4"/>
  <c r="O32" i="4"/>
  <c r="O30" i="4" s="1"/>
  <c r="P32" i="4"/>
  <c r="P30" i="4" s="1"/>
  <c r="Q32" i="4"/>
  <c r="Q30" i="4" s="1"/>
  <c r="R32" i="4"/>
  <c r="S32" i="4"/>
  <c r="S30" i="4" s="1"/>
  <c r="T32" i="4"/>
  <c r="T30" i="4" s="1"/>
  <c r="V32" i="4"/>
  <c r="W32" i="4"/>
  <c r="W30" i="4" s="1"/>
  <c r="X32" i="4"/>
  <c r="X30" i="4" s="1"/>
  <c r="Y32" i="4"/>
  <c r="Z32" i="4"/>
  <c r="AA32" i="4"/>
  <c r="AA30" i="4" s="1"/>
  <c r="C33" i="4"/>
  <c r="C31" i="4" s="1"/>
  <c r="D33" i="4"/>
  <c r="D31" i="4" s="1"/>
  <c r="E33" i="4"/>
  <c r="F33" i="4"/>
  <c r="F31" i="4" s="1"/>
  <c r="G33" i="4"/>
  <c r="G31" i="4" s="1"/>
  <c r="H33" i="4"/>
  <c r="H31" i="4" s="1"/>
  <c r="I33" i="4"/>
  <c r="J33" i="4"/>
  <c r="J31" i="4" s="1"/>
  <c r="K33" i="4"/>
  <c r="K31" i="4" s="1"/>
  <c r="L33" i="4"/>
  <c r="M33" i="4"/>
  <c r="N33" i="4"/>
  <c r="N31" i="4" s="1"/>
  <c r="O33" i="4"/>
  <c r="O31" i="4" s="1"/>
  <c r="P33" i="4"/>
  <c r="Q33" i="4"/>
  <c r="R33" i="4"/>
  <c r="R31" i="4" s="1"/>
  <c r="S33" i="4"/>
  <c r="S31" i="4" s="1"/>
  <c r="T33" i="4"/>
  <c r="T31" i="4" s="1"/>
  <c r="V33" i="4"/>
  <c r="V31" i="4" s="1"/>
  <c r="W33" i="4"/>
  <c r="W31" i="4" s="1"/>
  <c r="X33" i="4"/>
  <c r="X31" i="4" s="1"/>
  <c r="Y33" i="4"/>
  <c r="Z33" i="4"/>
  <c r="AA33" i="4"/>
  <c r="AA31" i="4" s="1"/>
  <c r="U34" i="4"/>
  <c r="U35" i="4"/>
  <c r="U36" i="4"/>
  <c r="U37" i="4"/>
  <c r="U38" i="4"/>
  <c r="U39" i="4"/>
  <c r="U40" i="4"/>
  <c r="U41" i="4"/>
  <c r="U42" i="4"/>
  <c r="U43" i="4"/>
  <c r="C44" i="4"/>
  <c r="D44" i="4"/>
  <c r="G44" i="4"/>
  <c r="H44" i="4"/>
  <c r="I44" i="4"/>
  <c r="L44" i="4"/>
  <c r="M44" i="4"/>
  <c r="O44" i="4"/>
  <c r="P44" i="4"/>
  <c r="S44" i="4"/>
  <c r="T44" i="4"/>
  <c r="W44" i="4"/>
  <c r="X44" i="4"/>
  <c r="Y44" i="4"/>
  <c r="C45" i="4"/>
  <c r="F45" i="4"/>
  <c r="G45" i="4"/>
  <c r="J45" i="4"/>
  <c r="K45" i="4"/>
  <c r="N45" i="4"/>
  <c r="O45" i="4"/>
  <c r="P45" i="4"/>
  <c r="S45" i="4"/>
  <c r="T45" i="4"/>
  <c r="V45" i="4"/>
  <c r="W45" i="4"/>
  <c r="Z45" i="4"/>
  <c r="AA45" i="4"/>
  <c r="C46" i="4"/>
  <c r="D46" i="4"/>
  <c r="E46" i="4"/>
  <c r="E44" i="4" s="1"/>
  <c r="F46" i="4"/>
  <c r="F44" i="4" s="1"/>
  <c r="G46" i="4"/>
  <c r="H46" i="4"/>
  <c r="I46" i="4"/>
  <c r="J46" i="4"/>
  <c r="J44" i="4" s="1"/>
  <c r="K46" i="4"/>
  <c r="K44" i="4" s="1"/>
  <c r="L46" i="4"/>
  <c r="M46" i="4"/>
  <c r="N46" i="4"/>
  <c r="N44" i="4" s="1"/>
  <c r="O46" i="4"/>
  <c r="P46" i="4"/>
  <c r="Q46" i="4"/>
  <c r="Q44" i="4" s="1"/>
  <c r="R46" i="4"/>
  <c r="R44" i="4" s="1"/>
  <c r="S46" i="4"/>
  <c r="T46" i="4"/>
  <c r="V46" i="4"/>
  <c r="V44" i="4" s="1"/>
  <c r="W46" i="4"/>
  <c r="X46" i="4"/>
  <c r="Y46" i="4"/>
  <c r="Z46" i="4"/>
  <c r="Z44" i="4" s="1"/>
  <c r="AA46" i="4"/>
  <c r="AA44" i="4" s="1"/>
  <c r="C47" i="4"/>
  <c r="D47" i="4"/>
  <c r="D45" i="4" s="1"/>
  <c r="E47" i="4"/>
  <c r="E45" i="4" s="1"/>
  <c r="F47" i="4"/>
  <c r="G47" i="4"/>
  <c r="H47" i="4"/>
  <c r="H45" i="4" s="1"/>
  <c r="I47" i="4"/>
  <c r="I45" i="4" s="1"/>
  <c r="J47" i="4"/>
  <c r="K47" i="4"/>
  <c r="L47" i="4"/>
  <c r="L45" i="4" s="1"/>
  <c r="M47" i="4"/>
  <c r="M45" i="4" s="1"/>
  <c r="N47" i="4"/>
  <c r="O47" i="4"/>
  <c r="P47" i="4"/>
  <c r="Q47" i="4"/>
  <c r="Q45" i="4" s="1"/>
  <c r="R47" i="4"/>
  <c r="R45" i="4" s="1"/>
  <c r="S47" i="4"/>
  <c r="T47" i="4"/>
  <c r="U47" i="4"/>
  <c r="U45" i="4" s="1"/>
  <c r="V47" i="4"/>
  <c r="W47" i="4"/>
  <c r="X47" i="4"/>
  <c r="X45" i="4" s="1"/>
  <c r="Y47" i="4"/>
  <c r="Y45" i="4" s="1"/>
  <c r="Z47" i="4"/>
  <c r="AA47" i="4"/>
  <c r="AB47" i="4"/>
  <c r="U48" i="4"/>
  <c r="U46" i="4" s="1"/>
  <c r="U44" i="4" s="1"/>
  <c r="U49" i="4"/>
  <c r="U50" i="4"/>
  <c r="U51" i="4"/>
  <c r="U52" i="4"/>
  <c r="U53" i="4"/>
  <c r="U54" i="4"/>
  <c r="U55" i="4"/>
  <c r="U56" i="4"/>
  <c r="U57" i="4"/>
  <c r="C4" i="3"/>
  <c r="E4" i="3"/>
  <c r="G4" i="3"/>
  <c r="I4" i="3"/>
  <c r="K4" i="3"/>
  <c r="M4" i="3"/>
  <c r="O4" i="3"/>
  <c r="Q4" i="3"/>
  <c r="S4" i="3"/>
  <c r="B5" i="3"/>
  <c r="C5" i="3"/>
  <c r="H5" i="3"/>
  <c r="I5" i="3" s="1"/>
  <c r="N5" i="3"/>
  <c r="O5" i="3" s="1"/>
  <c r="R5" i="3"/>
  <c r="S5" i="3"/>
  <c r="B6" i="3"/>
  <c r="C6" i="3" s="1"/>
  <c r="D6" i="3"/>
  <c r="D5" i="3" s="1"/>
  <c r="E5" i="3" s="1"/>
  <c r="E6" i="3"/>
  <c r="F6" i="3"/>
  <c r="H6" i="3"/>
  <c r="I6" i="3"/>
  <c r="J6" i="3"/>
  <c r="L6" i="3"/>
  <c r="M6" i="3" s="1"/>
  <c r="N6" i="3"/>
  <c r="O6" i="3" s="1"/>
  <c r="P6" i="3"/>
  <c r="P5" i="3" s="1"/>
  <c r="Q5" i="3" s="1"/>
  <c r="Q6" i="3"/>
  <c r="R6" i="3"/>
  <c r="S6" i="3" s="1"/>
  <c r="C7" i="3"/>
  <c r="E7" i="3"/>
  <c r="G7" i="3"/>
  <c r="I7" i="3"/>
  <c r="K7" i="3"/>
  <c r="M7" i="3"/>
  <c r="O7" i="3"/>
  <c r="Q7" i="3"/>
  <c r="S7" i="3"/>
  <c r="C8" i="3"/>
  <c r="E8" i="3"/>
  <c r="G8" i="3"/>
  <c r="I8" i="3"/>
  <c r="K8" i="3"/>
  <c r="M8" i="3"/>
  <c r="O8" i="3"/>
  <c r="Q8" i="3"/>
  <c r="S8" i="3"/>
  <c r="C9" i="3"/>
  <c r="E9" i="3"/>
  <c r="G9" i="3"/>
  <c r="I9" i="3"/>
  <c r="K9" i="3"/>
  <c r="M9" i="3"/>
  <c r="O9" i="3"/>
  <c r="Q9" i="3"/>
  <c r="S9" i="3"/>
  <c r="C10" i="3"/>
  <c r="E10" i="3"/>
  <c r="G10" i="3"/>
  <c r="I10" i="3"/>
  <c r="K10" i="3"/>
  <c r="M10" i="3"/>
  <c r="O10" i="3"/>
  <c r="Q10" i="3"/>
  <c r="S10" i="3"/>
  <c r="C11" i="3"/>
  <c r="E11" i="3"/>
  <c r="G11" i="3"/>
  <c r="I11" i="3"/>
  <c r="K11" i="3"/>
  <c r="M11" i="3"/>
  <c r="O11" i="3"/>
  <c r="Q11" i="3"/>
  <c r="S11" i="3"/>
  <c r="C12" i="3"/>
  <c r="E12" i="3"/>
  <c r="G12" i="3"/>
  <c r="I12" i="3"/>
  <c r="K12" i="3"/>
  <c r="M12" i="3"/>
  <c r="O12" i="3"/>
  <c r="Q12" i="3"/>
  <c r="S12" i="3"/>
  <c r="C13" i="3"/>
  <c r="E13" i="3"/>
  <c r="G13" i="3"/>
  <c r="I13" i="3"/>
  <c r="K13" i="3"/>
  <c r="M13" i="3"/>
  <c r="O13" i="3"/>
  <c r="Q13" i="3"/>
  <c r="S13" i="3"/>
  <c r="C14" i="3"/>
  <c r="E14" i="3"/>
  <c r="G14" i="3"/>
  <c r="I14" i="3"/>
  <c r="K14" i="3"/>
  <c r="M14" i="3"/>
  <c r="O14" i="3"/>
  <c r="Q14" i="3"/>
  <c r="S14" i="3"/>
  <c r="C15" i="3"/>
  <c r="E15" i="3"/>
  <c r="G15" i="3"/>
  <c r="I15" i="3"/>
  <c r="K15" i="3"/>
  <c r="M15" i="3"/>
  <c r="O15" i="3"/>
  <c r="Q15" i="3"/>
  <c r="S15" i="3"/>
  <c r="B16" i="3"/>
  <c r="C16" i="3"/>
  <c r="F16" i="3"/>
  <c r="G16" i="3"/>
  <c r="J16" i="3"/>
  <c r="M16" i="3"/>
  <c r="N16" i="3"/>
  <c r="R16" i="3"/>
  <c r="S16" i="3"/>
  <c r="B17" i="3"/>
  <c r="C17" i="3"/>
  <c r="D17" i="3"/>
  <c r="D16" i="3" s="1"/>
  <c r="E17" i="3"/>
  <c r="E16" i="3" s="1"/>
  <c r="F17" i="3"/>
  <c r="G17" i="3"/>
  <c r="H17" i="3"/>
  <c r="H16" i="3" s="1"/>
  <c r="I17" i="3"/>
  <c r="I16" i="3" s="1"/>
  <c r="J17" i="3"/>
  <c r="K17" i="3"/>
  <c r="K16" i="3" s="1"/>
  <c r="L17" i="3"/>
  <c r="L16" i="3" s="1"/>
  <c r="M17" i="3"/>
  <c r="N17" i="3"/>
  <c r="O17" i="3"/>
  <c r="O16" i="3" s="1"/>
  <c r="P17" i="3"/>
  <c r="P16" i="3" s="1"/>
  <c r="Q17" i="3"/>
  <c r="Q16" i="3" s="1"/>
  <c r="R17" i="3"/>
  <c r="S17" i="3"/>
  <c r="C18" i="3"/>
  <c r="E18" i="3"/>
  <c r="G18" i="3"/>
  <c r="I18" i="3"/>
  <c r="K18" i="3"/>
  <c r="M18" i="3"/>
  <c r="O18" i="3"/>
  <c r="Q18" i="3"/>
  <c r="S18" i="3"/>
  <c r="C19" i="3"/>
  <c r="E19" i="3"/>
  <c r="G19" i="3"/>
  <c r="I19" i="3"/>
  <c r="K19" i="3"/>
  <c r="M19" i="3"/>
  <c r="O19" i="3"/>
  <c r="Q19" i="3"/>
  <c r="S19" i="3"/>
  <c r="C20" i="3"/>
  <c r="E20" i="3"/>
  <c r="G20" i="3"/>
  <c r="I20" i="3"/>
  <c r="K20" i="3"/>
  <c r="M20" i="3"/>
  <c r="O20" i="3"/>
  <c r="Q20" i="3"/>
  <c r="S20" i="3"/>
  <c r="C21" i="3"/>
  <c r="E21" i="3"/>
  <c r="G21" i="3"/>
  <c r="I21" i="3"/>
  <c r="K21" i="3"/>
  <c r="M21" i="3"/>
  <c r="O21" i="3"/>
  <c r="Q21" i="3"/>
  <c r="S21" i="3"/>
  <c r="C22" i="3"/>
  <c r="E22" i="3"/>
  <c r="G22" i="3"/>
  <c r="I22" i="3"/>
  <c r="K22" i="3"/>
  <c r="M22" i="3"/>
  <c r="O22" i="3"/>
  <c r="Q22" i="3"/>
  <c r="S22" i="3"/>
  <c r="B23" i="3"/>
  <c r="F23" i="3"/>
  <c r="H23" i="3"/>
  <c r="L23" i="3"/>
  <c r="M23" i="3"/>
  <c r="R23" i="3"/>
  <c r="B24" i="3"/>
  <c r="C24" i="3"/>
  <c r="C23" i="3" s="1"/>
  <c r="D24" i="3"/>
  <c r="F24" i="3"/>
  <c r="G24" i="3" s="1"/>
  <c r="G23" i="3" s="1"/>
  <c r="H24" i="3"/>
  <c r="I24" i="3" s="1"/>
  <c r="I23" i="3" s="1"/>
  <c r="J24" i="3"/>
  <c r="J23" i="3" s="1"/>
  <c r="K24" i="3"/>
  <c r="K23" i="3" s="1"/>
  <c r="L24" i="3"/>
  <c r="M24" i="3" s="1"/>
  <c r="N24" i="3"/>
  <c r="N23" i="3" s="1"/>
  <c r="O24" i="3"/>
  <c r="O23" i="3" s="1"/>
  <c r="P24" i="3"/>
  <c r="R24" i="3"/>
  <c r="S24" i="3"/>
  <c r="S23" i="3" s="1"/>
  <c r="C25" i="3"/>
  <c r="E25" i="3"/>
  <c r="G25" i="3"/>
  <c r="I25" i="3"/>
  <c r="K25" i="3"/>
  <c r="M25" i="3"/>
  <c r="O25" i="3"/>
  <c r="Q25" i="3"/>
  <c r="S25" i="3"/>
  <c r="C26" i="3"/>
  <c r="E26" i="3"/>
  <c r="G26" i="3"/>
  <c r="I26" i="3"/>
  <c r="K26" i="3"/>
  <c r="M26" i="3"/>
  <c r="O26" i="3"/>
  <c r="Q26" i="3"/>
  <c r="S26" i="3"/>
  <c r="C27" i="3"/>
  <c r="E27" i="3"/>
  <c r="G27" i="3"/>
  <c r="I27" i="3"/>
  <c r="K27" i="3"/>
  <c r="M27" i="3"/>
  <c r="O27" i="3"/>
  <c r="Q27" i="3"/>
  <c r="S27" i="3"/>
  <c r="C28" i="3"/>
  <c r="E28" i="3"/>
  <c r="G28" i="3"/>
  <c r="I28" i="3"/>
  <c r="K28" i="3"/>
  <c r="M28" i="3"/>
  <c r="O28" i="3"/>
  <c r="Q28" i="3"/>
  <c r="S28" i="3"/>
  <c r="C6" i="2"/>
  <c r="E6" i="2"/>
  <c r="G6" i="2"/>
  <c r="I6" i="2"/>
  <c r="K6" i="2"/>
  <c r="M6" i="2"/>
  <c r="O6" i="2"/>
  <c r="Q6" i="2"/>
  <c r="S6" i="2"/>
  <c r="U6" i="2"/>
  <c r="W6" i="2"/>
  <c r="J7" i="2"/>
  <c r="K7" i="2" s="1"/>
  <c r="N7" i="2"/>
  <c r="O7" i="2"/>
  <c r="R7" i="2"/>
  <c r="S7" i="2"/>
  <c r="U7" i="2"/>
  <c r="X7" i="2"/>
  <c r="B8" i="2"/>
  <c r="F8" i="2"/>
  <c r="F7" i="2" s="1"/>
  <c r="G7" i="2" s="1"/>
  <c r="G8" i="2"/>
  <c r="H8" i="2"/>
  <c r="J8" i="2"/>
  <c r="K8" i="2"/>
  <c r="L8" i="2"/>
  <c r="N8" i="2"/>
  <c r="O8" i="2"/>
  <c r="P8" i="2"/>
  <c r="P7" i="2" s="1"/>
  <c r="Q7" i="2" s="1"/>
  <c r="Q8" i="2"/>
  <c r="R8" i="2"/>
  <c r="S8" i="2"/>
  <c r="T8" i="2"/>
  <c r="T7" i="2" s="1"/>
  <c r="U8" i="2"/>
  <c r="V8" i="2"/>
  <c r="V7" i="2" s="1"/>
  <c r="W7" i="2" s="1"/>
  <c r="W8" i="2"/>
  <c r="C9" i="2"/>
  <c r="D9" i="2"/>
  <c r="G9" i="2"/>
  <c r="I9" i="2"/>
  <c r="K9" i="2"/>
  <c r="M9" i="2"/>
  <c r="O9" i="2"/>
  <c r="Q9" i="2"/>
  <c r="S9" i="2"/>
  <c r="U9" i="2"/>
  <c r="W9" i="2"/>
  <c r="C10" i="2"/>
  <c r="D10" i="2"/>
  <c r="E10" i="2" s="1"/>
  <c r="G10" i="2"/>
  <c r="I10" i="2"/>
  <c r="K10" i="2"/>
  <c r="M10" i="2"/>
  <c r="O10" i="2"/>
  <c r="Q10" i="2"/>
  <c r="S10" i="2"/>
  <c r="U10" i="2"/>
  <c r="W10" i="2"/>
  <c r="C11" i="2"/>
  <c r="D11" i="2"/>
  <c r="E11" i="2" s="1"/>
  <c r="G11" i="2"/>
  <c r="I11" i="2"/>
  <c r="K11" i="2"/>
  <c r="M11" i="2"/>
  <c r="O11" i="2"/>
  <c r="Q11" i="2"/>
  <c r="S11" i="2"/>
  <c r="U11" i="2"/>
  <c r="W11" i="2"/>
  <c r="C12" i="2"/>
  <c r="D12" i="2"/>
  <c r="E12" i="2" s="1"/>
  <c r="G12" i="2"/>
  <c r="I12" i="2"/>
  <c r="K12" i="2"/>
  <c r="M12" i="2"/>
  <c r="O12" i="2"/>
  <c r="Q12" i="2"/>
  <c r="S12" i="2"/>
  <c r="U12" i="2"/>
  <c r="W12" i="2"/>
  <c r="C13" i="2"/>
  <c r="D13" i="2"/>
  <c r="E13" i="2" s="1"/>
  <c r="G13" i="2"/>
  <c r="I13" i="2"/>
  <c r="K13" i="2"/>
  <c r="M13" i="2"/>
  <c r="O13" i="2"/>
  <c r="Q13" i="2"/>
  <c r="S13" i="2"/>
  <c r="U13" i="2"/>
  <c r="W13" i="2"/>
  <c r="C14" i="2"/>
  <c r="D14" i="2"/>
  <c r="E14" i="2" s="1"/>
  <c r="G14" i="2"/>
  <c r="I14" i="2"/>
  <c r="K14" i="2"/>
  <c r="M14" i="2"/>
  <c r="O14" i="2"/>
  <c r="Q14" i="2"/>
  <c r="S14" i="2"/>
  <c r="U14" i="2"/>
  <c r="W14" i="2"/>
  <c r="C15" i="2"/>
  <c r="D15" i="2"/>
  <c r="E15" i="2" s="1"/>
  <c r="G15" i="2"/>
  <c r="I15" i="2"/>
  <c r="K15" i="2"/>
  <c r="M15" i="2"/>
  <c r="O15" i="2"/>
  <c r="Q15" i="2"/>
  <c r="S15" i="2"/>
  <c r="U15" i="2"/>
  <c r="W15" i="2"/>
  <c r="C16" i="2"/>
  <c r="D16" i="2"/>
  <c r="E16" i="2" s="1"/>
  <c r="G16" i="2"/>
  <c r="I16" i="2"/>
  <c r="K16" i="2"/>
  <c r="M16" i="2"/>
  <c r="O16" i="2"/>
  <c r="Q16" i="2"/>
  <c r="S16" i="2"/>
  <c r="U16" i="2"/>
  <c r="W16" i="2"/>
  <c r="C17" i="2"/>
  <c r="D17" i="2"/>
  <c r="E17" i="2" s="1"/>
  <c r="G17" i="2"/>
  <c r="I17" i="2"/>
  <c r="K17" i="2"/>
  <c r="M17" i="2"/>
  <c r="O17" i="2"/>
  <c r="Q17" i="2"/>
  <c r="S17" i="2"/>
  <c r="U17" i="2"/>
  <c r="W17" i="2"/>
  <c r="B18" i="2"/>
  <c r="C18" i="2"/>
  <c r="F18" i="2"/>
  <c r="G18" i="2"/>
  <c r="J18" i="2"/>
  <c r="K18" i="2"/>
  <c r="N18" i="2"/>
  <c r="O18" i="2"/>
  <c r="R18" i="2"/>
  <c r="S18" i="2"/>
  <c r="V18" i="2"/>
  <c r="W18" i="2"/>
  <c r="B19" i="2"/>
  <c r="C19" i="2"/>
  <c r="F19" i="2"/>
  <c r="G19" i="2"/>
  <c r="H19" i="2"/>
  <c r="H18" i="2" s="1"/>
  <c r="I19" i="2"/>
  <c r="I18" i="2" s="1"/>
  <c r="J19" i="2"/>
  <c r="K19" i="2"/>
  <c r="L19" i="2"/>
  <c r="L18" i="2" s="1"/>
  <c r="M19" i="2"/>
  <c r="M18" i="2" s="1"/>
  <c r="N19" i="2"/>
  <c r="O19" i="2"/>
  <c r="P19" i="2"/>
  <c r="P18" i="2" s="1"/>
  <c r="Q19" i="2"/>
  <c r="Q18" i="2" s="1"/>
  <c r="R19" i="2"/>
  <c r="S19" i="2"/>
  <c r="T19" i="2"/>
  <c r="T18" i="2" s="1"/>
  <c r="U19" i="2"/>
  <c r="U18" i="2" s="1"/>
  <c r="V19" i="2"/>
  <c r="W19" i="2"/>
  <c r="C20" i="2"/>
  <c r="D20" i="2"/>
  <c r="E20" i="2" s="1"/>
  <c r="G20" i="2"/>
  <c r="I20" i="2"/>
  <c r="K20" i="2"/>
  <c r="M20" i="2"/>
  <c r="O20" i="2"/>
  <c r="Q20" i="2"/>
  <c r="S20" i="2"/>
  <c r="U20" i="2"/>
  <c r="W20" i="2"/>
  <c r="C21" i="2"/>
  <c r="D21" i="2"/>
  <c r="E21" i="2" s="1"/>
  <c r="G21" i="2"/>
  <c r="I21" i="2"/>
  <c r="K21" i="2"/>
  <c r="M21" i="2"/>
  <c r="O21" i="2"/>
  <c r="Q21" i="2"/>
  <c r="S21" i="2"/>
  <c r="U21" i="2"/>
  <c r="W21" i="2"/>
  <c r="C22" i="2"/>
  <c r="D22" i="2"/>
  <c r="E22" i="2" s="1"/>
  <c r="G22" i="2"/>
  <c r="I22" i="2"/>
  <c r="K22" i="2"/>
  <c r="M22" i="2"/>
  <c r="O22" i="2"/>
  <c r="Q22" i="2"/>
  <c r="S22" i="2"/>
  <c r="U22" i="2"/>
  <c r="W22" i="2"/>
  <c r="C23" i="2"/>
  <c r="D23" i="2"/>
  <c r="E23" i="2" s="1"/>
  <c r="G23" i="2"/>
  <c r="I23" i="2"/>
  <c r="K23" i="2"/>
  <c r="M23" i="2"/>
  <c r="O23" i="2"/>
  <c r="Q23" i="2"/>
  <c r="S23" i="2"/>
  <c r="U23" i="2"/>
  <c r="W23" i="2"/>
  <c r="C24" i="2"/>
  <c r="D24" i="2"/>
  <c r="E24" i="2" s="1"/>
  <c r="G24" i="2"/>
  <c r="I24" i="2"/>
  <c r="K24" i="2"/>
  <c r="M24" i="2"/>
  <c r="O24" i="2"/>
  <c r="Q24" i="2"/>
  <c r="S24" i="2"/>
  <c r="U24" i="2"/>
  <c r="W24" i="2"/>
  <c r="B25" i="2"/>
  <c r="C25" i="2"/>
  <c r="F25" i="2"/>
  <c r="G25" i="2"/>
  <c r="J25" i="2"/>
  <c r="K25" i="2"/>
  <c r="N25" i="2"/>
  <c r="O25" i="2"/>
  <c r="R25" i="2"/>
  <c r="S25" i="2"/>
  <c r="V25" i="2"/>
  <c r="W25" i="2"/>
  <c r="B26" i="2"/>
  <c r="C26" i="2"/>
  <c r="F26" i="2"/>
  <c r="G26" i="2"/>
  <c r="H26" i="2"/>
  <c r="H25" i="2" s="1"/>
  <c r="I26" i="2"/>
  <c r="I25" i="2" s="1"/>
  <c r="J26" i="2"/>
  <c r="K26" i="2"/>
  <c r="L26" i="2"/>
  <c r="L25" i="2" s="1"/>
  <c r="M26" i="2"/>
  <c r="M25" i="2" s="1"/>
  <c r="N26" i="2"/>
  <c r="O26" i="2"/>
  <c r="P26" i="2"/>
  <c r="P25" i="2" s="1"/>
  <c r="Q26" i="2"/>
  <c r="Q25" i="2" s="1"/>
  <c r="R26" i="2"/>
  <c r="S26" i="2"/>
  <c r="T26" i="2"/>
  <c r="T25" i="2" s="1"/>
  <c r="U26" i="2"/>
  <c r="U25" i="2" s="1"/>
  <c r="V26" i="2"/>
  <c r="W26" i="2"/>
  <c r="C27" i="2"/>
  <c r="D27" i="2"/>
  <c r="E27" i="2" s="1"/>
  <c r="G27" i="2"/>
  <c r="I27" i="2"/>
  <c r="K27" i="2"/>
  <c r="M27" i="2"/>
  <c r="O27" i="2"/>
  <c r="Q27" i="2"/>
  <c r="S27" i="2"/>
  <c r="U27" i="2"/>
  <c r="W27" i="2"/>
  <c r="C28" i="2"/>
  <c r="D28" i="2"/>
  <c r="E28" i="2" s="1"/>
  <c r="G28" i="2"/>
  <c r="I28" i="2"/>
  <c r="K28" i="2"/>
  <c r="M28" i="2"/>
  <c r="O28" i="2"/>
  <c r="Q28" i="2"/>
  <c r="S28" i="2"/>
  <c r="U28" i="2"/>
  <c r="W28" i="2"/>
  <c r="C29" i="2"/>
  <c r="D29" i="2"/>
  <c r="E29" i="2" s="1"/>
  <c r="G29" i="2"/>
  <c r="I29" i="2"/>
  <c r="K29" i="2"/>
  <c r="M29" i="2"/>
  <c r="O29" i="2"/>
  <c r="Q29" i="2"/>
  <c r="S29" i="2"/>
  <c r="U29" i="2"/>
  <c r="W29" i="2"/>
  <c r="C30" i="2"/>
  <c r="D30" i="2"/>
  <c r="E30" i="2" s="1"/>
  <c r="G30" i="2"/>
  <c r="I30" i="2"/>
  <c r="K30" i="2"/>
  <c r="M30" i="2"/>
  <c r="O30" i="2"/>
  <c r="Q30" i="2"/>
  <c r="S30" i="2"/>
  <c r="U30" i="2"/>
  <c r="W30" i="2"/>
  <c r="B5" i="1"/>
  <c r="J5" i="1"/>
  <c r="D6" i="1"/>
  <c r="E6" i="1"/>
  <c r="H6" i="1"/>
  <c r="I6" i="1"/>
  <c r="L6" i="1"/>
  <c r="M6" i="1"/>
  <c r="P6" i="1"/>
  <c r="Q6" i="1"/>
  <c r="T6" i="1"/>
  <c r="U6" i="1"/>
  <c r="X6" i="1"/>
  <c r="Y6" i="1"/>
  <c r="AB6" i="1"/>
  <c r="AC6" i="1"/>
  <c r="C7" i="1"/>
  <c r="C6" i="1" s="1"/>
  <c r="D7" i="1"/>
  <c r="E7" i="1"/>
  <c r="F7" i="1"/>
  <c r="F6" i="1" s="1"/>
  <c r="G7" i="1"/>
  <c r="G6" i="1" s="1"/>
  <c r="H7" i="1"/>
  <c r="I7" i="1"/>
  <c r="K7" i="1"/>
  <c r="K6" i="1" s="1"/>
  <c r="L7" i="1"/>
  <c r="M7" i="1"/>
  <c r="N7" i="1"/>
  <c r="N6" i="1" s="1"/>
  <c r="O7" i="1"/>
  <c r="O6" i="1" s="1"/>
  <c r="P7" i="1"/>
  <c r="Q7" i="1"/>
  <c r="R7" i="1"/>
  <c r="R6" i="1" s="1"/>
  <c r="S7" i="1"/>
  <c r="S6" i="1" s="1"/>
  <c r="T7" i="1"/>
  <c r="U7" i="1"/>
  <c r="V7" i="1"/>
  <c r="V6" i="1" s="1"/>
  <c r="W7" i="1"/>
  <c r="W6" i="1" s="1"/>
  <c r="X7" i="1"/>
  <c r="Y7" i="1"/>
  <c r="Z7" i="1"/>
  <c r="Z6" i="1" s="1"/>
  <c r="AA7" i="1"/>
  <c r="AA6" i="1" s="1"/>
  <c r="AB7" i="1"/>
  <c r="AC7" i="1"/>
  <c r="AD7" i="1"/>
  <c r="AD6" i="1" s="1"/>
  <c r="AE7" i="1"/>
  <c r="AE6" i="1" s="1"/>
  <c r="B8" i="1"/>
  <c r="J8" i="1"/>
  <c r="B9" i="1"/>
  <c r="J9" i="1"/>
  <c r="B10" i="1"/>
  <c r="J10" i="1"/>
  <c r="B11" i="1"/>
  <c r="J11" i="1"/>
  <c r="B12" i="1"/>
  <c r="J12" i="1"/>
  <c r="B13" i="1"/>
  <c r="J13" i="1"/>
  <c r="B14" i="1"/>
  <c r="J14" i="1"/>
  <c r="B15" i="1"/>
  <c r="J15" i="1"/>
  <c r="B16" i="1"/>
  <c r="J16" i="1"/>
  <c r="C17" i="1"/>
  <c r="F17" i="1"/>
  <c r="G17" i="1"/>
  <c r="K17" i="1"/>
  <c r="N17" i="1"/>
  <c r="O17" i="1"/>
  <c r="R17" i="1"/>
  <c r="S17" i="1"/>
  <c r="V17" i="1"/>
  <c r="W17" i="1"/>
  <c r="Z17" i="1"/>
  <c r="AA17" i="1"/>
  <c r="AD17" i="1"/>
  <c r="AE17" i="1"/>
  <c r="C18" i="1"/>
  <c r="D18" i="1"/>
  <c r="D17" i="1" s="1"/>
  <c r="E18" i="1"/>
  <c r="E17" i="1" s="1"/>
  <c r="F18" i="1"/>
  <c r="G18" i="1"/>
  <c r="H18" i="1"/>
  <c r="H17" i="1" s="1"/>
  <c r="I18" i="1"/>
  <c r="I17" i="1" s="1"/>
  <c r="K18" i="1"/>
  <c r="L18" i="1"/>
  <c r="L17" i="1" s="1"/>
  <c r="M18" i="1"/>
  <c r="M17" i="1" s="1"/>
  <c r="N18" i="1"/>
  <c r="O18" i="1"/>
  <c r="P18" i="1"/>
  <c r="P17" i="1" s="1"/>
  <c r="Q18" i="1"/>
  <c r="Q17" i="1" s="1"/>
  <c r="R18" i="1"/>
  <c r="S18" i="1"/>
  <c r="T18" i="1"/>
  <c r="T17" i="1" s="1"/>
  <c r="U18" i="1"/>
  <c r="U17" i="1" s="1"/>
  <c r="V18" i="1"/>
  <c r="W18" i="1"/>
  <c r="X18" i="1"/>
  <c r="X17" i="1" s="1"/>
  <c r="Y18" i="1"/>
  <c r="Y17" i="1" s="1"/>
  <c r="Z18" i="1"/>
  <c r="AA18" i="1"/>
  <c r="AB18" i="1"/>
  <c r="AB17" i="1" s="1"/>
  <c r="AC18" i="1"/>
  <c r="AC17" i="1" s="1"/>
  <c r="AD18" i="1"/>
  <c r="AE18" i="1"/>
  <c r="B19" i="1"/>
  <c r="J19" i="1"/>
  <c r="B20" i="1"/>
  <c r="J20" i="1"/>
  <c r="B21" i="1"/>
  <c r="J21" i="1"/>
  <c r="B22" i="1"/>
  <c r="J22" i="1"/>
  <c r="B23" i="1"/>
  <c r="J23" i="1"/>
  <c r="D24" i="1"/>
  <c r="E24" i="1"/>
  <c r="H24" i="1"/>
  <c r="L24" i="1"/>
  <c r="M24" i="1"/>
  <c r="P24" i="1"/>
  <c r="Q24" i="1"/>
  <c r="S24" i="1"/>
  <c r="T24" i="1"/>
  <c r="U24" i="1"/>
  <c r="X24" i="1"/>
  <c r="AB24" i="1"/>
  <c r="AC24" i="1"/>
  <c r="C25" i="1"/>
  <c r="C24" i="1" s="1"/>
  <c r="D25" i="1"/>
  <c r="E25" i="1"/>
  <c r="F25" i="1"/>
  <c r="F24" i="1" s="1"/>
  <c r="G25" i="1"/>
  <c r="G24" i="1" s="1"/>
  <c r="H25" i="1"/>
  <c r="I25" i="1"/>
  <c r="I24" i="1" s="1"/>
  <c r="K25" i="1"/>
  <c r="K24" i="1" s="1"/>
  <c r="L25" i="1"/>
  <c r="M25" i="1"/>
  <c r="N25" i="1"/>
  <c r="N24" i="1" s="1"/>
  <c r="O25" i="1"/>
  <c r="O24" i="1" s="1"/>
  <c r="P25" i="1"/>
  <c r="Q25" i="1"/>
  <c r="R25" i="1"/>
  <c r="R24" i="1" s="1"/>
  <c r="S25" i="1"/>
  <c r="T25" i="1"/>
  <c r="U25" i="1"/>
  <c r="V25" i="1"/>
  <c r="V24" i="1" s="1"/>
  <c r="W25" i="1"/>
  <c r="W24" i="1" s="1"/>
  <c r="X25" i="1"/>
  <c r="Y25" i="1"/>
  <c r="Y24" i="1" s="1"/>
  <c r="Z25" i="1"/>
  <c r="Z24" i="1" s="1"/>
  <c r="AA25" i="1"/>
  <c r="AA24" i="1" s="1"/>
  <c r="AB25" i="1"/>
  <c r="AC25" i="1"/>
  <c r="AD25" i="1"/>
  <c r="AD24" i="1" s="1"/>
  <c r="AE25" i="1"/>
  <c r="AE24" i="1" s="1"/>
  <c r="B26" i="1"/>
  <c r="J26" i="1"/>
  <c r="B27" i="1"/>
  <c r="J27" i="1"/>
  <c r="B28" i="1"/>
  <c r="J28" i="1"/>
  <c r="B29" i="1"/>
  <c r="J29" i="1"/>
  <c r="J6" i="1" l="1"/>
  <c r="B6" i="1"/>
  <c r="C8" i="2"/>
  <c r="B7" i="2"/>
  <c r="C7" i="2" s="1"/>
  <c r="Q24" i="3"/>
  <c r="Q23" i="3" s="1"/>
  <c r="P23" i="3"/>
  <c r="E24" i="3"/>
  <c r="E23" i="3" s="1"/>
  <c r="D23" i="3"/>
  <c r="G6" i="3"/>
  <c r="F5" i="3"/>
  <c r="G5" i="3" s="1"/>
  <c r="B18" i="1"/>
  <c r="B17" i="1" s="1"/>
  <c r="J7" i="1"/>
  <c r="B7" i="1"/>
  <c r="D26" i="2"/>
  <c r="K6" i="3"/>
  <c r="J5" i="3"/>
  <c r="K5" i="3" s="1"/>
  <c r="O25" i="5"/>
  <c r="O24" i="5" s="1"/>
  <c r="N24" i="5"/>
  <c r="J25" i="1"/>
  <c r="J24" i="1" s="1"/>
  <c r="B25" i="1"/>
  <c r="B24" i="1" s="1"/>
  <c r="J18" i="1"/>
  <c r="J17" i="1" s="1"/>
  <c r="D19" i="2"/>
  <c r="E9" i="2"/>
  <c r="D8" i="2"/>
  <c r="L7" i="2"/>
  <c r="M7" i="2" s="1"/>
  <c r="M8" i="2"/>
  <c r="U32" i="4"/>
  <c r="U30" i="4" s="1"/>
  <c r="R24" i="5"/>
  <c r="S25" i="5"/>
  <c r="S24" i="5" s="1"/>
  <c r="B24" i="5"/>
  <c r="C25" i="5"/>
  <c r="C24" i="5" s="1"/>
  <c r="L5" i="3"/>
  <c r="M5" i="3" s="1"/>
  <c r="J24" i="5"/>
  <c r="U33" i="4"/>
  <c r="U31" i="4" s="1"/>
  <c r="H7" i="2"/>
  <c r="I7" i="2" s="1"/>
  <c r="I8" i="2"/>
  <c r="D7" i="2" l="1"/>
  <c r="E7" i="2" s="1"/>
  <c r="E8" i="2"/>
  <c r="D18" i="2"/>
  <c r="E19" i="2"/>
  <c r="E18" i="2" s="1"/>
  <c r="D25" i="2"/>
  <c r="E26" i="2"/>
  <c r="E25" i="2" s="1"/>
</calcChain>
</file>

<file path=xl/sharedStrings.xml><?xml version="1.0" encoding="utf-8"?>
<sst xmlns="http://schemas.openxmlformats.org/spreadsheetml/2006/main" count="1661" uniqueCount="163">
  <si>
    <t>（２）老人福祉センターは、特Ａ型及びＡ型を記載すること。</t>
  </si>
  <si>
    <t>（１）各保健所に整理されている保健医療施設台帳から集計すること。</t>
  </si>
  <si>
    <t>【記載要領】</t>
  </si>
  <si>
    <t>注　　全道の数のうち、歯科技工所・施術所・市町村保健センター（類似施設欄含む）各欄は、札幌市を除く。</t>
    <phoneticPr fontId="6"/>
  </si>
  <si>
    <t>資料　保健所集計</t>
  </si>
  <si>
    <t>-</t>
    <phoneticPr fontId="6"/>
  </si>
  <si>
    <t>-</t>
    <phoneticPr fontId="6"/>
  </si>
  <si>
    <t>せたな町</t>
    <rPh sb="3" eb="4">
      <t>マチ</t>
    </rPh>
    <phoneticPr fontId="6"/>
  </si>
  <si>
    <t>-</t>
    <phoneticPr fontId="6"/>
  </si>
  <si>
    <t>今金町</t>
    <rPh sb="0" eb="1">
      <t>イマ</t>
    </rPh>
    <rPh sb="1" eb="2">
      <t>キン</t>
    </rPh>
    <rPh sb="2" eb="3">
      <t>マチ</t>
    </rPh>
    <phoneticPr fontId="6"/>
  </si>
  <si>
    <t>長万部町</t>
    <rPh sb="0" eb="3">
      <t>オシャマンベ</t>
    </rPh>
    <rPh sb="3" eb="4">
      <t>マチ</t>
    </rPh>
    <phoneticPr fontId="6"/>
  </si>
  <si>
    <t>-</t>
    <phoneticPr fontId="6"/>
  </si>
  <si>
    <t>八雲町</t>
    <rPh sb="0" eb="2">
      <t>ヤクモ</t>
    </rPh>
    <rPh sb="2" eb="3">
      <t>マチ</t>
    </rPh>
    <phoneticPr fontId="6"/>
  </si>
  <si>
    <t>八雲保健所</t>
    <rPh sb="0" eb="2">
      <t>ヤクモ</t>
    </rPh>
    <phoneticPr fontId="6"/>
  </si>
  <si>
    <t>北渡島檜山第2次保健医療福祉圏</t>
    <rPh sb="0" eb="15">
      <t>キ</t>
    </rPh>
    <phoneticPr fontId="6"/>
  </si>
  <si>
    <t>-</t>
    <phoneticPr fontId="6"/>
  </si>
  <si>
    <t>奥尻町</t>
    <rPh sb="0" eb="3">
      <t>オ</t>
    </rPh>
    <phoneticPr fontId="6"/>
  </si>
  <si>
    <t>-</t>
    <phoneticPr fontId="6"/>
  </si>
  <si>
    <t>乙部町</t>
    <rPh sb="0" eb="3">
      <t>オ</t>
    </rPh>
    <phoneticPr fontId="6"/>
  </si>
  <si>
    <t>厚沢部町</t>
    <rPh sb="0" eb="4">
      <t>ア</t>
    </rPh>
    <phoneticPr fontId="6"/>
  </si>
  <si>
    <t>-</t>
    <phoneticPr fontId="6"/>
  </si>
  <si>
    <t>上ノ国町</t>
    <rPh sb="0" eb="4">
      <t>カ</t>
    </rPh>
    <phoneticPr fontId="6"/>
  </si>
  <si>
    <t>-</t>
    <phoneticPr fontId="6"/>
  </si>
  <si>
    <t>江差町</t>
    <rPh sb="0" eb="3">
      <t>サ</t>
    </rPh>
    <phoneticPr fontId="6"/>
  </si>
  <si>
    <t>江差保健所</t>
    <rPh sb="0" eb="5">
      <t>エ</t>
    </rPh>
    <phoneticPr fontId="6"/>
  </si>
  <si>
    <t>南檜山第2次保健医療福祉圏</t>
    <rPh sb="0" eb="1">
      <t>ミナミ</t>
    </rPh>
    <rPh sb="1" eb="3">
      <t>ヒヤマ</t>
    </rPh>
    <rPh sb="3" eb="4">
      <t>ダイ</t>
    </rPh>
    <rPh sb="5" eb="6">
      <t>ジ</t>
    </rPh>
    <rPh sb="6" eb="8">
      <t>ホケン</t>
    </rPh>
    <rPh sb="8" eb="10">
      <t>イリョウ</t>
    </rPh>
    <rPh sb="10" eb="12">
      <t>フクシ</t>
    </rPh>
    <rPh sb="12" eb="13">
      <t>ケン</t>
    </rPh>
    <phoneticPr fontId="6"/>
  </si>
  <si>
    <t>函館市</t>
    <rPh sb="0" eb="3">
      <t>ハコダテシ</t>
    </rPh>
    <phoneticPr fontId="6"/>
  </si>
  <si>
    <t>森町</t>
    <rPh sb="0" eb="2">
      <t>モリマチ</t>
    </rPh>
    <phoneticPr fontId="6"/>
  </si>
  <si>
    <t>-</t>
  </si>
  <si>
    <t>鹿部町</t>
    <rPh sb="0" eb="3">
      <t>シカベチョウ</t>
    </rPh>
    <phoneticPr fontId="6"/>
  </si>
  <si>
    <t>七飯町</t>
    <rPh sb="0" eb="3">
      <t>ナナエチョウ</t>
    </rPh>
    <phoneticPr fontId="6"/>
  </si>
  <si>
    <t>木古内町</t>
    <rPh sb="0" eb="4">
      <t>キコナイチョウ</t>
    </rPh>
    <phoneticPr fontId="6"/>
  </si>
  <si>
    <t>知内町</t>
    <rPh sb="0" eb="3">
      <t>シリウチチョウ</t>
    </rPh>
    <phoneticPr fontId="6"/>
  </si>
  <si>
    <t>福島町</t>
    <rPh sb="0" eb="3">
      <t>フクシマチョウ</t>
    </rPh>
    <phoneticPr fontId="6"/>
  </si>
  <si>
    <t>松前町</t>
    <rPh sb="0" eb="3">
      <t>マツマエチョウ</t>
    </rPh>
    <phoneticPr fontId="6"/>
  </si>
  <si>
    <t>北斗市</t>
    <rPh sb="0" eb="3">
      <t>ホクトシ</t>
    </rPh>
    <phoneticPr fontId="6"/>
  </si>
  <si>
    <t>渡島保健所</t>
    <rPh sb="0" eb="2">
      <t>オシマ</t>
    </rPh>
    <phoneticPr fontId="6"/>
  </si>
  <si>
    <t>南渡島第2次保健医療福祉圏</t>
    <rPh sb="0" eb="1">
      <t>ミナミ</t>
    </rPh>
    <rPh sb="1" eb="3">
      <t>オシマ</t>
    </rPh>
    <rPh sb="3" eb="4">
      <t>ダイ</t>
    </rPh>
    <rPh sb="5" eb="6">
      <t>ジ</t>
    </rPh>
    <rPh sb="6" eb="8">
      <t>ホケン</t>
    </rPh>
    <rPh sb="8" eb="10">
      <t>イリョウ</t>
    </rPh>
    <rPh sb="10" eb="12">
      <t>フクシ</t>
    </rPh>
    <rPh sb="12" eb="13">
      <t>ケン</t>
    </rPh>
    <phoneticPr fontId="6"/>
  </si>
  <si>
    <t>全道</t>
    <rPh sb="0" eb="1">
      <t>ゼン</t>
    </rPh>
    <rPh sb="1" eb="2">
      <t>ミチ</t>
    </rPh>
    <phoneticPr fontId="6"/>
  </si>
  <si>
    <t>その他</t>
    <rPh sb="2" eb="3">
      <t>タ</t>
    </rPh>
    <phoneticPr fontId="6"/>
  </si>
  <si>
    <t>地域福祉センター</t>
    <rPh sb="0" eb="2">
      <t>チイキ</t>
    </rPh>
    <rPh sb="2" eb="4">
      <t>フクシ</t>
    </rPh>
    <phoneticPr fontId="6"/>
  </si>
  <si>
    <t>老人福祉センター</t>
    <rPh sb="0" eb="2">
      <t>ロウジン</t>
    </rPh>
    <rPh sb="2" eb="4">
      <t>フクシ</t>
    </rPh>
    <phoneticPr fontId="6"/>
  </si>
  <si>
    <t>健康管理センター</t>
    <rPh sb="0" eb="2">
      <t>ケンコウ</t>
    </rPh>
    <rPh sb="2" eb="4">
      <t>カンリ</t>
    </rPh>
    <phoneticPr fontId="6"/>
  </si>
  <si>
    <t>母子
健康センター</t>
    <phoneticPr fontId="6"/>
  </si>
  <si>
    <t>診療所（一般）</t>
  </si>
  <si>
    <t>病　院</t>
  </si>
  <si>
    <t>その他</t>
  </si>
  <si>
    <t>道市町村</t>
  </si>
  <si>
    <t>個人</t>
  </si>
  <si>
    <t>その他の法人</t>
  </si>
  <si>
    <t>医療法人</t>
  </si>
  <si>
    <t>公的医療機関</t>
  </si>
  <si>
    <t>国</t>
  </si>
  <si>
    <t>計</t>
  </si>
  <si>
    <t>その他の法人</t>
    <rPh sb="2" eb="3">
      <t>タ</t>
    </rPh>
    <phoneticPr fontId="6"/>
  </si>
  <si>
    <t>衛生検査所</t>
  </si>
  <si>
    <t>市町村保健センター類似施設</t>
    <rPh sb="0" eb="3">
      <t>シチョウソン</t>
    </rPh>
    <rPh sb="3" eb="5">
      <t>ホケン</t>
    </rPh>
    <rPh sb="9" eb="11">
      <t>ルイジ</t>
    </rPh>
    <rPh sb="11" eb="13">
      <t>シセツ</t>
    </rPh>
    <phoneticPr fontId="6"/>
  </si>
  <si>
    <t>市町村
保健センター</t>
    <rPh sb="4" eb="6">
      <t>ホケン</t>
    </rPh>
    <phoneticPr fontId="6"/>
  </si>
  <si>
    <t>施術所</t>
  </si>
  <si>
    <t>助産所</t>
  </si>
  <si>
    <t>歯科技工所</t>
  </si>
  <si>
    <t>歯科診療所</t>
  </si>
  <si>
    <t>療養病床</t>
    <phoneticPr fontId="6"/>
  </si>
  <si>
    <t>救急告示
医療施設</t>
    <rPh sb="5" eb="7">
      <t>イリョウ</t>
    </rPh>
    <rPh sb="7" eb="9">
      <t>シセツ</t>
    </rPh>
    <phoneticPr fontId="6"/>
  </si>
  <si>
    <t>診療所（歯科診療所を除く）</t>
  </si>
  <si>
    <t>病院</t>
    <phoneticPr fontId="6"/>
  </si>
  <si>
    <t>平成２３年１０月１日現在</t>
    <rPh sb="4" eb="5">
      <t>ネン</t>
    </rPh>
    <rPh sb="7" eb="8">
      <t>ガツ</t>
    </rPh>
    <rPh sb="9" eb="12">
      <t>ニチゲンザイ</t>
    </rPh>
    <phoneticPr fontId="6"/>
  </si>
  <si>
    <t>第６４表　保健医療施設数</t>
    <phoneticPr fontId="6"/>
  </si>
  <si>
    <t>（２）人口１０万対は、（０．０）と表示すること。</t>
  </si>
  <si>
    <t>（１）各保健所に整理されている保健医療施設台帳から集計すること。なお、病床数は医療法第２７条に基づく使用許可済みの数とすること。</t>
    <rPh sb="35" eb="37">
      <t>ビョウショウ</t>
    </rPh>
    <rPh sb="37" eb="38">
      <t>スウ</t>
    </rPh>
    <rPh sb="39" eb="42">
      <t>イリョウホウ</t>
    </rPh>
    <rPh sb="42" eb="43">
      <t>ダイ</t>
    </rPh>
    <rPh sb="45" eb="46">
      <t>ジョウ</t>
    </rPh>
    <rPh sb="47" eb="48">
      <t>モト</t>
    </rPh>
    <rPh sb="50" eb="52">
      <t>シヨウ</t>
    </rPh>
    <rPh sb="52" eb="54">
      <t>キョカ</t>
    </rPh>
    <rPh sb="54" eb="55">
      <t>ズ</t>
    </rPh>
    <rPh sb="57" eb="58">
      <t>カズ</t>
    </rPh>
    <phoneticPr fontId="6"/>
  </si>
  <si>
    <t>資料　保健所集計</t>
    <rPh sb="0" eb="2">
      <t>シリョウ</t>
    </rPh>
    <rPh sb="3" eb="6">
      <t>ホケンショ</t>
    </rPh>
    <rPh sb="6" eb="8">
      <t>シュウケイ</t>
    </rPh>
    <phoneticPr fontId="6"/>
  </si>
  <si>
    <t>人口
  10万対</t>
    <phoneticPr fontId="6"/>
  </si>
  <si>
    <t>実数</t>
  </si>
  <si>
    <t>人口
 10万対</t>
    <phoneticPr fontId="6"/>
  </si>
  <si>
    <t>平成２３年　　　　　　　　　　　推計日本人人口　　　　　　　　</t>
    <rPh sb="4" eb="5">
      <t>ネン</t>
    </rPh>
    <phoneticPr fontId="6"/>
  </si>
  <si>
    <t>療養病床数</t>
    <rPh sb="0" eb="2">
      <t>リョウヨウ</t>
    </rPh>
    <rPh sb="2" eb="4">
      <t>ビョウショウ</t>
    </rPh>
    <rPh sb="4" eb="5">
      <t>スウ</t>
    </rPh>
    <phoneticPr fontId="6"/>
  </si>
  <si>
    <t>一般病床数</t>
    <rPh sb="0" eb="2">
      <t>イッパン</t>
    </rPh>
    <phoneticPr fontId="6"/>
  </si>
  <si>
    <t>施設数</t>
    <phoneticPr fontId="6"/>
  </si>
  <si>
    <t>感染症病床</t>
    <rPh sb="0" eb="3">
      <t>カンセンショウ</t>
    </rPh>
    <rPh sb="3" eb="5">
      <t>ビョウショウ</t>
    </rPh>
    <phoneticPr fontId="6"/>
  </si>
  <si>
    <t>結核病床</t>
    <rPh sb="2" eb="4">
      <t>ビョウショウ</t>
    </rPh>
    <phoneticPr fontId="6"/>
  </si>
  <si>
    <t>精神病床</t>
    <rPh sb="2" eb="4">
      <t>ビョウショウ</t>
    </rPh>
    <phoneticPr fontId="6"/>
  </si>
  <si>
    <t>療養病床</t>
    <phoneticPr fontId="6"/>
  </si>
  <si>
    <t>一般病床</t>
    <rPh sb="2" eb="4">
      <t>ビョウショウ</t>
    </rPh>
    <phoneticPr fontId="6"/>
  </si>
  <si>
    <t>歯科</t>
    <phoneticPr fontId="6"/>
  </si>
  <si>
    <t>　　　一般</t>
    <phoneticPr fontId="6"/>
  </si>
  <si>
    <t>　　　病床数</t>
    <phoneticPr fontId="6"/>
  </si>
  <si>
    <t>施設数</t>
    <rPh sb="0" eb="2">
      <t>シセツ</t>
    </rPh>
    <phoneticPr fontId="6"/>
  </si>
  <si>
    <t>　　　診療所</t>
    <phoneticPr fontId="6"/>
  </si>
  <si>
    <t>　　病院</t>
    <phoneticPr fontId="6"/>
  </si>
  <si>
    <t>第６５表　医療施設数・病床数（人口１０万対）</t>
    <rPh sb="0" eb="1">
      <t>ダイ</t>
    </rPh>
    <rPh sb="3" eb="4">
      <t>ヒョウ</t>
    </rPh>
    <rPh sb="5" eb="7">
      <t>イリョウ</t>
    </rPh>
    <rPh sb="7" eb="10">
      <t>シセツスウ</t>
    </rPh>
    <rPh sb="11" eb="14">
      <t>ビョウショウスウ</t>
    </rPh>
    <rPh sb="15" eb="17">
      <t>ジンコウ</t>
    </rPh>
    <rPh sb="19" eb="20">
      <t>ヨロズ</t>
    </rPh>
    <rPh sb="20" eb="21">
      <t>タイ</t>
    </rPh>
    <phoneticPr fontId="6"/>
  </si>
  <si>
    <t>（４）人口１０万対は、（０．０）と表示すること。</t>
  </si>
  <si>
    <t>（３）上記の調査等未実施年は、前回調査数を用いること。</t>
  </si>
  <si>
    <t>（２）歯科衛生士、歯科技工士、保健師、助産師、看護師、准看護師は、看護婦等業務従事者届を参照のこと。</t>
  </si>
  <si>
    <t>（１）医師、歯科医師、薬剤師は、医師、歯科医師、薬剤師調査を参照のこと。</t>
  </si>
  <si>
    <t>資料　地域保健・健康増進事業報告</t>
    <rPh sb="3" eb="5">
      <t>チイキ</t>
    </rPh>
    <rPh sb="5" eb="7">
      <t>ホケン</t>
    </rPh>
    <rPh sb="8" eb="10">
      <t>ケンコウ</t>
    </rPh>
    <rPh sb="10" eb="12">
      <t>ゾウシン</t>
    </rPh>
    <rPh sb="12" eb="14">
      <t>ジギョウ</t>
    </rPh>
    <rPh sb="14" eb="16">
      <t>ホウコク</t>
    </rPh>
    <phoneticPr fontId="6"/>
  </si>
  <si>
    <t>八雲保健所</t>
    <rPh sb="0" eb="2">
      <t>ヤクモ</t>
    </rPh>
    <rPh sb="2" eb="5">
      <t>ホケンショ</t>
    </rPh>
    <phoneticPr fontId="6"/>
  </si>
  <si>
    <t>-</t>
    <phoneticPr fontId="6"/>
  </si>
  <si>
    <t>国勢調査日本人人口</t>
    <rPh sb="0" eb="1">
      <t>コク</t>
    </rPh>
    <rPh sb="1" eb="2">
      <t>ゼイ</t>
    </rPh>
    <rPh sb="2" eb="4">
      <t>チョウサ</t>
    </rPh>
    <rPh sb="4" eb="7">
      <t>ニホンジン</t>
    </rPh>
    <rPh sb="7" eb="9">
      <t>ジンコウ</t>
    </rPh>
    <phoneticPr fontId="6"/>
  </si>
  <si>
    <t>人口
10万対</t>
    <phoneticPr fontId="6"/>
  </si>
  <si>
    <t>平成２２年</t>
    <rPh sb="4" eb="5">
      <t>ネン</t>
    </rPh>
    <phoneticPr fontId="6"/>
  </si>
  <si>
    <t>准看護師</t>
    <rPh sb="3" eb="4">
      <t>シ</t>
    </rPh>
    <phoneticPr fontId="6"/>
  </si>
  <si>
    <t>看護師</t>
    <rPh sb="2" eb="3">
      <t>シ</t>
    </rPh>
    <phoneticPr fontId="6"/>
  </si>
  <si>
    <t>助産師</t>
    <rPh sb="2" eb="3">
      <t>シ</t>
    </rPh>
    <phoneticPr fontId="6"/>
  </si>
  <si>
    <t>保健師</t>
    <rPh sb="2" eb="3">
      <t>シ</t>
    </rPh>
    <phoneticPr fontId="6"/>
  </si>
  <si>
    <t>歯科技工士</t>
    <rPh sb="0" eb="2">
      <t>シカ</t>
    </rPh>
    <rPh sb="2" eb="5">
      <t>ギコウシ</t>
    </rPh>
    <phoneticPr fontId="6"/>
  </si>
  <si>
    <t>歯科衛生士</t>
    <rPh sb="0" eb="2">
      <t>シカ</t>
    </rPh>
    <rPh sb="2" eb="5">
      <t>エイセイシ</t>
    </rPh>
    <phoneticPr fontId="6"/>
  </si>
  <si>
    <t>薬剤師</t>
    <phoneticPr fontId="6"/>
  </si>
  <si>
    <t>歯科医師</t>
    <phoneticPr fontId="6"/>
  </si>
  <si>
    <t>医師</t>
    <phoneticPr fontId="6"/>
  </si>
  <si>
    <t>平成２２年末現在</t>
    <rPh sb="4" eb="5">
      <t>ネン</t>
    </rPh>
    <rPh sb="5" eb="6">
      <t>マツ</t>
    </rPh>
    <rPh sb="6" eb="8">
      <t>ゲンザイ</t>
    </rPh>
    <phoneticPr fontId="6"/>
  </si>
  <si>
    <t>第６６-１表　保健医療従事者数（人口１０万対）</t>
    <phoneticPr fontId="6"/>
  </si>
  <si>
    <t>（２）保健所の職員は保健所分の枠に入れ、保健所と市町村の合わせた数字を二次医療圏の数字とする。</t>
    <rPh sb="3" eb="6">
      <t>ホケンショ</t>
    </rPh>
    <rPh sb="7" eb="9">
      <t>ショクイン</t>
    </rPh>
    <rPh sb="10" eb="13">
      <t>ホケンショ</t>
    </rPh>
    <rPh sb="13" eb="14">
      <t>ブン</t>
    </rPh>
    <rPh sb="15" eb="16">
      <t>ワク</t>
    </rPh>
    <rPh sb="17" eb="18">
      <t>イ</t>
    </rPh>
    <rPh sb="20" eb="23">
      <t>ホケンショ</t>
    </rPh>
    <rPh sb="24" eb="27">
      <t>シチョウソン</t>
    </rPh>
    <rPh sb="28" eb="29">
      <t>ア</t>
    </rPh>
    <rPh sb="32" eb="34">
      <t>スウジ</t>
    </rPh>
    <rPh sb="35" eb="37">
      <t>ニジ</t>
    </rPh>
    <rPh sb="37" eb="39">
      <t>イリョウ</t>
    </rPh>
    <rPh sb="39" eb="40">
      <t>ケン</t>
    </rPh>
    <rPh sb="41" eb="43">
      <t>スウジ</t>
    </rPh>
    <phoneticPr fontId="6"/>
  </si>
  <si>
    <t>（１）地域保健・健康増進事業を参照のこと。</t>
    <rPh sb="3" eb="5">
      <t>チイキ</t>
    </rPh>
    <rPh sb="5" eb="7">
      <t>ホケン</t>
    </rPh>
    <rPh sb="8" eb="10">
      <t>ケンコウ</t>
    </rPh>
    <rPh sb="10" eb="12">
      <t>ゾウシン</t>
    </rPh>
    <rPh sb="12" eb="14">
      <t>ジギョウ</t>
    </rPh>
    <phoneticPr fontId="6"/>
  </si>
  <si>
    <t>非常勤（延人員）</t>
    <rPh sb="0" eb="1">
      <t>ヒ</t>
    </rPh>
    <rPh sb="1" eb="3">
      <t>ジョウキン</t>
    </rPh>
    <rPh sb="4" eb="7">
      <t>ノベジンイン</t>
    </rPh>
    <phoneticPr fontId="6"/>
  </si>
  <si>
    <t>常勤（実人員）</t>
    <rPh sb="0" eb="2">
      <t>ジョウキン</t>
    </rPh>
    <rPh sb="3" eb="6">
      <t>ジツジンイン</t>
    </rPh>
    <phoneticPr fontId="6"/>
  </si>
  <si>
    <t>保健所</t>
    <rPh sb="0" eb="3">
      <t>ホケンショ</t>
    </rPh>
    <phoneticPr fontId="6"/>
  </si>
  <si>
    <t>保健所</t>
    <rPh sb="0" eb="2">
      <t>ホケン</t>
    </rPh>
    <rPh sb="2" eb="3">
      <t>ショ</t>
    </rPh>
    <phoneticPr fontId="6"/>
  </si>
  <si>
    <t>医療監視員</t>
    <rPh sb="0" eb="2">
      <t>イリョウ</t>
    </rPh>
    <rPh sb="2" eb="5">
      <t>カンシイン</t>
    </rPh>
    <phoneticPr fontId="6"/>
  </si>
  <si>
    <t>環境衛生監視員</t>
    <rPh sb="0" eb="2">
      <t>カンキョウ</t>
    </rPh>
    <rPh sb="2" eb="4">
      <t>エイセイ</t>
    </rPh>
    <rPh sb="4" eb="7">
      <t>カンシイン</t>
    </rPh>
    <phoneticPr fontId="6"/>
  </si>
  <si>
    <t>食品衛生監視員</t>
    <rPh sb="0" eb="2">
      <t>ショクヒン</t>
    </rPh>
    <rPh sb="2" eb="4">
      <t>エイセイ</t>
    </rPh>
    <rPh sb="4" eb="7">
      <t>カンシイン</t>
    </rPh>
    <phoneticPr fontId="6"/>
  </si>
  <si>
    <t>栄養指導員</t>
    <rPh sb="0" eb="2">
      <t>エイヨウ</t>
    </rPh>
    <rPh sb="2" eb="5">
      <t>シドウイン</t>
    </rPh>
    <phoneticPr fontId="6"/>
  </si>
  <si>
    <t>精神保健福祉相談員</t>
    <rPh sb="0" eb="2">
      <t>セイシン</t>
    </rPh>
    <rPh sb="2" eb="4">
      <t>ホケン</t>
    </rPh>
    <rPh sb="4" eb="6">
      <t>フクシ</t>
    </rPh>
    <rPh sb="6" eb="9">
      <t>ソウダンイン</t>
    </rPh>
    <phoneticPr fontId="6"/>
  </si>
  <si>
    <t>精神保健福祉士</t>
    <rPh sb="0" eb="2">
      <t>セイシン</t>
    </rPh>
    <rPh sb="2" eb="4">
      <t>ホケン</t>
    </rPh>
    <rPh sb="4" eb="7">
      <t>フクシシ</t>
    </rPh>
    <phoneticPr fontId="6"/>
  </si>
  <si>
    <t>（再掲）</t>
    <rPh sb="1" eb="3">
      <t>サイケイ</t>
    </rPh>
    <phoneticPr fontId="6"/>
  </si>
  <si>
    <t>計</t>
    <rPh sb="0" eb="1">
      <t>ケイ</t>
    </rPh>
    <phoneticPr fontId="6"/>
  </si>
  <si>
    <t>栄養士</t>
    <rPh sb="0" eb="3">
      <t>エイヨウシ</t>
    </rPh>
    <phoneticPr fontId="6"/>
  </si>
  <si>
    <t>管理栄養士</t>
    <rPh sb="0" eb="2">
      <t>カンリ</t>
    </rPh>
    <rPh sb="2" eb="5">
      <t>エイヨウシ</t>
    </rPh>
    <phoneticPr fontId="6"/>
  </si>
  <si>
    <t>衛生検査技師</t>
    <rPh sb="0" eb="2">
      <t>エイセイ</t>
    </rPh>
    <rPh sb="2" eb="4">
      <t>ケンサ</t>
    </rPh>
    <rPh sb="4" eb="6">
      <t>ギシ</t>
    </rPh>
    <phoneticPr fontId="6"/>
  </si>
  <si>
    <t>臨床検査技師</t>
    <rPh sb="0" eb="2">
      <t>リンショウ</t>
    </rPh>
    <rPh sb="2" eb="4">
      <t>ケンサ</t>
    </rPh>
    <rPh sb="4" eb="6">
      <t>ギシ</t>
    </rPh>
    <phoneticPr fontId="6"/>
  </si>
  <si>
    <t>診療エックス線技師</t>
    <rPh sb="0" eb="2">
      <t>シンリョウ</t>
    </rPh>
    <rPh sb="6" eb="7">
      <t>セン</t>
    </rPh>
    <rPh sb="7" eb="9">
      <t>ギシ</t>
    </rPh>
    <phoneticPr fontId="6"/>
  </si>
  <si>
    <t>診療放射線技師</t>
    <rPh sb="0" eb="2">
      <t>シンリョウ</t>
    </rPh>
    <rPh sb="2" eb="5">
      <t>ホウシャセン</t>
    </rPh>
    <rPh sb="5" eb="7">
      <t>ギシ</t>
    </rPh>
    <phoneticPr fontId="6"/>
  </si>
  <si>
    <t>作業療法士</t>
    <rPh sb="0" eb="2">
      <t>サギョウ</t>
    </rPh>
    <rPh sb="2" eb="5">
      <t>リョウホウシ</t>
    </rPh>
    <phoneticPr fontId="6"/>
  </si>
  <si>
    <t>理学療法士</t>
    <phoneticPr fontId="6"/>
  </si>
  <si>
    <t>准看護師</t>
    <rPh sb="0" eb="4">
      <t>ジュンカンゴシ</t>
    </rPh>
    <phoneticPr fontId="6"/>
  </si>
  <si>
    <t>看護師</t>
    <rPh sb="0" eb="3">
      <t>カンゴシ</t>
    </rPh>
    <phoneticPr fontId="6"/>
  </si>
  <si>
    <t>助産師</t>
    <rPh sb="0" eb="3">
      <t>ジョサンシ</t>
    </rPh>
    <phoneticPr fontId="6"/>
  </si>
  <si>
    <t>保健師</t>
    <rPh sb="0" eb="3">
      <t>ホケンシ</t>
    </rPh>
    <phoneticPr fontId="6"/>
  </si>
  <si>
    <t>薬剤師</t>
    <rPh sb="0" eb="3">
      <t>ヤクザイシ</t>
    </rPh>
    <phoneticPr fontId="6"/>
  </si>
  <si>
    <t>獣医師</t>
    <rPh sb="0" eb="3">
      <t>ジュウイシ</t>
    </rPh>
    <phoneticPr fontId="6"/>
  </si>
  <si>
    <t>歯科医師</t>
    <phoneticPr fontId="6"/>
  </si>
  <si>
    <t>医師</t>
    <phoneticPr fontId="6"/>
  </si>
  <si>
    <t>平成２３年度末現在</t>
    <rPh sb="4" eb="7">
      <t>ネンドマツ</t>
    </rPh>
    <rPh sb="7" eb="9">
      <t>ゲンザイ</t>
    </rPh>
    <phoneticPr fontId="6"/>
  </si>
  <si>
    <t>第６６－２表　職員配置状況（保健所・地域保健事業に関わる部署）</t>
    <rPh sb="7" eb="9">
      <t>ショクイン</t>
    </rPh>
    <rPh sb="9" eb="11">
      <t>ハイチ</t>
    </rPh>
    <rPh sb="11" eb="13">
      <t>ジョウキョウ</t>
    </rPh>
    <rPh sb="14" eb="17">
      <t>ホケンショ</t>
    </rPh>
    <rPh sb="18" eb="20">
      <t>チイキ</t>
    </rPh>
    <rPh sb="20" eb="22">
      <t>ホケン</t>
    </rPh>
    <rPh sb="22" eb="24">
      <t>ジギョウ</t>
    </rPh>
    <rPh sb="25" eb="26">
      <t>カカ</t>
    </rPh>
    <rPh sb="28" eb="30">
      <t>ブショ</t>
    </rPh>
    <phoneticPr fontId="6"/>
  </si>
  <si>
    <t>　</t>
    <phoneticPr fontId="6"/>
  </si>
  <si>
    <t>（２）人口１０万対は、（０．０）と表示すること。</t>
    <phoneticPr fontId="6"/>
  </si>
  <si>
    <t>（１）病院報告（従事者票）を参照のこと。</t>
    <phoneticPr fontId="6"/>
  </si>
  <si>
    <t>注１　平成１５年度から診療所（助産所）運営状況報告が廃止されたため、病院のみの従事者数である。</t>
    <rPh sb="0" eb="1">
      <t>チュウ</t>
    </rPh>
    <phoneticPr fontId="6"/>
  </si>
  <si>
    <t>資料　保健所集計</t>
    <rPh sb="3" eb="6">
      <t>ホケンショ</t>
    </rPh>
    <rPh sb="6" eb="8">
      <t>シュウケイ</t>
    </rPh>
    <phoneticPr fontId="6"/>
  </si>
  <si>
    <t>人口
10万対</t>
    <phoneticPr fontId="6"/>
  </si>
  <si>
    <t>常勤換算数</t>
    <rPh sb="0" eb="2">
      <t>ジョウキン</t>
    </rPh>
    <rPh sb="2" eb="4">
      <t>カンサン</t>
    </rPh>
    <rPh sb="4" eb="5">
      <t>スウ</t>
    </rPh>
    <phoneticPr fontId="6"/>
  </si>
  <si>
    <t>管理栄養士（再）</t>
  </si>
  <si>
    <t>平成２３年　　　　　　　　　　　推計日本人人口　　　　　　　　　</t>
    <phoneticPr fontId="6"/>
  </si>
  <si>
    <t>言語聴覚士</t>
    <rPh sb="0" eb="2">
      <t>ゲンゴ</t>
    </rPh>
    <rPh sb="2" eb="5">
      <t>チョウカクシ</t>
    </rPh>
    <phoneticPr fontId="6"/>
  </si>
  <si>
    <t>義肢装具士</t>
    <rPh sb="0" eb="2">
      <t>ギシ</t>
    </rPh>
    <rPh sb="2" eb="5">
      <t>ソウグシ</t>
    </rPh>
    <phoneticPr fontId="6"/>
  </si>
  <si>
    <t>臨床工学技士</t>
    <phoneticPr fontId="6"/>
  </si>
  <si>
    <t>視能訓練士</t>
    <phoneticPr fontId="6"/>
  </si>
  <si>
    <t>作業療法士</t>
    <phoneticPr fontId="6"/>
  </si>
  <si>
    <t>理学療法士</t>
    <phoneticPr fontId="6"/>
  </si>
  <si>
    <t>臨床・衛生
検査技師</t>
    <rPh sb="4" eb="5">
      <t>セイ</t>
    </rPh>
    <rPh sb="6" eb="8">
      <t>ケンサ</t>
    </rPh>
    <rPh sb="8" eb="10">
      <t>ギシ</t>
    </rPh>
    <phoneticPr fontId="6"/>
  </si>
  <si>
    <t>診療放射線　X線技師</t>
    <rPh sb="7" eb="8">
      <t>セン</t>
    </rPh>
    <rPh sb="8" eb="10">
      <t>ギシ</t>
    </rPh>
    <phoneticPr fontId="6"/>
  </si>
  <si>
    <t>栄養士</t>
    <phoneticPr fontId="6"/>
  </si>
  <si>
    <t>平成２３年</t>
    <phoneticPr fontId="6"/>
  </si>
  <si>
    <t>第６７表　保健所把握保健医療機関従事者数（人口１０万対）</t>
    <rPh sb="5" eb="8">
      <t>ホケンショ</t>
    </rPh>
    <rPh sb="8" eb="10">
      <t>ハアク</t>
    </rPh>
    <rPh sb="10" eb="12">
      <t>ホケン</t>
    </rPh>
    <rPh sb="12" eb="14">
      <t>イリョウ</t>
    </rPh>
    <rPh sb="14" eb="16">
      <t>キカン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</si>
</sst>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.0;[Red]\-#,##0.0"/>
    <numFmt numFmtId="177" formatCode="0_);[Red]\(0\)"/>
    <numFmt numFmtId="178" formatCode="0.0_);[Red]\(0.0\)"/>
    <numFmt numFmtId="179" formatCode="#,##0.0_);\(#,##0.0\)"/>
    <numFmt numFmtId="180" formatCode="#,##0.0_);[Red]\(#,##0.0\)"/>
  </numFmts>
  <fonts count="1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name val="ＭＳ 明朝"/>
      <family val="1"/>
      <charset val="128"/>
    </font>
    <font>
      <b/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9"/>
      <color indexed="10"/>
      <name val="ＭＳ 明朝"/>
      <family val="1"/>
      <charset val="128"/>
    </font>
    <font>
      <b/>
      <sz val="9"/>
      <color indexed="8"/>
      <name val="ＭＳ 明朝"/>
      <family val="1"/>
      <charset val="128"/>
    </font>
    <font>
      <b/>
      <sz val="9"/>
      <color rgb="FFFF0000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b/>
      <sz val="9"/>
      <color indexed="14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12"/>
      <name val="Arial"/>
      <family val="2"/>
    </font>
    <font>
      <sz val="9"/>
      <color rgb="FFFF0000"/>
      <name val="ＭＳ Ｐゴシック"/>
      <family val="3"/>
      <charset val="128"/>
    </font>
    <font>
      <b/>
      <sz val="6"/>
      <name val="ＭＳ 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rgb="FF00FFCC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42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4" fillId="0" borderId="0"/>
  </cellStyleXfs>
  <cellXfs count="377">
    <xf numFmtId="0" fontId="0" fillId="0" borderId="0" xfId="0">
      <alignment vertical="center"/>
    </xf>
    <xf numFmtId="0" fontId="2" fillId="0" borderId="0" xfId="2" applyFont="1"/>
    <xf numFmtId="38" fontId="4" fillId="0" borderId="0" xfId="3" applyFont="1"/>
    <xf numFmtId="0" fontId="2" fillId="0" borderId="0" xfId="2" applyFont="1" applyAlignment="1">
      <alignment horizontal="left"/>
    </xf>
    <xf numFmtId="38" fontId="5" fillId="0" borderId="0" xfId="3" applyFont="1" applyAlignment="1"/>
    <xf numFmtId="38" fontId="5" fillId="0" borderId="0" xfId="3" applyFont="1" applyAlignment="1">
      <alignment horizontal="left"/>
    </xf>
    <xf numFmtId="38" fontId="5" fillId="0" borderId="0" xfId="3" applyFont="1" applyFill="1" applyAlignment="1"/>
    <xf numFmtId="38" fontId="5" fillId="0" borderId="0" xfId="3" applyFont="1" applyFill="1" applyAlignment="1">
      <alignment horizontal="left"/>
    </xf>
    <xf numFmtId="38" fontId="5" fillId="0" borderId="0" xfId="3" applyFont="1" applyBorder="1" applyAlignment="1"/>
    <xf numFmtId="38" fontId="5" fillId="0" borderId="1" xfId="3" applyFont="1" applyBorder="1" applyAlignment="1"/>
    <xf numFmtId="38" fontId="5" fillId="0" borderId="1" xfId="3" applyFont="1" applyBorder="1" applyAlignment="1">
      <alignment horizontal="left"/>
    </xf>
    <xf numFmtId="38" fontId="5" fillId="0" borderId="2" xfId="3" applyFont="1" applyFill="1" applyBorder="1" applyAlignment="1">
      <alignment horizontal="right"/>
    </xf>
    <xf numFmtId="0" fontId="7" fillId="2" borderId="3" xfId="3" applyNumberFormat="1" applyFont="1" applyFill="1" applyBorder="1" applyAlignment="1">
      <alignment horizontal="right"/>
    </xf>
    <xf numFmtId="38" fontId="5" fillId="0" borderId="4" xfId="3" applyFont="1" applyFill="1" applyBorder="1" applyAlignment="1">
      <alignment horizontal="right"/>
    </xf>
    <xf numFmtId="38" fontId="7" fillId="2" borderId="2" xfId="3" applyFont="1" applyFill="1" applyBorder="1" applyAlignment="1">
      <alignment horizontal="right"/>
    </xf>
    <xf numFmtId="38" fontId="5" fillId="3" borderId="2" xfId="3" applyFont="1" applyFill="1" applyBorder="1" applyAlignment="1">
      <alignment horizontal="left" vertical="center"/>
    </xf>
    <xf numFmtId="38" fontId="5" fillId="0" borderId="3" xfId="3" applyFont="1" applyFill="1" applyBorder="1" applyAlignment="1">
      <alignment horizontal="right"/>
    </xf>
    <xf numFmtId="38" fontId="5" fillId="0" borderId="3" xfId="3" quotePrefix="1" applyFont="1" applyFill="1" applyBorder="1" applyAlignment="1">
      <alignment horizontal="right"/>
    </xf>
    <xf numFmtId="38" fontId="7" fillId="2" borderId="3" xfId="3" applyFont="1" applyFill="1" applyBorder="1" applyAlignment="1">
      <alignment horizontal="right"/>
    </xf>
    <xf numFmtId="38" fontId="5" fillId="3" borderId="3" xfId="3" applyFont="1" applyFill="1" applyBorder="1" applyAlignment="1">
      <alignment horizontal="left" vertical="center"/>
    </xf>
    <xf numFmtId="38" fontId="5" fillId="0" borderId="5" xfId="3" applyFont="1" applyFill="1" applyBorder="1" applyAlignment="1">
      <alignment horizontal="right"/>
    </xf>
    <xf numFmtId="0" fontId="7" fillId="2" borderId="5" xfId="3" applyNumberFormat="1" applyFont="1" applyFill="1" applyBorder="1" applyAlignment="1">
      <alignment horizontal="right"/>
    </xf>
    <xf numFmtId="38" fontId="7" fillId="2" borderId="5" xfId="3" applyFont="1" applyFill="1" applyBorder="1" applyAlignment="1">
      <alignment horizontal="right"/>
    </xf>
    <xf numFmtId="38" fontId="8" fillId="0" borderId="0" xfId="3" applyFont="1" applyBorder="1" applyAlignment="1"/>
    <xf numFmtId="38" fontId="7" fillId="2" borderId="6" xfId="3" applyFont="1" applyFill="1" applyBorder="1" applyAlignment="1">
      <alignment horizontal="right"/>
    </xf>
    <xf numFmtId="38" fontId="7" fillId="2" borderId="6" xfId="3" applyFont="1" applyFill="1" applyBorder="1" applyAlignment="1">
      <alignment horizontal="left" vertical="center"/>
    </xf>
    <xf numFmtId="38" fontId="7" fillId="4" borderId="6" xfId="1" applyFont="1" applyFill="1" applyBorder="1" applyAlignment="1">
      <alignment horizontal="right" vertical="center"/>
    </xf>
    <xf numFmtId="38" fontId="7" fillId="2" borderId="5" xfId="1" applyFont="1" applyFill="1" applyBorder="1" applyAlignment="1">
      <alignment horizontal="left" vertical="center" wrapText="1"/>
    </xf>
    <xf numFmtId="0" fontId="2" fillId="0" borderId="0" xfId="2" applyNumberFormat="1" applyFont="1"/>
    <xf numFmtId="0" fontId="5" fillId="0" borderId="0" xfId="3" applyNumberFormat="1" applyFont="1" applyAlignment="1"/>
    <xf numFmtId="0" fontId="5" fillId="0" borderId="0" xfId="3" applyNumberFormat="1" applyFont="1" applyBorder="1" applyAlignment="1"/>
    <xf numFmtId="0" fontId="7" fillId="2" borderId="2" xfId="3" applyNumberFormat="1" applyFont="1" applyFill="1" applyBorder="1" applyAlignment="1">
      <alignment horizontal="right"/>
    </xf>
    <xf numFmtId="0" fontId="5" fillId="3" borderId="2" xfId="3" applyNumberFormat="1" applyFont="1" applyFill="1" applyBorder="1" applyAlignment="1">
      <alignment horizontal="left" vertical="center"/>
    </xf>
    <xf numFmtId="0" fontId="7" fillId="2" borderId="3" xfId="3" applyNumberFormat="1" applyFont="1" applyFill="1" applyBorder="1" applyAlignment="1" applyProtection="1">
      <alignment horizontal="right" vertical="center"/>
    </xf>
    <xf numFmtId="0" fontId="5" fillId="3" borderId="3" xfId="3" applyNumberFormat="1" applyFont="1" applyFill="1" applyBorder="1" applyAlignment="1">
      <alignment horizontal="left" vertical="center"/>
    </xf>
    <xf numFmtId="0" fontId="7" fillId="2" borderId="5" xfId="3" applyNumberFormat="1" applyFont="1" applyFill="1" applyBorder="1" applyAlignment="1" applyProtection="1">
      <alignment horizontal="right" vertical="center"/>
    </xf>
    <xf numFmtId="0" fontId="5" fillId="3" borderId="5" xfId="3" applyNumberFormat="1" applyFont="1" applyFill="1" applyBorder="1" applyAlignment="1">
      <alignment horizontal="left" vertical="center"/>
    </xf>
    <xf numFmtId="0" fontId="7" fillId="2" borderId="6" xfId="3" applyNumberFormat="1" applyFont="1" applyFill="1" applyBorder="1" applyAlignment="1">
      <alignment horizontal="right"/>
    </xf>
    <xf numFmtId="0" fontId="7" fillId="2" borderId="6" xfId="3" applyNumberFormat="1" applyFont="1" applyFill="1" applyBorder="1" applyAlignment="1">
      <alignment horizontal="left" vertical="center"/>
    </xf>
    <xf numFmtId="38" fontId="7" fillId="4" borderId="6" xfId="1" applyNumberFormat="1" applyFont="1" applyFill="1" applyBorder="1" applyAlignment="1">
      <alignment horizontal="right" vertical="center"/>
    </xf>
    <xf numFmtId="38" fontId="7" fillId="2" borderId="7" xfId="3" applyFont="1" applyFill="1" applyBorder="1" applyAlignment="1">
      <alignment horizontal="left" vertical="center" wrapText="1"/>
    </xf>
    <xf numFmtId="38" fontId="5" fillId="0" borderId="6" xfId="3" applyFont="1" applyFill="1" applyBorder="1" applyAlignment="1">
      <alignment horizontal="right"/>
    </xf>
    <xf numFmtId="38" fontId="7" fillId="2" borderId="3" xfId="3" applyFont="1" applyFill="1" applyBorder="1" applyAlignment="1" applyProtection="1">
      <alignment horizontal="right" vertical="center"/>
    </xf>
    <xf numFmtId="3" fontId="7" fillId="2" borderId="8" xfId="4" applyNumberFormat="1" applyFont="1" applyFill="1" applyBorder="1" applyAlignment="1">
      <alignment horizontal="right" vertical="center"/>
    </xf>
    <xf numFmtId="0" fontId="2" fillId="0" borderId="0" xfId="2" applyFont="1" applyAlignment="1">
      <alignment wrapText="1"/>
    </xf>
    <xf numFmtId="38" fontId="5" fillId="0" borderId="0" xfId="3" applyFont="1" applyAlignment="1">
      <alignment wrapText="1"/>
    </xf>
    <xf numFmtId="38" fontId="7" fillId="2" borderId="6" xfId="3" applyFont="1" applyFill="1" applyBorder="1" applyAlignment="1">
      <alignment horizontal="right" vertical="center"/>
    </xf>
    <xf numFmtId="38" fontId="7" fillId="2" borderId="6" xfId="1" applyFont="1" applyFill="1" applyBorder="1" applyAlignment="1">
      <alignment horizontal="left" vertical="center" wrapText="1"/>
    </xf>
    <xf numFmtId="38" fontId="9" fillId="2" borderId="6" xfId="3" applyFont="1" applyFill="1" applyBorder="1" applyAlignment="1">
      <alignment horizontal="right"/>
    </xf>
    <xf numFmtId="38" fontId="9" fillId="2" borderId="9" xfId="3" applyFont="1" applyFill="1" applyBorder="1" applyAlignment="1">
      <alignment horizontal="right"/>
    </xf>
    <xf numFmtId="38" fontId="7" fillId="2" borderId="9" xfId="3" applyFont="1" applyFill="1" applyBorder="1" applyAlignment="1">
      <alignment horizontal="right" vertical="center"/>
    </xf>
    <xf numFmtId="38" fontId="7" fillId="2" borderId="1" xfId="3" applyFont="1" applyFill="1" applyBorder="1" applyAlignment="1">
      <alignment horizontal="right" vertical="center"/>
    </xf>
    <xf numFmtId="0" fontId="7" fillId="2" borderId="6" xfId="2" applyFont="1" applyFill="1" applyBorder="1" applyAlignment="1">
      <alignment vertical="center"/>
    </xf>
    <xf numFmtId="38" fontId="5" fillId="0" borderId="4" xfId="3" applyFont="1" applyBorder="1" applyAlignment="1">
      <alignment horizontal="center" vertical="top" textRotation="255" wrapText="1"/>
    </xf>
    <xf numFmtId="38" fontId="5" fillId="0" borderId="6" xfId="3" applyFont="1" applyBorder="1" applyAlignment="1">
      <alignment horizontal="center" vertical="top" textRotation="255" wrapText="1"/>
    </xf>
    <xf numFmtId="38" fontId="5" fillId="0" borderId="10" xfId="3" applyFont="1" applyBorder="1" applyAlignment="1">
      <alignment horizontal="center" vertical="top" textRotation="255" wrapText="1"/>
    </xf>
    <xf numFmtId="38" fontId="5" fillId="0" borderId="11" xfId="3" applyFont="1" applyBorder="1" applyAlignment="1">
      <alignment horizontal="center" vertical="top" textRotation="255" wrapText="1"/>
    </xf>
    <xf numFmtId="38" fontId="5" fillId="0" borderId="9" xfId="3" applyFont="1" applyBorder="1" applyAlignment="1">
      <alignment horizontal="center" vertical="top" textRotation="255" wrapText="1"/>
    </xf>
    <xf numFmtId="38" fontId="5" fillId="0" borderId="11" xfId="3" applyFont="1" applyFill="1" applyBorder="1" applyAlignment="1">
      <alignment horizontal="center" vertical="top" textRotation="255" wrapText="1"/>
    </xf>
    <xf numFmtId="38" fontId="5" fillId="0" borderId="12" xfId="3" applyFont="1" applyBorder="1" applyAlignment="1">
      <alignment horizontal="center" vertical="top" wrapText="1"/>
    </xf>
    <xf numFmtId="38" fontId="5" fillId="2" borderId="11" xfId="3" applyFont="1" applyFill="1" applyBorder="1" applyAlignment="1">
      <alignment horizontal="center" vertical="center" wrapText="1"/>
    </xf>
    <xf numFmtId="38" fontId="5" fillId="0" borderId="11" xfId="3" applyFont="1" applyBorder="1" applyAlignment="1">
      <alignment horizontal="center" vertical="top" wrapText="1"/>
    </xf>
    <xf numFmtId="38" fontId="5" fillId="2" borderId="13" xfId="3" applyFont="1" applyFill="1" applyBorder="1" applyAlignment="1">
      <alignment horizontal="center" vertical="center" wrapText="1"/>
    </xf>
    <xf numFmtId="38" fontId="5" fillId="0" borderId="2" xfId="3" applyFont="1" applyBorder="1" applyAlignment="1">
      <alignment horizontal="left" wrapText="1"/>
    </xf>
    <xf numFmtId="38" fontId="5" fillId="0" borderId="3" xfId="3" applyFont="1" applyBorder="1" applyAlignment="1">
      <alignment horizontal="center" vertical="top" textRotation="255" wrapText="1"/>
    </xf>
    <xf numFmtId="38" fontId="5" fillId="0" borderId="14" xfId="3" applyFont="1" applyBorder="1" applyAlignment="1">
      <alignment horizontal="center" vertical="center" wrapText="1"/>
    </xf>
    <xf numFmtId="38" fontId="5" fillId="0" borderId="15" xfId="3" applyFont="1" applyBorder="1" applyAlignment="1">
      <alignment horizontal="center" vertical="center" wrapText="1"/>
    </xf>
    <xf numFmtId="38" fontId="5" fillId="0" borderId="16" xfId="3" applyFont="1" applyBorder="1" applyAlignment="1">
      <alignment horizontal="center" vertical="center" wrapText="1"/>
    </xf>
    <xf numFmtId="38" fontId="5" fillId="0" borderId="17" xfId="3" applyFont="1" applyBorder="1" applyAlignment="1">
      <alignment horizontal="center" vertical="top" textRotation="255" wrapText="1"/>
    </xf>
    <xf numFmtId="38" fontId="5" fillId="0" borderId="18" xfId="3" applyFont="1" applyBorder="1" applyAlignment="1">
      <alignment horizontal="center" vertical="top" textRotation="255" wrapText="1"/>
    </xf>
    <xf numFmtId="38" fontId="5" fillId="0" borderId="19" xfId="3" applyFont="1" applyBorder="1" applyAlignment="1">
      <alignment horizontal="center" vertical="center" wrapText="1"/>
    </xf>
    <xf numFmtId="38" fontId="5" fillId="0" borderId="10" xfId="3" applyFont="1" applyBorder="1" applyAlignment="1">
      <alignment horizontal="center" vertical="center" wrapText="1"/>
    </xf>
    <xf numFmtId="38" fontId="5" fillId="0" borderId="18" xfId="3" applyFont="1" applyFill="1" applyBorder="1" applyAlignment="1">
      <alignment horizontal="center" vertical="top" textRotation="255" wrapText="1"/>
    </xf>
    <xf numFmtId="38" fontId="5" fillId="0" borderId="20" xfId="3" applyFont="1" applyFill="1" applyBorder="1" applyAlignment="1">
      <alignment horizontal="center" vertical="top" textRotation="255" wrapText="1"/>
    </xf>
    <xf numFmtId="38" fontId="5" fillId="0" borderId="20" xfId="3" applyFont="1" applyBorder="1" applyAlignment="1">
      <alignment horizontal="center" vertical="top" textRotation="255" wrapText="1"/>
    </xf>
    <xf numFmtId="38" fontId="5" fillId="0" borderId="21" xfId="3" applyFont="1" applyBorder="1" applyAlignment="1">
      <alignment horizontal="center" vertical="center" wrapText="1"/>
    </xf>
    <xf numFmtId="38" fontId="5" fillId="0" borderId="22" xfId="3" applyFont="1" applyBorder="1" applyAlignment="1">
      <alignment horizontal="center" vertical="center" wrapText="1"/>
    </xf>
    <xf numFmtId="38" fontId="5" fillId="0" borderId="20" xfId="3" applyFont="1" applyBorder="1" applyAlignment="1">
      <alignment horizontal="center" vertical="top" wrapText="1"/>
    </xf>
    <xf numFmtId="38" fontId="5" fillId="2" borderId="20" xfId="3" applyFont="1" applyFill="1" applyBorder="1" applyAlignment="1">
      <alignment horizontal="center" vertical="center" wrapText="1"/>
    </xf>
    <xf numFmtId="38" fontId="5" fillId="2" borderId="23" xfId="3" applyFont="1" applyFill="1" applyBorder="1" applyAlignment="1">
      <alignment horizontal="center" vertical="center" wrapText="1"/>
    </xf>
    <xf numFmtId="38" fontId="5" fillId="0" borderId="3" xfId="3" applyFont="1" applyBorder="1" applyAlignment="1">
      <alignment horizontal="left" wrapText="1"/>
    </xf>
    <xf numFmtId="38" fontId="5" fillId="0" borderId="5" xfId="3" applyFont="1" applyBorder="1" applyAlignment="1">
      <alignment horizontal="center" vertical="top" textRotation="255" wrapText="1"/>
    </xf>
    <xf numFmtId="38" fontId="5" fillId="0" borderId="24" xfId="3" applyFont="1" applyBorder="1" applyAlignment="1">
      <alignment horizontal="center" vertical="center" wrapText="1"/>
    </xf>
    <xf numFmtId="38" fontId="5" fillId="0" borderId="25" xfId="3" applyFont="1" applyBorder="1" applyAlignment="1">
      <alignment horizontal="center" vertical="center" wrapText="1"/>
    </xf>
    <xf numFmtId="38" fontId="5" fillId="0" borderId="7" xfId="3" applyFont="1" applyBorder="1" applyAlignment="1">
      <alignment horizontal="center" vertical="center" wrapText="1"/>
    </xf>
    <xf numFmtId="38" fontId="5" fillId="0" borderId="9" xfId="3" applyFont="1" applyBorder="1" applyAlignment="1">
      <alignment horizontal="center" vertical="top" textRotation="255" wrapText="1"/>
    </xf>
    <xf numFmtId="38" fontId="5" fillId="0" borderId="26" xfId="3" applyFont="1" applyBorder="1" applyAlignment="1">
      <alignment horizontal="center" vertical="center" wrapText="1"/>
    </xf>
    <xf numFmtId="38" fontId="5" fillId="0" borderId="9" xfId="3" applyFont="1" applyBorder="1" applyAlignment="1">
      <alignment horizontal="center" vertical="center" wrapText="1"/>
    </xf>
    <xf numFmtId="38" fontId="5" fillId="0" borderId="27" xfId="3" applyFont="1" applyBorder="1" applyAlignment="1">
      <alignment horizontal="center" vertical="center" wrapText="1"/>
    </xf>
    <xf numFmtId="38" fontId="5" fillId="0" borderId="28" xfId="3" applyFont="1" applyBorder="1" applyAlignment="1">
      <alignment horizontal="center" vertical="center" wrapText="1"/>
    </xf>
    <xf numFmtId="0" fontId="1" fillId="0" borderId="0" xfId="2" applyFont="1"/>
    <xf numFmtId="38" fontId="10" fillId="0" borderId="0" xfId="3" applyFont="1" applyAlignment="1"/>
    <xf numFmtId="38" fontId="10" fillId="0" borderId="15" xfId="3" applyFont="1" applyFill="1" applyBorder="1" applyAlignment="1">
      <alignment horizontal="right"/>
    </xf>
    <xf numFmtId="38" fontId="10" fillId="0" borderId="0" xfId="3" applyFont="1" applyBorder="1" applyAlignment="1"/>
    <xf numFmtId="38" fontId="10" fillId="0" borderId="29" xfId="3" applyFont="1" applyBorder="1" applyAlignment="1">
      <alignment horizontal="center" vertical="center"/>
    </xf>
    <xf numFmtId="38" fontId="10" fillId="0" borderId="29" xfId="3" applyFont="1" applyFill="1" applyBorder="1" applyAlignment="1">
      <alignment horizontal="left" vertical="center"/>
    </xf>
    <xf numFmtId="0" fontId="4" fillId="0" borderId="0" xfId="4" applyFont="1"/>
    <xf numFmtId="38" fontId="4" fillId="0" borderId="0" xfId="3" applyNumberFormat="1" applyFont="1" applyFill="1" applyBorder="1" applyAlignment="1">
      <alignment vertical="center"/>
    </xf>
    <xf numFmtId="176" fontId="4" fillId="0" borderId="0" xfId="3" applyNumberFormat="1" applyFont="1"/>
    <xf numFmtId="176" fontId="4" fillId="0" borderId="0" xfId="4" applyNumberFormat="1" applyFont="1"/>
    <xf numFmtId="176" fontId="5" fillId="0" borderId="0" xfId="3" applyNumberFormat="1" applyFont="1" applyAlignment="1"/>
    <xf numFmtId="38" fontId="5" fillId="0" borderId="0" xfId="3" applyFont="1" applyAlignment="1">
      <alignment horizontal="right"/>
    </xf>
    <xf numFmtId="0" fontId="5" fillId="0" borderId="0" xfId="4" applyFont="1" applyBorder="1"/>
    <xf numFmtId="38" fontId="5" fillId="0" borderId="0" xfId="3" applyNumberFormat="1" applyFont="1" applyFill="1" applyBorder="1" applyAlignment="1">
      <alignment vertical="center"/>
    </xf>
    <xf numFmtId="176" fontId="5" fillId="0" borderId="0" xfId="3" applyNumberFormat="1" applyFont="1" applyBorder="1" applyAlignment="1"/>
    <xf numFmtId="176" fontId="5" fillId="0" borderId="0" xfId="3" applyNumberFormat="1" applyFont="1" applyFill="1" applyBorder="1" applyAlignment="1">
      <alignment horizontal="right"/>
    </xf>
    <xf numFmtId="38" fontId="5" fillId="0" borderId="0" xfId="3" applyNumberFormat="1" applyFont="1" applyFill="1" applyBorder="1" applyAlignment="1">
      <alignment horizontal="center"/>
    </xf>
    <xf numFmtId="176" fontId="5" fillId="2" borderId="2" xfId="3" applyNumberFormat="1" applyFont="1" applyFill="1" applyBorder="1" applyAlignment="1">
      <alignment horizontal="right"/>
    </xf>
    <xf numFmtId="38" fontId="5" fillId="0" borderId="2" xfId="3" applyFont="1" applyBorder="1" applyAlignment="1">
      <alignment horizontal="right"/>
    </xf>
    <xf numFmtId="176" fontId="5" fillId="2" borderId="16" xfId="3" applyNumberFormat="1" applyFont="1" applyFill="1" applyBorder="1" applyAlignment="1">
      <alignment horizontal="right"/>
    </xf>
    <xf numFmtId="38" fontId="5" fillId="2" borderId="2" xfId="3" applyFont="1" applyFill="1" applyBorder="1" applyAlignment="1">
      <alignment horizontal="right"/>
    </xf>
    <xf numFmtId="38" fontId="5" fillId="0" borderId="2" xfId="3" applyNumberFormat="1" applyFont="1" applyBorder="1" applyAlignment="1">
      <alignment horizontal="right"/>
    </xf>
    <xf numFmtId="38" fontId="5" fillId="0" borderId="0" xfId="3" applyNumberFormat="1" applyFont="1" applyFill="1" applyBorder="1" applyAlignment="1">
      <alignment horizontal="center" vertical="center"/>
    </xf>
    <xf numFmtId="176" fontId="5" fillId="2" borderId="3" xfId="3" applyNumberFormat="1" applyFont="1" applyFill="1" applyBorder="1" applyAlignment="1">
      <alignment horizontal="right"/>
    </xf>
    <xf numFmtId="38" fontId="5" fillId="0" borderId="3" xfId="3" applyFont="1" applyBorder="1" applyAlignment="1">
      <alignment horizontal="right"/>
    </xf>
    <xf numFmtId="176" fontId="5" fillId="2" borderId="30" xfId="3" applyNumberFormat="1" applyFont="1" applyFill="1" applyBorder="1" applyAlignment="1">
      <alignment horizontal="right"/>
    </xf>
    <xf numFmtId="38" fontId="5" fillId="2" borderId="3" xfId="3" applyFont="1" applyFill="1" applyBorder="1" applyAlignment="1">
      <alignment horizontal="right"/>
    </xf>
    <xf numFmtId="38" fontId="5" fillId="0" borderId="3" xfId="3" applyNumberFormat="1" applyFont="1" applyBorder="1" applyAlignment="1">
      <alignment horizontal="right"/>
    </xf>
    <xf numFmtId="38" fontId="5" fillId="0" borderId="5" xfId="3" applyNumberFormat="1" applyFont="1" applyBorder="1" applyAlignment="1">
      <alignment horizontal="right"/>
    </xf>
    <xf numFmtId="38" fontId="5" fillId="0" borderId="30" xfId="3" applyFont="1" applyFill="1" applyBorder="1" applyAlignment="1">
      <alignment horizontal="center" vertical="center"/>
    </xf>
    <xf numFmtId="176" fontId="7" fillId="2" borderId="8" xfId="3" applyNumberFormat="1" applyFont="1" applyFill="1" applyBorder="1" applyAlignment="1">
      <alignment horizontal="right"/>
    </xf>
    <xf numFmtId="38" fontId="7" fillId="2" borderId="8" xfId="3" applyFont="1" applyFill="1" applyBorder="1" applyAlignment="1">
      <alignment horizontal="right"/>
    </xf>
    <xf numFmtId="176" fontId="7" fillId="2" borderId="31" xfId="3" applyNumberFormat="1" applyFont="1" applyFill="1" applyBorder="1" applyAlignment="1">
      <alignment horizontal="right"/>
    </xf>
    <xf numFmtId="38" fontId="7" fillId="3" borderId="6" xfId="3" applyFont="1" applyFill="1" applyBorder="1" applyAlignment="1">
      <alignment horizontal="left" vertical="center"/>
    </xf>
    <xf numFmtId="176" fontId="7" fillId="4" borderId="6" xfId="1" applyNumberFormat="1" applyFont="1" applyFill="1" applyBorder="1" applyAlignment="1">
      <alignment horizontal="right" vertical="center"/>
    </xf>
    <xf numFmtId="38" fontId="7" fillId="3" borderId="5" xfId="1" applyFont="1" applyFill="1" applyBorder="1" applyAlignment="1">
      <alignment horizontal="left" vertical="center" wrapText="1"/>
    </xf>
    <xf numFmtId="176" fontId="7" fillId="2" borderId="2" xfId="3" applyNumberFormat="1" applyFont="1" applyFill="1" applyBorder="1" applyAlignment="1">
      <alignment horizontal="right"/>
    </xf>
    <xf numFmtId="38" fontId="10" fillId="0" borderId="2" xfId="3" applyFont="1" applyFill="1" applyBorder="1" applyAlignment="1">
      <alignment horizontal="right"/>
    </xf>
    <xf numFmtId="176" fontId="7" fillId="2" borderId="3" xfId="3" applyNumberFormat="1" applyFont="1" applyFill="1" applyBorder="1" applyAlignment="1">
      <alignment horizontal="right"/>
    </xf>
    <xf numFmtId="38" fontId="10" fillId="0" borderId="3" xfId="3" applyFont="1" applyFill="1" applyBorder="1" applyAlignment="1">
      <alignment horizontal="right"/>
    </xf>
    <xf numFmtId="176" fontId="7" fillId="2" borderId="5" xfId="3" applyNumberFormat="1" applyFont="1" applyFill="1" applyBorder="1" applyAlignment="1">
      <alignment horizontal="right"/>
    </xf>
    <xf numFmtId="38" fontId="5" fillId="0" borderId="5" xfId="3" applyFont="1" applyBorder="1" applyAlignment="1">
      <alignment horizontal="right"/>
    </xf>
    <xf numFmtId="38" fontId="5" fillId="3" borderId="5" xfId="3" applyFont="1" applyFill="1" applyBorder="1" applyAlignment="1">
      <alignment horizontal="left" vertical="center"/>
    </xf>
    <xf numFmtId="176" fontId="7" fillId="2" borderId="16" xfId="3" applyNumberFormat="1" applyFont="1" applyFill="1" applyBorder="1" applyAlignment="1">
      <alignment horizontal="right"/>
    </xf>
    <xf numFmtId="38" fontId="5" fillId="0" borderId="6" xfId="3" applyFont="1" applyBorder="1" applyAlignment="1">
      <alignment horizontal="right"/>
    </xf>
    <xf numFmtId="38" fontId="5" fillId="3" borderId="6" xfId="3" applyFont="1" applyFill="1" applyBorder="1" applyAlignment="1">
      <alignment horizontal="left" vertical="center"/>
    </xf>
    <xf numFmtId="176" fontId="7" fillId="2" borderId="30" xfId="3" applyNumberFormat="1" applyFont="1" applyFill="1" applyBorder="1" applyAlignment="1">
      <alignment horizontal="right"/>
    </xf>
    <xf numFmtId="38" fontId="5" fillId="0" borderId="32" xfId="3" applyFont="1" applyFill="1" applyBorder="1" applyAlignment="1">
      <alignment horizontal="right"/>
    </xf>
    <xf numFmtId="3" fontId="5" fillId="2" borderId="30" xfId="4" applyNumberFormat="1" applyFont="1" applyFill="1" applyBorder="1" applyAlignment="1">
      <alignment horizontal="center" vertical="center"/>
    </xf>
    <xf numFmtId="176" fontId="7" fillId="2" borderId="6" xfId="3" applyNumberFormat="1" applyFont="1" applyFill="1" applyBorder="1" applyAlignment="1">
      <alignment horizontal="right"/>
    </xf>
    <xf numFmtId="38" fontId="7" fillId="0" borderId="0" xfId="4" applyNumberFormat="1" applyFont="1"/>
    <xf numFmtId="38" fontId="5" fillId="2" borderId="30" xfId="3" applyFont="1" applyFill="1" applyBorder="1" applyAlignment="1">
      <alignment horizontal="center" vertical="center"/>
    </xf>
    <xf numFmtId="176" fontId="7" fillId="2" borderId="8" xfId="3" applyNumberFormat="1" applyFont="1" applyFill="1" applyBorder="1" applyAlignment="1">
      <alignment horizontal="right" vertical="center"/>
    </xf>
    <xf numFmtId="38" fontId="5" fillId="0" borderId="0" xfId="4" applyNumberFormat="1" applyFont="1"/>
    <xf numFmtId="38" fontId="7" fillId="2" borderId="6" xfId="4" applyNumberFormat="1" applyFont="1" applyFill="1" applyBorder="1" applyAlignment="1">
      <alignment horizontal="right" vertical="center"/>
    </xf>
    <xf numFmtId="38" fontId="7" fillId="2" borderId="8" xfId="4" applyNumberFormat="1" applyFont="1" applyFill="1" applyBorder="1" applyAlignment="1">
      <alignment horizontal="right" vertical="center"/>
    </xf>
    <xf numFmtId="176" fontId="7" fillId="2" borderId="31" xfId="3" applyNumberFormat="1" applyFont="1" applyFill="1" applyBorder="1" applyAlignment="1">
      <alignment horizontal="right" vertical="center"/>
    </xf>
    <xf numFmtId="38" fontId="7" fillId="2" borderId="3" xfId="3" applyFont="1" applyFill="1" applyBorder="1" applyAlignment="1">
      <alignment horizontal="right" vertical="center"/>
    </xf>
    <xf numFmtId="38" fontId="7" fillId="2" borderId="2" xfId="3" applyNumberFormat="1" applyFont="1" applyFill="1" applyBorder="1" applyAlignment="1">
      <alignment horizontal="left" vertical="center"/>
    </xf>
    <xf numFmtId="0" fontId="4" fillId="0" borderId="0" xfId="4" applyFont="1" applyFill="1" applyAlignment="1">
      <alignment horizontal="center"/>
    </xf>
    <xf numFmtId="38" fontId="5" fillId="0" borderId="30" xfId="3" applyNumberFormat="1" applyFont="1" applyFill="1" applyBorder="1" applyAlignment="1">
      <alignment horizontal="center" vertical="center" wrapText="1"/>
    </xf>
    <xf numFmtId="176" fontId="5" fillId="0" borderId="6" xfId="3" applyNumberFormat="1" applyFont="1" applyFill="1" applyBorder="1" applyAlignment="1">
      <alignment horizontal="center" vertical="center" wrapText="1"/>
    </xf>
    <xf numFmtId="38" fontId="5" fillId="0" borderId="6" xfId="3" applyFont="1" applyFill="1" applyBorder="1" applyAlignment="1">
      <alignment horizontal="center" vertical="center"/>
    </xf>
    <xf numFmtId="176" fontId="5" fillId="0" borderId="0" xfId="3" applyNumberFormat="1" applyFont="1" applyFill="1" applyBorder="1" applyAlignment="1">
      <alignment horizontal="center" vertical="center" wrapText="1"/>
    </xf>
    <xf numFmtId="38" fontId="5" fillId="0" borderId="2" xfId="3" applyFont="1" applyFill="1" applyBorder="1" applyAlignment="1">
      <alignment horizontal="center" vertical="center"/>
    </xf>
    <xf numFmtId="176" fontId="5" fillId="0" borderId="1" xfId="3" applyNumberFormat="1" applyFont="1" applyFill="1" applyBorder="1" applyAlignment="1">
      <alignment horizontal="center" vertical="center" wrapText="1"/>
    </xf>
    <xf numFmtId="38" fontId="5" fillId="0" borderId="3" xfId="3" applyFont="1" applyFill="1" applyBorder="1" applyAlignment="1">
      <alignment horizontal="center" vertical="center"/>
    </xf>
    <xf numFmtId="38" fontId="5" fillId="0" borderId="8" xfId="3" applyFont="1" applyFill="1" applyBorder="1" applyAlignment="1">
      <alignment horizontal="center" vertical="center"/>
    </xf>
    <xf numFmtId="176" fontId="5" fillId="0" borderId="33" xfId="3" applyNumberFormat="1" applyFont="1" applyFill="1" applyBorder="1" applyAlignment="1">
      <alignment horizontal="center" vertical="center" wrapText="1"/>
    </xf>
    <xf numFmtId="176" fontId="5" fillId="2" borderId="1" xfId="3" applyNumberFormat="1" applyFont="1" applyFill="1" applyBorder="1" applyAlignment="1">
      <alignment horizontal="center" vertical="center" wrapText="1"/>
    </xf>
    <xf numFmtId="38" fontId="5" fillId="2" borderId="6" xfId="3" applyFont="1" applyFill="1" applyBorder="1" applyAlignment="1">
      <alignment horizontal="center" vertical="center"/>
    </xf>
    <xf numFmtId="38" fontId="5" fillId="0" borderId="24" xfId="3" applyFont="1" applyFill="1" applyBorder="1" applyAlignment="1">
      <alignment horizontal="center" vertical="center"/>
    </xf>
    <xf numFmtId="0" fontId="4" fillId="0" borderId="2" xfId="4" applyFont="1" applyFill="1" applyBorder="1" applyAlignment="1">
      <alignment horizontal="center"/>
    </xf>
    <xf numFmtId="0" fontId="4" fillId="0" borderId="0" xfId="4" applyFont="1" applyFill="1"/>
    <xf numFmtId="0" fontId="1" fillId="0" borderId="32" xfId="4" applyFont="1" applyFill="1" applyBorder="1" applyAlignment="1"/>
    <xf numFmtId="0" fontId="1" fillId="0" borderId="30" xfId="4" applyFont="1" applyFill="1" applyBorder="1" applyAlignment="1"/>
    <xf numFmtId="38" fontId="5" fillId="0" borderId="8" xfId="3" applyFont="1" applyFill="1" applyBorder="1" applyAlignment="1">
      <alignment horizontal="centerContinuous" vertical="center"/>
    </xf>
    <xf numFmtId="38" fontId="5" fillId="0" borderId="34" xfId="3" applyFont="1" applyFill="1" applyBorder="1" applyAlignment="1">
      <alignment horizontal="centerContinuous" vertical="center"/>
    </xf>
    <xf numFmtId="38" fontId="5" fillId="0" borderId="14" xfId="3" applyFont="1" applyFill="1" applyBorder="1" applyAlignment="1">
      <alignment horizontal="center" vertical="center"/>
    </xf>
    <xf numFmtId="38" fontId="5" fillId="0" borderId="16" xfId="3" applyFont="1" applyFill="1" applyBorder="1" applyAlignment="1">
      <alignment horizontal="center" vertical="center"/>
    </xf>
    <xf numFmtId="38" fontId="5" fillId="0" borderId="35" xfId="3" applyFont="1" applyFill="1" applyBorder="1" applyAlignment="1">
      <alignment horizontal="centerContinuous" vertical="center"/>
    </xf>
    <xf numFmtId="38" fontId="5" fillId="0" borderId="25" xfId="3" applyFont="1" applyFill="1" applyBorder="1" applyAlignment="1">
      <alignment horizontal="centerContinuous" vertical="center"/>
    </xf>
    <xf numFmtId="38" fontId="5" fillId="0" borderId="7" xfId="3" applyFont="1" applyFill="1" applyBorder="1" applyAlignment="1">
      <alignment horizontal="centerContinuous" vertical="center"/>
    </xf>
    <xf numFmtId="38" fontId="5" fillId="0" borderId="36" xfId="3" applyFont="1" applyFill="1" applyBorder="1" applyAlignment="1">
      <alignment horizontal="centerContinuous" vertical="center"/>
    </xf>
    <xf numFmtId="38" fontId="5" fillId="0" borderId="37" xfId="3" applyFont="1" applyFill="1" applyBorder="1" applyAlignment="1">
      <alignment horizontal="centerContinuous" vertical="center"/>
    </xf>
    <xf numFmtId="38" fontId="5" fillId="0" borderId="19" xfId="3" applyFont="1" applyFill="1" applyBorder="1" applyAlignment="1">
      <alignment horizontal="center" vertical="center"/>
    </xf>
    <xf numFmtId="38" fontId="5" fillId="0" borderId="17" xfId="3" applyFont="1" applyFill="1" applyBorder="1" applyAlignment="1">
      <alignment horizontal="center" vertical="center"/>
    </xf>
    <xf numFmtId="38" fontId="5" fillId="2" borderId="19" xfId="3" applyFont="1" applyFill="1" applyBorder="1" applyAlignment="1">
      <alignment horizontal="center" vertical="center"/>
    </xf>
    <xf numFmtId="38" fontId="5" fillId="2" borderId="17" xfId="3" applyFont="1" applyFill="1" applyBorder="1" applyAlignment="1">
      <alignment horizontal="center" vertical="center"/>
    </xf>
    <xf numFmtId="38" fontId="5" fillId="0" borderId="38" xfId="3" applyFont="1" applyFill="1" applyBorder="1" applyAlignment="1">
      <alignment horizontal="center" vertical="center"/>
    </xf>
    <xf numFmtId="38" fontId="5" fillId="0" borderId="0" xfId="3" applyFont="1" applyFill="1" applyBorder="1" applyAlignment="1">
      <alignment horizontal="center" vertical="center"/>
    </xf>
    <xf numFmtId="0" fontId="1" fillId="0" borderId="24" xfId="4" applyFont="1" applyFill="1" applyBorder="1" applyAlignment="1">
      <alignment horizontal="centerContinuous"/>
    </xf>
    <xf numFmtId="38" fontId="5" fillId="0" borderId="8" xfId="3" applyFont="1" applyFill="1" applyBorder="1" applyAlignment="1">
      <alignment horizontal="center" vertical="center"/>
    </xf>
    <xf numFmtId="38" fontId="5" fillId="0" borderId="31" xfId="3" applyFont="1" applyFill="1" applyBorder="1" applyAlignment="1">
      <alignment horizontal="center" vertical="center"/>
    </xf>
    <xf numFmtId="38" fontId="5" fillId="0" borderId="34" xfId="3" applyFont="1" applyFill="1" applyBorder="1" applyAlignment="1">
      <alignment horizontal="center" vertical="center"/>
    </xf>
    <xf numFmtId="38" fontId="5" fillId="0" borderId="0" xfId="3" applyNumberFormat="1" applyFont="1" applyFill="1" applyBorder="1" applyAlignment="1">
      <alignment horizontal="centerContinuous" vertical="center" wrapText="1"/>
    </xf>
    <xf numFmtId="38" fontId="5" fillId="0" borderId="8" xfId="3" applyFont="1" applyBorder="1" applyAlignment="1">
      <alignment horizontal="center" vertical="center"/>
    </xf>
    <xf numFmtId="38" fontId="5" fillId="0" borderId="31" xfId="3" applyFont="1" applyBorder="1" applyAlignment="1">
      <alignment horizontal="center" vertical="center"/>
    </xf>
    <xf numFmtId="38" fontId="5" fillId="0" borderId="34" xfId="3" applyFont="1" applyBorder="1" applyAlignment="1">
      <alignment horizontal="left" vertical="center"/>
    </xf>
    <xf numFmtId="38" fontId="5" fillId="0" borderId="8" xfId="3" applyFont="1" applyBorder="1" applyAlignment="1">
      <alignment horizontal="center" vertical="center"/>
    </xf>
    <xf numFmtId="38" fontId="5" fillId="0" borderId="31" xfId="3" applyFont="1" applyBorder="1" applyAlignment="1">
      <alignment horizontal="center" vertical="center"/>
    </xf>
    <xf numFmtId="38" fontId="5" fillId="0" borderId="34" xfId="3" applyFont="1" applyBorder="1" applyAlignment="1">
      <alignment horizontal="center" vertical="center"/>
    </xf>
    <xf numFmtId="0" fontId="11" fillId="0" borderId="0" xfId="4" applyFont="1"/>
    <xf numFmtId="38" fontId="10" fillId="0" borderId="0" xfId="3" applyNumberFormat="1" applyFont="1" applyFill="1" applyBorder="1" applyAlignment="1"/>
    <xf numFmtId="176" fontId="10" fillId="0" borderId="0" xfId="3" applyNumberFormat="1" applyFont="1" applyAlignment="1"/>
    <xf numFmtId="38" fontId="10" fillId="0" borderId="15" xfId="3" applyFont="1" applyBorder="1" applyAlignment="1">
      <alignment horizontal="left" vertical="center"/>
    </xf>
    <xf numFmtId="38" fontId="10" fillId="0" borderId="15" xfId="3" applyFont="1" applyFill="1" applyBorder="1" applyAlignment="1">
      <alignment horizontal="left" vertical="center"/>
    </xf>
    <xf numFmtId="38" fontId="4" fillId="0" borderId="0" xfId="3" applyFont="1" applyFill="1" applyBorder="1"/>
    <xf numFmtId="38" fontId="4" fillId="0" borderId="0" xfId="3" applyFont="1" applyFill="1" applyBorder="1" applyAlignment="1">
      <alignment vertical="center"/>
    </xf>
    <xf numFmtId="0" fontId="4" fillId="0" borderId="0" xfId="4" applyFont="1" applyAlignment="1">
      <alignment horizontal="left"/>
    </xf>
    <xf numFmtId="38" fontId="5" fillId="0" borderId="0" xfId="3" applyFont="1" applyFill="1" applyBorder="1" applyAlignment="1"/>
    <xf numFmtId="38" fontId="5" fillId="0" borderId="0" xfId="3" applyFont="1" applyBorder="1" applyAlignment="1">
      <alignment horizontal="left"/>
    </xf>
    <xf numFmtId="38" fontId="5" fillId="0" borderId="0" xfId="3" applyFont="1" applyBorder="1" applyAlignment="1">
      <alignment horizontal="left" wrapText="1"/>
    </xf>
    <xf numFmtId="38" fontId="5" fillId="0" borderId="15" xfId="3" applyFont="1" applyFill="1" applyBorder="1" applyAlignment="1">
      <alignment horizontal="right"/>
    </xf>
    <xf numFmtId="38" fontId="5" fillId="0" borderId="16" xfId="3" applyFont="1" applyFill="1" applyBorder="1" applyAlignment="1">
      <alignment horizontal="right"/>
    </xf>
    <xf numFmtId="38" fontId="5" fillId="0" borderId="16" xfId="3" applyFont="1" applyBorder="1" applyAlignment="1">
      <alignment horizontal="left" vertical="center"/>
    </xf>
    <xf numFmtId="38" fontId="5" fillId="0" borderId="0" xfId="3" applyFont="1" applyFill="1" applyBorder="1" applyAlignment="1">
      <alignment horizontal="right"/>
    </xf>
    <xf numFmtId="38" fontId="5" fillId="0" borderId="30" xfId="3" applyFont="1" applyFill="1" applyBorder="1" applyAlignment="1">
      <alignment horizontal="right"/>
    </xf>
    <xf numFmtId="38" fontId="5" fillId="0" borderId="30" xfId="3" applyFont="1" applyBorder="1" applyAlignment="1">
      <alignment horizontal="left" vertical="center"/>
    </xf>
    <xf numFmtId="38" fontId="5" fillId="0" borderId="25" xfId="3" applyFont="1" applyFill="1" applyBorder="1" applyAlignment="1">
      <alignment horizontal="right"/>
    </xf>
    <xf numFmtId="38" fontId="5" fillId="0" borderId="7" xfId="3" applyFont="1" applyFill="1" applyBorder="1" applyAlignment="1">
      <alignment horizontal="right"/>
    </xf>
    <xf numFmtId="38" fontId="8" fillId="0" borderId="0" xfId="3" applyFont="1" applyFill="1" applyBorder="1" applyAlignment="1"/>
    <xf numFmtId="176" fontId="7" fillId="2" borderId="7" xfId="3" applyNumberFormat="1" applyFont="1" applyFill="1" applyBorder="1" applyAlignment="1">
      <alignment horizontal="right"/>
    </xf>
    <xf numFmtId="38" fontId="5" fillId="0" borderId="30" xfId="1" applyFont="1" applyFill="1" applyBorder="1" applyAlignment="1">
      <alignment horizontal="center" vertical="center"/>
    </xf>
    <xf numFmtId="38" fontId="5" fillId="0" borderId="0" xfId="3" applyFont="1" applyFill="1" applyBorder="1" applyAlignment="1" applyProtection="1">
      <alignment horizontal="center" vertical="center"/>
      <protection locked="0"/>
    </xf>
    <xf numFmtId="38" fontId="5" fillId="0" borderId="2" xfId="3" applyFont="1" applyBorder="1" applyAlignment="1">
      <alignment horizontal="left" vertical="center"/>
    </xf>
    <xf numFmtId="38" fontId="5" fillId="0" borderId="3" xfId="3" applyFont="1" applyBorder="1" applyAlignment="1">
      <alignment horizontal="left" vertical="center"/>
    </xf>
    <xf numFmtId="38" fontId="5" fillId="0" borderId="5" xfId="3" applyFont="1" applyBorder="1" applyAlignment="1">
      <alignment horizontal="left" vertical="center"/>
    </xf>
    <xf numFmtId="38" fontId="5" fillId="2" borderId="0" xfId="3" applyFont="1" applyFill="1" applyBorder="1" applyAlignment="1">
      <alignment horizontal="center"/>
    </xf>
    <xf numFmtId="176" fontId="7" fillId="2" borderId="34" xfId="3" applyNumberFormat="1" applyFont="1" applyFill="1" applyBorder="1" applyAlignment="1">
      <alignment horizontal="right"/>
    </xf>
    <xf numFmtId="38" fontId="5" fillId="5" borderId="2" xfId="3" applyFont="1" applyFill="1" applyBorder="1" applyAlignment="1">
      <alignment horizontal="left" vertical="center"/>
    </xf>
    <xf numFmtId="38" fontId="5" fillId="5" borderId="3" xfId="3" applyFont="1" applyFill="1" applyBorder="1" applyAlignment="1">
      <alignment horizontal="left" vertical="center"/>
    </xf>
    <xf numFmtId="0" fontId="4" fillId="0" borderId="0" xfId="4" applyFont="1" applyAlignment="1"/>
    <xf numFmtId="38" fontId="12" fillId="0" borderId="0" xfId="3" applyFont="1" applyFill="1" applyBorder="1" applyAlignment="1">
      <alignment horizontal="right"/>
    </xf>
    <xf numFmtId="176" fontId="7" fillId="2" borderId="6" xfId="3" applyNumberFormat="1" applyFont="1" applyFill="1" applyBorder="1" applyAlignment="1">
      <alignment horizontal="right" vertical="center"/>
    </xf>
    <xf numFmtId="0" fontId="13" fillId="2" borderId="0" xfId="4" applyFont="1" applyFill="1" applyAlignment="1"/>
    <xf numFmtId="38" fontId="7" fillId="2" borderId="0" xfId="3" applyFont="1" applyFill="1" applyAlignment="1"/>
    <xf numFmtId="38" fontId="7" fillId="2" borderId="0" xfId="3" applyFont="1" applyFill="1" applyBorder="1" applyAlignment="1">
      <alignment horizontal="right"/>
    </xf>
    <xf numFmtId="38" fontId="5" fillId="2" borderId="0" xfId="3" applyFont="1" applyFill="1" applyBorder="1" applyAlignment="1">
      <alignment horizontal="center" wrapText="1"/>
    </xf>
    <xf numFmtId="38" fontId="7" fillId="3" borderId="6" xfId="3" applyFont="1" applyFill="1" applyBorder="1" applyAlignment="1">
      <alignment horizontal="left"/>
    </xf>
    <xf numFmtId="176" fontId="5" fillId="0" borderId="6" xfId="3" applyNumberFormat="1" applyFont="1" applyBorder="1" applyAlignment="1">
      <alignment horizontal="center" vertical="center" wrapText="1"/>
    </xf>
    <xf numFmtId="38" fontId="5" fillId="0" borderId="6" xfId="3" applyFont="1" applyBorder="1" applyAlignment="1">
      <alignment horizontal="center" vertical="center"/>
    </xf>
    <xf numFmtId="176" fontId="5" fillId="0" borderId="34" xfId="3" applyNumberFormat="1" applyFont="1" applyBorder="1" applyAlignment="1">
      <alignment horizontal="center" vertical="center" wrapText="1"/>
    </xf>
    <xf numFmtId="38" fontId="5" fillId="0" borderId="2" xfId="3" applyFont="1" applyBorder="1" applyAlignment="1">
      <alignment horizontal="left"/>
    </xf>
    <xf numFmtId="38" fontId="5" fillId="0" borderId="0" xfId="3" applyNumberFormat="1" applyFont="1" applyFill="1" applyBorder="1" applyAlignment="1">
      <alignment horizontal="center" vertical="center" wrapText="1"/>
    </xf>
    <xf numFmtId="38" fontId="5" fillId="0" borderId="1" xfId="3" applyFont="1" applyBorder="1" applyAlignment="1">
      <alignment horizontal="center" vertical="center" wrapText="1"/>
    </xf>
    <xf numFmtId="38" fontId="5" fillId="0" borderId="39" xfId="3" applyFont="1" applyBorder="1" applyAlignment="1">
      <alignment horizontal="center" vertical="center" wrapText="1"/>
    </xf>
    <xf numFmtId="38" fontId="5" fillId="0" borderId="5" xfId="3" applyFont="1" applyBorder="1" applyAlignment="1">
      <alignment horizontal="left"/>
    </xf>
    <xf numFmtId="0" fontId="4" fillId="0" borderId="0" xfId="4" applyFont="1" applyFill="1" applyAlignment="1">
      <alignment horizontal="left"/>
    </xf>
    <xf numFmtId="38" fontId="5" fillId="0" borderId="0" xfId="3" applyFont="1" applyFill="1" applyBorder="1" applyAlignment="1">
      <alignment horizontal="left"/>
    </xf>
    <xf numFmtId="176" fontId="5" fillId="0" borderId="0" xfId="3" applyNumberFormat="1" applyFont="1" applyFill="1" applyBorder="1" applyAlignment="1">
      <alignment horizontal="right"/>
    </xf>
    <xf numFmtId="176" fontId="5" fillId="0" borderId="0" xfId="3" applyNumberFormat="1" applyFont="1" applyFill="1" applyBorder="1" applyAlignment="1">
      <alignment horizontal="left"/>
    </xf>
    <xf numFmtId="38" fontId="5" fillId="0" borderId="0" xfId="3" applyFont="1" applyFill="1" applyAlignment="1">
      <alignment horizontal="left" vertical="center"/>
    </xf>
    <xf numFmtId="38" fontId="10" fillId="0" borderId="0" xfId="3" applyFont="1" applyFill="1" applyAlignment="1">
      <alignment horizontal="left" vertical="center"/>
    </xf>
    <xf numFmtId="0" fontId="5" fillId="0" borderId="0" xfId="4" applyFont="1"/>
    <xf numFmtId="38" fontId="5" fillId="0" borderId="0" xfId="3" applyFont="1" applyFill="1" applyBorder="1"/>
    <xf numFmtId="38" fontId="5" fillId="0" borderId="0" xfId="3" applyFont="1" applyFill="1" applyBorder="1" applyAlignment="1">
      <alignment vertical="center"/>
    </xf>
    <xf numFmtId="0" fontId="4" fillId="0" borderId="0" xfId="4" applyFont="1" applyAlignment="1">
      <alignment horizontal="left" vertical="center"/>
    </xf>
    <xf numFmtId="38" fontId="5" fillId="0" borderId="0" xfId="3" applyFont="1" applyAlignment="1">
      <alignment horizontal="left" vertical="center"/>
    </xf>
    <xf numFmtId="38" fontId="5" fillId="0" borderId="0" xfId="3" applyFont="1" applyBorder="1" applyAlignment="1">
      <alignment horizontal="left"/>
    </xf>
    <xf numFmtId="38" fontId="5" fillId="0" borderId="2" xfId="3" applyNumberFormat="1" applyFont="1" applyFill="1" applyBorder="1" applyAlignment="1" applyProtection="1">
      <alignment horizontal="right" vertical="center"/>
      <protection locked="0"/>
    </xf>
    <xf numFmtId="38" fontId="10" fillId="0" borderId="2" xfId="3" applyFont="1" applyBorder="1" applyAlignment="1">
      <alignment horizontal="right"/>
    </xf>
    <xf numFmtId="38" fontId="5" fillId="0" borderId="2" xfId="3" applyFont="1" applyFill="1" applyBorder="1" applyAlignment="1">
      <alignment horizontal="left" vertical="center" shrinkToFit="1"/>
    </xf>
    <xf numFmtId="38" fontId="5" fillId="0" borderId="3" xfId="3" applyNumberFormat="1" applyFont="1" applyFill="1" applyBorder="1" applyAlignment="1" applyProtection="1">
      <alignment horizontal="right" vertical="center"/>
      <protection locked="0"/>
    </xf>
    <xf numFmtId="38" fontId="10" fillId="0" borderId="5" xfId="3" applyFont="1" applyBorder="1" applyAlignment="1">
      <alignment horizontal="right"/>
    </xf>
    <xf numFmtId="38" fontId="5" fillId="0" borderId="3" xfId="3" applyFont="1" applyFill="1" applyBorder="1" applyAlignment="1">
      <alignment horizontal="left" vertical="center" shrinkToFit="1"/>
    </xf>
    <xf numFmtId="38" fontId="10" fillId="0" borderId="3" xfId="3" applyFont="1" applyBorder="1" applyAlignment="1">
      <alignment horizontal="right"/>
    </xf>
    <xf numFmtId="38" fontId="5" fillId="0" borderId="5" xfId="3" applyNumberFormat="1" applyFont="1" applyFill="1" applyBorder="1" applyAlignment="1" applyProtection="1">
      <alignment horizontal="right" vertical="center"/>
      <protection locked="0"/>
    </xf>
    <xf numFmtId="38" fontId="5" fillId="0" borderId="5" xfId="3" applyFont="1" applyFill="1" applyBorder="1" applyAlignment="1">
      <alignment horizontal="left" vertical="center" shrinkToFit="1"/>
    </xf>
    <xf numFmtId="38" fontId="10" fillId="0" borderId="5" xfId="3" applyFont="1" applyFill="1" applyBorder="1" applyAlignment="1">
      <alignment horizontal="right"/>
    </xf>
    <xf numFmtId="0" fontId="5" fillId="0" borderId="0" xfId="4" applyFont="1" applyAlignment="1"/>
    <xf numFmtId="38" fontId="5" fillId="6" borderId="0" xfId="3" applyFont="1" applyFill="1" applyBorder="1" applyAlignment="1">
      <alignment horizontal="right"/>
    </xf>
    <xf numFmtId="176" fontId="10" fillId="0" borderId="2" xfId="3" applyNumberFormat="1" applyFont="1" applyFill="1" applyBorder="1" applyAlignment="1">
      <alignment horizontal="right"/>
    </xf>
    <xf numFmtId="38" fontId="10" fillId="0" borderId="16" xfId="3" applyNumberFormat="1" applyFont="1" applyFill="1" applyBorder="1" applyAlignment="1">
      <alignment horizontal="right"/>
    </xf>
    <xf numFmtId="38" fontId="10" fillId="0" borderId="2" xfId="3" applyNumberFormat="1" applyFont="1" applyFill="1" applyBorder="1" applyAlignment="1">
      <alignment horizontal="right"/>
    </xf>
    <xf numFmtId="176" fontId="10" fillId="0" borderId="5" xfId="3" applyNumberFormat="1" applyFont="1" applyFill="1" applyBorder="1" applyAlignment="1">
      <alignment horizontal="right"/>
    </xf>
    <xf numFmtId="176" fontId="10" fillId="0" borderId="7" xfId="3" applyNumberFormat="1" applyFont="1" applyFill="1" applyBorder="1" applyAlignment="1">
      <alignment horizontal="right"/>
    </xf>
    <xf numFmtId="38" fontId="10" fillId="0" borderId="5" xfId="3" applyNumberFormat="1" applyFont="1" applyFill="1" applyBorder="1" applyAlignment="1">
      <alignment horizontal="right"/>
    </xf>
    <xf numFmtId="38" fontId="5" fillId="6" borderId="30" xfId="3" applyFont="1" applyFill="1" applyBorder="1" applyAlignment="1">
      <alignment horizontal="right"/>
    </xf>
    <xf numFmtId="38" fontId="7" fillId="2" borderId="2" xfId="5" applyNumberFormat="1" applyFont="1" applyFill="1" applyBorder="1" applyAlignment="1">
      <alignment horizontal="right" vertical="center"/>
    </xf>
    <xf numFmtId="38" fontId="7" fillId="2" borderId="2" xfId="3" applyFont="1" applyFill="1" applyBorder="1" applyAlignment="1">
      <alignment horizontal="left" vertical="center" shrinkToFit="1"/>
    </xf>
    <xf numFmtId="38" fontId="7" fillId="2" borderId="5" xfId="5" applyNumberFormat="1" applyFont="1" applyFill="1" applyBorder="1" applyAlignment="1">
      <alignment horizontal="right" vertical="center"/>
    </xf>
    <xf numFmtId="38" fontId="7" fillId="2" borderId="5" xfId="3" applyFont="1" applyFill="1" applyBorder="1" applyAlignment="1">
      <alignment horizontal="left" vertical="center" shrinkToFit="1"/>
    </xf>
    <xf numFmtId="38" fontId="7" fillId="2" borderId="5" xfId="3" applyFont="1" applyFill="1" applyBorder="1" applyAlignment="1">
      <alignment horizontal="left" vertical="center"/>
    </xf>
    <xf numFmtId="38" fontId="7" fillId="4" borderId="2" xfId="1" applyFont="1" applyFill="1" applyBorder="1" applyAlignment="1">
      <alignment horizontal="right" vertical="center"/>
    </xf>
    <xf numFmtId="0" fontId="0" fillId="0" borderId="2" xfId="0" applyBorder="1" applyAlignment="1">
      <alignment horizontal="left" vertical="center"/>
    </xf>
    <xf numFmtId="38" fontId="7" fillId="4" borderId="5" xfId="1" applyFont="1" applyFill="1" applyBorder="1" applyAlignment="1">
      <alignment horizontal="right" vertical="center"/>
    </xf>
    <xf numFmtId="38" fontId="7" fillId="3" borderId="5" xfId="1" applyFont="1" applyFill="1" applyBorder="1" applyAlignment="1">
      <alignment horizontal="left" vertical="center" wrapText="1"/>
    </xf>
    <xf numFmtId="38" fontId="5" fillId="3" borderId="6" xfId="3" applyFont="1" applyFill="1" applyBorder="1" applyAlignment="1">
      <alignment horizontal="left" vertical="center"/>
    </xf>
    <xf numFmtId="38" fontId="7" fillId="2" borderId="2" xfId="3" applyFont="1" applyFill="1" applyBorder="1" applyAlignment="1">
      <alignment horizontal="left" vertical="center"/>
    </xf>
    <xf numFmtId="38" fontId="7" fillId="2" borderId="5" xfId="3" applyFont="1" applyFill="1" applyBorder="1" applyAlignment="1">
      <alignment horizontal="left" vertical="center"/>
    </xf>
    <xf numFmtId="38" fontId="7" fillId="4" borderId="2" xfId="1" applyNumberFormat="1" applyFont="1" applyFill="1" applyBorder="1" applyAlignment="1">
      <alignment horizontal="right" vertical="center"/>
    </xf>
    <xf numFmtId="38" fontId="7" fillId="2" borderId="2" xfId="1" applyNumberFormat="1" applyFont="1" applyFill="1" applyBorder="1" applyAlignment="1">
      <alignment horizontal="right" vertical="center"/>
    </xf>
    <xf numFmtId="38" fontId="7" fillId="2" borderId="2" xfId="3" applyFont="1" applyFill="1" applyBorder="1" applyAlignment="1">
      <alignment horizontal="left" vertical="center" wrapText="1"/>
    </xf>
    <xf numFmtId="38" fontId="7" fillId="4" borderId="5" xfId="1" applyNumberFormat="1" applyFont="1" applyFill="1" applyBorder="1" applyAlignment="1">
      <alignment horizontal="right" vertical="center"/>
    </xf>
    <xf numFmtId="38" fontId="7" fillId="2" borderId="5" xfId="1" applyNumberFormat="1" applyFont="1" applyFill="1" applyBorder="1" applyAlignment="1">
      <alignment horizontal="right" vertical="center"/>
    </xf>
    <xf numFmtId="38" fontId="7" fillId="2" borderId="5" xfId="3" applyFont="1" applyFill="1" applyBorder="1" applyAlignment="1">
      <alignment horizontal="left" vertical="center" wrapText="1"/>
    </xf>
    <xf numFmtId="38" fontId="7" fillId="2" borderId="2" xfId="3" applyNumberFormat="1" applyFont="1" applyFill="1" applyBorder="1" applyAlignment="1">
      <alignment horizontal="right" vertical="center"/>
    </xf>
    <xf numFmtId="0" fontId="8" fillId="3" borderId="16" xfId="5" applyNumberFormat="1" applyFont="1" applyFill="1" applyBorder="1" applyAlignment="1">
      <alignment horizontal="left" vertical="center"/>
    </xf>
    <xf numFmtId="38" fontId="7" fillId="2" borderId="5" xfId="3" applyNumberFormat="1" applyFont="1" applyFill="1" applyBorder="1" applyAlignment="1">
      <alignment horizontal="right" vertical="center" shrinkToFit="1"/>
    </xf>
    <xf numFmtId="38" fontId="10" fillId="0" borderId="7" xfId="3" applyNumberFormat="1" applyFont="1" applyFill="1" applyBorder="1" applyAlignment="1">
      <alignment horizontal="right"/>
    </xf>
    <xf numFmtId="0" fontId="8" fillId="3" borderId="7" xfId="5" applyNumberFormat="1" applyFont="1" applyFill="1" applyBorder="1" applyAlignment="1">
      <alignment horizontal="left" vertical="center"/>
    </xf>
    <xf numFmtId="38" fontId="5" fillId="0" borderId="3" xfId="5" applyNumberFormat="1" applyFont="1" applyBorder="1" applyAlignment="1">
      <alignment horizontal="right" vertical="center"/>
    </xf>
    <xf numFmtId="0" fontId="8" fillId="3" borderId="30" xfId="5" applyNumberFormat="1" applyFont="1" applyFill="1" applyBorder="1" applyAlignment="1">
      <alignment horizontal="left" vertical="center"/>
    </xf>
    <xf numFmtId="38" fontId="5" fillId="0" borderId="5" xfId="5" applyNumberFormat="1" applyFont="1" applyBorder="1" applyAlignment="1">
      <alignment horizontal="right" vertical="center"/>
    </xf>
    <xf numFmtId="38" fontId="7" fillId="2" borderId="5" xfId="3" applyFont="1" applyFill="1" applyBorder="1" applyAlignment="1">
      <alignment horizontal="right" vertical="center"/>
    </xf>
    <xf numFmtId="0" fontId="8" fillId="3" borderId="39" xfId="5" applyNumberFormat="1" applyFont="1" applyFill="1" applyBorder="1" applyAlignment="1">
      <alignment horizontal="left" vertical="center"/>
    </xf>
    <xf numFmtId="38" fontId="5" fillId="0" borderId="2" xfId="5" applyNumberFormat="1" applyFont="1" applyBorder="1" applyAlignment="1">
      <alignment horizontal="right" vertical="center"/>
    </xf>
    <xf numFmtId="38" fontId="7" fillId="2" borderId="2" xfId="3" applyFont="1" applyFill="1" applyBorder="1" applyAlignment="1">
      <alignment horizontal="right" vertical="center"/>
    </xf>
    <xf numFmtId="38" fontId="5" fillId="0" borderId="2" xfId="5" quotePrefix="1" applyNumberFormat="1" applyFont="1" applyBorder="1" applyAlignment="1">
      <alignment horizontal="right" vertical="center"/>
    </xf>
    <xf numFmtId="0" fontId="8" fillId="3" borderId="30" xfId="5" applyNumberFormat="1" applyFont="1" applyFill="1" applyBorder="1" applyAlignment="1">
      <alignment horizontal="left"/>
    </xf>
    <xf numFmtId="38" fontId="5" fillId="0" borderId="3" xfId="5" applyNumberFormat="1" applyFont="1" applyFill="1" applyBorder="1" applyAlignment="1">
      <alignment horizontal="right" vertical="center"/>
    </xf>
    <xf numFmtId="38" fontId="7" fillId="2" borderId="2" xfId="5" applyNumberFormat="1" applyFont="1" applyFill="1" applyBorder="1" applyAlignment="1">
      <alignment horizontal="right"/>
    </xf>
    <xf numFmtId="0" fontId="8" fillId="2" borderId="2" xfId="5" applyNumberFormat="1" applyFont="1" applyFill="1" applyBorder="1" applyAlignment="1">
      <alignment horizontal="left"/>
    </xf>
    <xf numFmtId="38" fontId="7" fillId="2" borderId="5" xfId="5" applyNumberFormat="1" applyFont="1" applyFill="1" applyBorder="1" applyAlignment="1">
      <alignment horizontal="right"/>
    </xf>
    <xf numFmtId="0" fontId="7" fillId="2" borderId="5" xfId="5" applyNumberFormat="1" applyFont="1" applyFill="1" applyBorder="1" applyAlignment="1">
      <alignment horizontal="left" vertical="center"/>
    </xf>
    <xf numFmtId="177" fontId="9" fillId="2" borderId="2" xfId="3" applyNumberFormat="1" applyFont="1" applyFill="1" applyBorder="1" applyAlignment="1">
      <alignment horizontal="right"/>
    </xf>
    <xf numFmtId="0" fontId="15" fillId="2" borderId="40" xfId="0" applyFont="1" applyFill="1" applyBorder="1" applyAlignment="1">
      <alignment horizontal="right"/>
    </xf>
    <xf numFmtId="3" fontId="7" fillId="2" borderId="2" xfId="3" applyNumberFormat="1" applyFont="1" applyFill="1" applyBorder="1" applyAlignment="1">
      <alignment horizontal="right"/>
    </xf>
    <xf numFmtId="177" fontId="9" fillId="2" borderId="16" xfId="3" applyNumberFormat="1" applyFont="1" applyFill="1" applyBorder="1" applyAlignment="1">
      <alignment horizontal="right"/>
    </xf>
    <xf numFmtId="38" fontId="7" fillId="2" borderId="2" xfId="3" applyFont="1" applyFill="1" applyBorder="1" applyAlignment="1">
      <alignment horizontal="left"/>
    </xf>
    <xf numFmtId="177" fontId="9" fillId="2" borderId="5" xfId="3" applyNumberFormat="1" applyFont="1" applyFill="1" applyBorder="1" applyAlignment="1">
      <alignment horizontal="right"/>
    </xf>
    <xf numFmtId="38" fontId="9" fillId="2" borderId="41" xfId="3" applyNumberFormat="1" applyFont="1" applyFill="1" applyBorder="1" applyAlignment="1">
      <alignment horizontal="right"/>
    </xf>
    <xf numFmtId="3" fontId="7" fillId="2" borderId="5" xfId="3" applyNumberFormat="1" applyFont="1" applyFill="1" applyBorder="1" applyAlignment="1">
      <alignment horizontal="right"/>
    </xf>
    <xf numFmtId="177" fontId="9" fillId="2" borderId="7" xfId="3" applyNumberFormat="1" applyFont="1" applyFill="1" applyBorder="1" applyAlignment="1">
      <alignment horizontal="right"/>
    </xf>
    <xf numFmtId="38" fontId="7" fillId="2" borderId="5" xfId="3" applyFont="1" applyFill="1" applyBorder="1" applyAlignment="1">
      <alignment horizontal="left"/>
    </xf>
    <xf numFmtId="0" fontId="5" fillId="0" borderId="6" xfId="4" applyFont="1" applyBorder="1" applyAlignment="1">
      <alignment horizontal="center" vertical="center" wrapText="1"/>
    </xf>
    <xf numFmtId="38" fontId="5" fillId="0" borderId="6" xfId="3" applyFont="1" applyBorder="1" applyAlignment="1">
      <alignment horizontal="center" vertical="center" wrapText="1"/>
    </xf>
    <xf numFmtId="38" fontId="5" fillId="0" borderId="6" xfId="3" applyFont="1" applyFill="1" applyBorder="1" applyAlignment="1">
      <alignment horizontal="center" vertical="center" wrapText="1"/>
    </xf>
    <xf numFmtId="38" fontId="5" fillId="0" borderId="6" xfId="3" applyFont="1" applyBorder="1" applyAlignment="1">
      <alignment horizontal="center" vertical="center" wrapText="1"/>
    </xf>
    <xf numFmtId="0" fontId="5" fillId="0" borderId="6" xfId="4" applyFont="1" applyBorder="1" applyAlignment="1">
      <alignment horizontal="center" vertical="center" wrapText="1"/>
    </xf>
    <xf numFmtId="38" fontId="10" fillId="0" borderId="6" xfId="3" applyFont="1" applyFill="1" applyBorder="1" applyAlignment="1">
      <alignment horizontal="center" vertical="center"/>
    </xf>
    <xf numFmtId="0" fontId="5" fillId="0" borderId="0" xfId="4" applyFont="1" applyFill="1" applyAlignment="1">
      <alignment horizontal="left"/>
    </xf>
    <xf numFmtId="176" fontId="5" fillId="0" borderId="15" xfId="3" applyNumberFormat="1" applyFont="1" applyFill="1" applyBorder="1" applyAlignment="1">
      <alignment horizontal="right" vertical="center"/>
    </xf>
    <xf numFmtId="0" fontId="4" fillId="0" borderId="0" xfId="2" applyFont="1"/>
    <xf numFmtId="178" fontId="4" fillId="0" borderId="0" xfId="2" applyNumberFormat="1" applyFont="1"/>
    <xf numFmtId="0" fontId="4" fillId="0" borderId="0" xfId="2" applyFont="1" applyAlignment="1">
      <alignment horizontal="left"/>
    </xf>
    <xf numFmtId="178" fontId="5" fillId="0" borderId="0" xfId="3" applyNumberFormat="1" applyFont="1" applyAlignment="1"/>
    <xf numFmtId="178" fontId="5" fillId="0" borderId="0" xfId="3" applyNumberFormat="1" applyFont="1" applyAlignment="1">
      <alignment horizontal="left"/>
    </xf>
    <xf numFmtId="38" fontId="5" fillId="0" borderId="0" xfId="3" applyFont="1" applyAlignment="1">
      <alignment vertical="top" wrapText="1"/>
    </xf>
    <xf numFmtId="38" fontId="5" fillId="0" borderId="0" xfId="3" applyFont="1" applyFill="1" applyBorder="1" applyAlignment="1" applyProtection="1">
      <alignment horizontal="right" vertical="center"/>
      <protection locked="0"/>
    </xf>
    <xf numFmtId="178" fontId="5" fillId="6" borderId="0" xfId="3" applyNumberFormat="1" applyFont="1" applyFill="1" applyBorder="1" applyAlignment="1">
      <alignment horizontal="right"/>
    </xf>
    <xf numFmtId="38" fontId="5" fillId="0" borderId="0" xfId="3" applyFont="1" applyBorder="1" applyAlignment="1">
      <alignment horizontal="right"/>
    </xf>
    <xf numFmtId="176" fontId="5" fillId="0" borderId="2" xfId="3" applyNumberFormat="1" applyFont="1" applyFill="1" applyBorder="1" applyAlignment="1">
      <alignment horizontal="right"/>
    </xf>
    <xf numFmtId="176" fontId="5" fillId="0" borderId="2" xfId="3" applyNumberFormat="1" applyFont="1" applyBorder="1" applyAlignment="1">
      <alignment horizontal="right"/>
    </xf>
    <xf numFmtId="176" fontId="5" fillId="0" borderId="3" xfId="3" applyNumberFormat="1" applyFont="1" applyFill="1" applyBorder="1" applyAlignment="1">
      <alignment horizontal="right"/>
    </xf>
    <xf numFmtId="176" fontId="5" fillId="0" borderId="3" xfId="3" applyNumberFormat="1" applyFont="1" applyBorder="1" applyAlignment="1">
      <alignment horizontal="right"/>
    </xf>
    <xf numFmtId="176" fontId="5" fillId="0" borderId="5" xfId="3" applyNumberFormat="1" applyFont="1" applyFill="1" applyBorder="1" applyAlignment="1">
      <alignment horizontal="right"/>
    </xf>
    <xf numFmtId="178" fontId="7" fillId="2" borderId="6" xfId="3" applyNumberFormat="1" applyFont="1" applyFill="1" applyBorder="1" applyAlignment="1">
      <alignment horizontal="right"/>
    </xf>
    <xf numFmtId="179" fontId="7" fillId="4" borderId="6" xfId="1" applyNumberFormat="1" applyFont="1" applyFill="1" applyBorder="1" applyAlignment="1">
      <alignment horizontal="right" vertical="center"/>
    </xf>
    <xf numFmtId="178" fontId="7" fillId="2" borderId="2" xfId="3" applyNumberFormat="1" applyFont="1" applyFill="1" applyBorder="1" applyAlignment="1">
      <alignment horizontal="right"/>
    </xf>
    <xf numFmtId="178" fontId="5" fillId="0" borderId="2" xfId="3" applyNumberFormat="1" applyFont="1" applyBorder="1" applyAlignment="1">
      <alignment horizontal="right"/>
    </xf>
    <xf numFmtId="178" fontId="7" fillId="2" borderId="3" xfId="3" applyNumberFormat="1" applyFont="1" applyFill="1" applyBorder="1" applyAlignment="1">
      <alignment horizontal="right"/>
    </xf>
    <xf numFmtId="178" fontId="5" fillId="0" borderId="3" xfId="3" applyNumberFormat="1" applyFont="1" applyBorder="1" applyAlignment="1">
      <alignment horizontal="right"/>
    </xf>
    <xf numFmtId="178" fontId="7" fillId="2" borderId="5" xfId="3" applyNumberFormat="1" applyFont="1" applyFill="1" applyBorder="1" applyAlignment="1">
      <alignment horizontal="right"/>
    </xf>
    <xf numFmtId="178" fontId="5" fillId="0" borderId="5" xfId="3" applyNumberFormat="1" applyFont="1" applyBorder="1" applyAlignment="1">
      <alignment horizontal="right"/>
    </xf>
    <xf numFmtId="178" fontId="5" fillId="0" borderId="5" xfId="3" applyNumberFormat="1" applyFont="1" applyFill="1" applyBorder="1" applyAlignment="1">
      <alignment horizontal="right"/>
    </xf>
    <xf numFmtId="176" fontId="5" fillId="0" borderId="6" xfId="3" applyNumberFormat="1" applyFont="1" applyFill="1" applyBorder="1" applyAlignment="1">
      <alignment horizontal="right"/>
    </xf>
    <xf numFmtId="176" fontId="7" fillId="2" borderId="8" xfId="4" applyNumberFormat="1" applyFont="1" applyFill="1" applyBorder="1" applyAlignment="1">
      <alignment horizontal="right" vertical="center"/>
    </xf>
    <xf numFmtId="0" fontId="4" fillId="0" borderId="0" xfId="2" applyFont="1" applyAlignment="1"/>
    <xf numFmtId="176" fontId="9" fillId="2" borderId="6" xfId="3" applyNumberFormat="1" applyFont="1" applyFill="1" applyBorder="1" applyAlignment="1">
      <alignment horizontal="right" vertical="center"/>
    </xf>
    <xf numFmtId="180" fontId="9" fillId="2" borderId="6" xfId="3" applyNumberFormat="1" applyFont="1" applyFill="1" applyBorder="1" applyAlignment="1">
      <alignment horizontal="right" vertical="center"/>
    </xf>
    <xf numFmtId="38" fontId="9" fillId="2" borderId="6" xfId="3" applyFont="1" applyFill="1" applyBorder="1" applyAlignment="1">
      <alignment horizontal="right" vertical="center"/>
    </xf>
    <xf numFmtId="38" fontId="5" fillId="7" borderId="0" xfId="3" applyFont="1" applyFill="1" applyBorder="1" applyAlignment="1">
      <alignment horizontal="center" wrapText="1"/>
    </xf>
    <xf numFmtId="178" fontId="5" fillId="0" borderId="2" xfId="3" applyNumberFormat="1" applyFont="1" applyBorder="1" applyAlignment="1">
      <alignment horizontal="center" vertical="center" wrapText="1"/>
    </xf>
    <xf numFmtId="38" fontId="16" fillId="0" borderId="2" xfId="3" applyFont="1" applyBorder="1" applyAlignment="1">
      <alignment horizontal="center" vertical="center"/>
    </xf>
    <xf numFmtId="38" fontId="5" fillId="0" borderId="2" xfId="3" applyFont="1" applyBorder="1" applyAlignment="1">
      <alignment horizontal="center" vertical="center" shrinkToFit="1"/>
    </xf>
    <xf numFmtId="178" fontId="5" fillId="0" borderId="14" xfId="3" applyNumberFormat="1" applyFont="1" applyBorder="1" applyAlignment="1">
      <alignment horizontal="center" vertical="center" wrapText="1"/>
    </xf>
    <xf numFmtId="38" fontId="5" fillId="0" borderId="16" xfId="3" applyFont="1" applyBorder="1" applyAlignment="1">
      <alignment horizontal="center" vertical="center" wrapText="1"/>
    </xf>
    <xf numFmtId="178" fontId="5" fillId="0" borderId="15" xfId="3" applyNumberFormat="1" applyFont="1" applyBorder="1" applyAlignment="1">
      <alignment horizontal="center" vertical="center" wrapText="1"/>
    </xf>
    <xf numFmtId="38" fontId="5" fillId="0" borderId="15" xfId="3" applyFont="1" applyBorder="1" applyAlignment="1">
      <alignment horizontal="center" vertical="center" wrapText="1"/>
    </xf>
    <xf numFmtId="178" fontId="5" fillId="0" borderId="14" xfId="3" applyNumberFormat="1" applyFont="1" applyBorder="1" applyAlignment="1">
      <alignment horizontal="left" vertical="center" wrapText="1"/>
    </xf>
    <xf numFmtId="38" fontId="5" fillId="0" borderId="16" xfId="3" applyFont="1" applyBorder="1" applyAlignment="1">
      <alignment horizontal="left" vertical="center" wrapText="1"/>
    </xf>
    <xf numFmtId="38" fontId="5" fillId="0" borderId="8" xfId="3" applyFont="1" applyBorder="1" applyAlignment="1">
      <alignment horizontal="center" vertical="center" wrapText="1"/>
    </xf>
    <xf numFmtId="38" fontId="5" fillId="0" borderId="34" xfId="3" applyFont="1" applyBorder="1" applyAlignment="1">
      <alignment horizontal="center" vertical="center" wrapText="1"/>
    </xf>
    <xf numFmtId="178" fontId="5" fillId="0" borderId="25" xfId="3" applyNumberFormat="1" applyFont="1" applyBorder="1" applyAlignment="1">
      <alignment horizontal="centerContinuous" vertical="center" wrapText="1"/>
    </xf>
    <xf numFmtId="38" fontId="5" fillId="0" borderId="25" xfId="3" applyFont="1" applyBorder="1" applyAlignment="1">
      <alignment horizontal="centerContinuous" vertical="center" wrapText="1"/>
    </xf>
    <xf numFmtId="38" fontId="5" fillId="0" borderId="24" xfId="3" applyFont="1" applyBorder="1" applyAlignment="1">
      <alignment horizontal="left" vertical="center" wrapText="1"/>
    </xf>
    <xf numFmtId="38" fontId="5" fillId="0" borderId="7" xfId="3" applyFont="1" applyBorder="1" applyAlignment="1">
      <alignment horizontal="left" vertical="center" wrapText="1"/>
    </xf>
    <xf numFmtId="178" fontId="5" fillId="0" borderId="24" xfId="3" applyNumberFormat="1" applyFont="1" applyBorder="1" applyAlignment="1">
      <alignment horizontal="center" vertical="center"/>
    </xf>
    <xf numFmtId="38" fontId="5" fillId="0" borderId="25" xfId="3" applyFont="1" applyBorder="1" applyAlignment="1">
      <alignment horizontal="centerContinuous" vertical="center"/>
    </xf>
    <xf numFmtId="178" fontId="5" fillId="0" borderId="25" xfId="3" applyNumberFormat="1" applyFont="1" applyBorder="1" applyAlignment="1">
      <alignment horizontal="centerContinuous" vertical="center"/>
    </xf>
    <xf numFmtId="38" fontId="5" fillId="0" borderId="7" xfId="3" applyFont="1" applyBorder="1" applyAlignment="1">
      <alignment horizontal="centerContinuous" vertical="center"/>
    </xf>
    <xf numFmtId="38" fontId="5" fillId="0" borderId="5" xfId="3" applyFont="1" applyBorder="1" applyAlignment="1">
      <alignment horizontal="left" wrapText="1"/>
    </xf>
    <xf numFmtId="0" fontId="4" fillId="0" borderId="0" xfId="2" applyFont="1" applyFill="1" applyAlignment="1">
      <alignment horizontal="left"/>
    </xf>
    <xf numFmtId="178" fontId="5" fillId="0" borderId="15" xfId="3" applyNumberFormat="1" applyFont="1" applyFill="1" applyBorder="1" applyAlignment="1">
      <alignment horizontal="right"/>
    </xf>
    <xf numFmtId="178" fontId="5" fillId="0" borderId="0" xfId="3" applyNumberFormat="1" applyFont="1" applyFill="1" applyBorder="1" applyAlignment="1">
      <alignment horizontal="left"/>
    </xf>
  </cellXfs>
  <cellStyles count="6">
    <cellStyle name="桁区切り" xfId="1" builtinId="6"/>
    <cellStyle name="桁区切り 2" xfId="3"/>
    <cellStyle name="標準" xfId="0" builtinId="0"/>
    <cellStyle name="標準 2" xfId="5"/>
    <cellStyle name="標準 3" xfId="4"/>
    <cellStyle name="標準_19年報原稿 6(62～80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styles" Target="styles.xml" />
  <Relationship Id="rId3" Type="http://schemas.openxmlformats.org/officeDocument/2006/relationships/worksheet" Target="worksheets/sheet3.xml" />
  <Relationship Id="rId7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externalLink" Target="externalLinks/externalLink1.xml" />
  <Relationship Id="rId5" Type="http://schemas.openxmlformats.org/officeDocument/2006/relationships/worksheet" Target="worksheets/sheet5.xml" />
  <Relationship Id="rId10" Type="http://schemas.openxmlformats.org/officeDocument/2006/relationships/calcChain" Target="calcChain.xml" />
  <Relationship Id="rId4" Type="http://schemas.openxmlformats.org/officeDocument/2006/relationships/worksheet" Target="worksheets/sheet4.xml" />
  <Relationship Id="rId9" Type="http://schemas.openxmlformats.org/officeDocument/2006/relationships/sharedStrings" Target="sharedStrings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file:///D:\%2313_&#22320;&#22495;&#20445;&#20581;&#24180;&#22577;&#12395;&#38306;&#12377;&#12427;&#12371;&#12392;\&#12304;&#23436;&#25104;&#29256;&#12305;&#36947;&#21335;&#22320;&#22495;&#20445;&#20581;&#24773;&#22577;&#24180;&#22577;\H24&#24180;&#24230;_&#36947;&#21335;&#22320;&#22495;&#20445;&#20581;&#24773;&#22577;&#24180;&#22577;\HP\H24_64-70.xlsx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8"/>
      <sheetName val="69"/>
      <sheetName val="70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_rels/sheet5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8"/>
  <sheetViews>
    <sheetView showGridLines="0" tabSelected="1" view="pageBreakPreview" zoomScaleNormal="25" workbookViewId="0">
      <pane ySplit="4" topLeftCell="A5" activePane="bottomLeft" state="frozen"/>
      <selection activeCell="C9" sqref="C9"/>
      <selection pane="bottomLeft" activeCell="C9" sqref="C9"/>
    </sheetView>
  </sheetViews>
  <sheetFormatPr defaultRowHeight="11.25"/>
  <cols>
    <col min="1" max="1" width="9" style="3"/>
    <col min="2" max="31" width="6.125" style="1" customWidth="1"/>
    <col min="32" max="32" width="5.875" style="2" customWidth="1"/>
    <col min="33" max="16384" width="9" style="1"/>
  </cols>
  <sheetData>
    <row r="1" spans="1:35" s="90" customFormat="1" ht="13.5">
      <c r="A1" s="95" t="s">
        <v>67</v>
      </c>
      <c r="B1" s="94"/>
      <c r="C1" s="94"/>
      <c r="D1" s="91"/>
      <c r="E1" s="91"/>
      <c r="F1" s="91"/>
      <c r="G1" s="91"/>
      <c r="H1" s="91"/>
      <c r="I1" s="91"/>
      <c r="J1" s="93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2" t="s">
        <v>66</v>
      </c>
      <c r="AB1" s="92"/>
      <c r="AC1" s="92"/>
      <c r="AD1" s="92"/>
      <c r="AE1" s="92"/>
      <c r="AF1" s="91"/>
      <c r="AG1" s="91"/>
      <c r="AH1" s="91"/>
      <c r="AI1" s="91"/>
    </row>
    <row r="2" spans="1:35" s="44" customFormat="1">
      <c r="A2" s="80"/>
      <c r="B2" s="89" t="s">
        <v>65</v>
      </c>
      <c r="C2" s="88"/>
      <c r="D2" s="88"/>
      <c r="E2" s="88"/>
      <c r="F2" s="88"/>
      <c r="G2" s="88"/>
      <c r="H2" s="88"/>
      <c r="I2" s="75"/>
      <c r="J2" s="76" t="s">
        <v>64</v>
      </c>
      <c r="K2" s="88"/>
      <c r="L2" s="88"/>
      <c r="M2" s="88"/>
      <c r="N2" s="88"/>
      <c r="O2" s="88"/>
      <c r="P2" s="88"/>
      <c r="Q2" s="75"/>
      <c r="R2" s="73" t="s">
        <v>63</v>
      </c>
      <c r="S2" s="87" t="s">
        <v>62</v>
      </c>
      <c r="T2" s="86"/>
      <c r="U2" s="74" t="s">
        <v>61</v>
      </c>
      <c r="V2" s="74" t="s">
        <v>60</v>
      </c>
      <c r="W2" s="74" t="s">
        <v>59</v>
      </c>
      <c r="X2" s="74" t="s">
        <v>58</v>
      </c>
      <c r="Y2" s="85" t="s">
        <v>57</v>
      </c>
      <c r="Z2" s="84" t="s">
        <v>56</v>
      </c>
      <c r="AA2" s="83"/>
      <c r="AB2" s="83"/>
      <c r="AC2" s="83"/>
      <c r="AD2" s="82"/>
      <c r="AE2" s="81" t="s">
        <v>55</v>
      </c>
      <c r="AF2" s="8"/>
      <c r="AG2" s="45"/>
      <c r="AH2" s="45"/>
      <c r="AI2" s="45"/>
    </row>
    <row r="3" spans="1:35" s="44" customFormat="1">
      <c r="A3" s="80"/>
      <c r="B3" s="79" t="s">
        <v>53</v>
      </c>
      <c r="C3" s="77" t="s">
        <v>52</v>
      </c>
      <c r="D3" s="76" t="s">
        <v>51</v>
      </c>
      <c r="E3" s="75"/>
      <c r="F3" s="74" t="s">
        <v>50</v>
      </c>
      <c r="G3" s="74" t="s">
        <v>54</v>
      </c>
      <c r="H3" s="74" t="s">
        <v>48</v>
      </c>
      <c r="I3" s="74" t="s">
        <v>46</v>
      </c>
      <c r="J3" s="78" t="s">
        <v>53</v>
      </c>
      <c r="K3" s="77" t="s">
        <v>52</v>
      </c>
      <c r="L3" s="76" t="s">
        <v>51</v>
      </c>
      <c r="M3" s="75"/>
      <c r="N3" s="74" t="s">
        <v>50</v>
      </c>
      <c r="O3" s="74" t="s">
        <v>49</v>
      </c>
      <c r="P3" s="74" t="s">
        <v>48</v>
      </c>
      <c r="Q3" s="73" t="s">
        <v>46</v>
      </c>
      <c r="R3" s="72"/>
      <c r="S3" s="71"/>
      <c r="T3" s="70"/>
      <c r="U3" s="69"/>
      <c r="V3" s="69"/>
      <c r="W3" s="69"/>
      <c r="X3" s="69"/>
      <c r="Y3" s="68"/>
      <c r="Z3" s="67"/>
      <c r="AA3" s="66"/>
      <c r="AB3" s="66"/>
      <c r="AC3" s="66"/>
      <c r="AD3" s="65"/>
      <c r="AE3" s="64"/>
      <c r="AF3" s="8"/>
      <c r="AG3" s="45"/>
      <c r="AH3" s="45"/>
      <c r="AI3" s="45"/>
    </row>
    <row r="4" spans="1:35" s="44" customFormat="1" ht="69">
      <c r="A4" s="63"/>
      <c r="B4" s="62"/>
      <c r="C4" s="61"/>
      <c r="D4" s="57" t="s">
        <v>47</v>
      </c>
      <c r="E4" s="57" t="s">
        <v>46</v>
      </c>
      <c r="F4" s="56"/>
      <c r="G4" s="56"/>
      <c r="H4" s="56"/>
      <c r="I4" s="56"/>
      <c r="J4" s="60"/>
      <c r="K4" s="59"/>
      <c r="L4" s="57" t="s">
        <v>47</v>
      </c>
      <c r="M4" s="57" t="s">
        <v>46</v>
      </c>
      <c r="N4" s="56"/>
      <c r="O4" s="56"/>
      <c r="P4" s="56"/>
      <c r="Q4" s="58"/>
      <c r="R4" s="58"/>
      <c r="S4" s="57" t="s">
        <v>45</v>
      </c>
      <c r="T4" s="57" t="s">
        <v>44</v>
      </c>
      <c r="U4" s="56"/>
      <c r="V4" s="56"/>
      <c r="W4" s="56"/>
      <c r="X4" s="56"/>
      <c r="Y4" s="55"/>
      <c r="Z4" s="54" t="s">
        <v>43</v>
      </c>
      <c r="AA4" s="54" t="s">
        <v>42</v>
      </c>
      <c r="AB4" s="54" t="s">
        <v>41</v>
      </c>
      <c r="AC4" s="54" t="s">
        <v>40</v>
      </c>
      <c r="AD4" s="54" t="s">
        <v>39</v>
      </c>
      <c r="AE4" s="53"/>
      <c r="AF4" s="8"/>
      <c r="AG4" s="45"/>
      <c r="AH4" s="45"/>
      <c r="AI4" s="45"/>
    </row>
    <row r="5" spans="1:35" s="44" customFormat="1" ht="13.5" customHeight="1">
      <c r="A5" s="52" t="s">
        <v>38</v>
      </c>
      <c r="B5" s="51">
        <f>IF(SUM(C5:I5)=0,"-",SUM(C5:I5))</f>
        <v>580</v>
      </c>
      <c r="C5" s="48">
        <v>12</v>
      </c>
      <c r="D5" s="48">
        <v>96</v>
      </c>
      <c r="E5" s="48">
        <v>35</v>
      </c>
      <c r="F5" s="48">
        <v>389</v>
      </c>
      <c r="G5" s="48">
        <v>33</v>
      </c>
      <c r="H5" s="48">
        <v>15</v>
      </c>
      <c r="I5" s="48" t="s">
        <v>5</v>
      </c>
      <c r="J5" s="50">
        <f>IF(SUM(K5:Q5)=0,"-",SUM(K5:Q5))</f>
        <v>3487</v>
      </c>
      <c r="K5" s="48">
        <v>60</v>
      </c>
      <c r="L5" s="48">
        <v>353</v>
      </c>
      <c r="M5" s="48">
        <v>55</v>
      </c>
      <c r="N5" s="48">
        <v>1638</v>
      </c>
      <c r="O5" s="48">
        <v>427</v>
      </c>
      <c r="P5" s="48">
        <v>954</v>
      </c>
      <c r="Q5" s="48" t="s">
        <v>5</v>
      </c>
      <c r="R5" s="48">
        <v>122</v>
      </c>
      <c r="S5" s="49">
        <v>23565</v>
      </c>
      <c r="T5" s="49">
        <v>745</v>
      </c>
      <c r="U5" s="49">
        <v>3023</v>
      </c>
      <c r="V5" s="48">
        <v>1343</v>
      </c>
      <c r="W5" s="48">
        <v>35</v>
      </c>
      <c r="X5" s="48">
        <v>4221</v>
      </c>
      <c r="Y5" s="48">
        <v>144</v>
      </c>
      <c r="Z5" s="48">
        <v>3</v>
      </c>
      <c r="AA5" s="48">
        <v>0</v>
      </c>
      <c r="AB5" s="48">
        <v>10</v>
      </c>
      <c r="AC5" s="48">
        <v>1</v>
      </c>
      <c r="AD5" s="48">
        <v>8</v>
      </c>
      <c r="AE5" s="48">
        <v>63</v>
      </c>
      <c r="AF5" s="8"/>
      <c r="AG5" s="45"/>
      <c r="AH5" s="45"/>
      <c r="AI5" s="45"/>
    </row>
    <row r="6" spans="1:35" s="44" customFormat="1" ht="33.75">
      <c r="A6" s="47" t="s">
        <v>37</v>
      </c>
      <c r="B6" s="46">
        <f>IF(SUM(C6:I6)=0,"-",SUM(C6:I6))</f>
        <v>38</v>
      </c>
      <c r="C6" s="46">
        <f>IF(SUM(C7,C16)=0,"-",SUM(C7,C16))</f>
        <v>1</v>
      </c>
      <c r="D6" s="46">
        <f>IF(SUM(D7,D16)=0,"-",SUM(D7,D16))</f>
        <v>6</v>
      </c>
      <c r="E6" s="46">
        <f>IF(SUM(E7,E16)=0,"-",SUM(E7,E16))</f>
        <v>2</v>
      </c>
      <c r="F6" s="46">
        <f>IF(SUM(F7,F16)=0,"-",SUM(F7,F16))</f>
        <v>24</v>
      </c>
      <c r="G6" s="46">
        <f>IF(SUM(G7,G16)=0,"-",SUM(G7,G16))</f>
        <v>5</v>
      </c>
      <c r="H6" s="46" t="str">
        <f>IF(SUM(H7,H16)=0,"-",SUM(H7,H16))</f>
        <v>-</v>
      </c>
      <c r="I6" s="46" t="str">
        <f>IF(SUM(I7,I16)=0,"-",SUM(I7,I16))</f>
        <v>-</v>
      </c>
      <c r="J6" s="46">
        <f>IF(SUM(K6:Q6)=0,"-",SUM(K6:Q6))</f>
        <v>307</v>
      </c>
      <c r="K6" s="46">
        <f>IF(SUM(K7,K16)=0,"-",SUM(K7,K16))</f>
        <v>3</v>
      </c>
      <c r="L6" s="46">
        <f>IF(SUM(L7,L16)=0,"-",SUM(L7,L16))</f>
        <v>17</v>
      </c>
      <c r="M6" s="46">
        <f>IF(SUM(M7,M16)=0,"-",SUM(M7,M16))</f>
        <v>4</v>
      </c>
      <c r="N6" s="46">
        <f>IF(SUM(N7,N16)=0,"-",SUM(N7,N16))</f>
        <v>149</v>
      </c>
      <c r="O6" s="46">
        <f>IF(SUM(O7,O16)=0,"-",SUM(O7,O16))</f>
        <v>37</v>
      </c>
      <c r="P6" s="46">
        <f>IF(SUM(P7,P16)=0,"-",SUM(P7,P16))</f>
        <v>95</v>
      </c>
      <c r="Q6" s="46">
        <f>IF(SUM(Q7,Q16)=0,"-",SUM(Q7,Q16))</f>
        <v>2</v>
      </c>
      <c r="R6" s="46">
        <f>IF(SUM(R7,R16)=0,"-",SUM(R7,R16))</f>
        <v>19</v>
      </c>
      <c r="S6" s="46">
        <f>IF(SUM(S7,S16)=0,"-",SUM(S7,S16))</f>
        <v>19</v>
      </c>
      <c r="T6" s="46">
        <f>IF(SUM(T7,T16)=0,"-",SUM(T7,T16))</f>
        <v>5</v>
      </c>
      <c r="U6" s="46">
        <f>IF(SUM(U7,U16)=0,"-",SUM(U7,U16))</f>
        <v>187</v>
      </c>
      <c r="V6" s="46">
        <f>IF(SUM(V7,V16)=0,"-",SUM(V7,V16))</f>
        <v>102</v>
      </c>
      <c r="W6" s="46">
        <f>IF(SUM(W7,W16)=0,"-",SUM(W7,W16))</f>
        <v>1</v>
      </c>
      <c r="X6" s="46">
        <f>IF(SUM(X7,X16)=0,"-",SUM(X7,X16))</f>
        <v>308</v>
      </c>
      <c r="Y6" s="46">
        <f>IF(SUM(Y7,Y16)=0,"-",SUM(Y7,Y16))</f>
        <v>7</v>
      </c>
      <c r="Z6" s="46" t="str">
        <f>IF(SUM(Z7,Z16)=0,"-",SUM(Z7,Z16))</f>
        <v>-</v>
      </c>
      <c r="AA6" s="46" t="str">
        <f>IF(SUM(AA7,AA16)=0,"-",SUM(AA7,AA16))</f>
        <v>-</v>
      </c>
      <c r="AB6" s="46" t="str">
        <f>IF(SUM(AB7,AB16)=0,"-",SUM(AB7,AB16))</f>
        <v>-</v>
      </c>
      <c r="AC6" s="46" t="str">
        <f>IF(SUM(AC7,AC16)=0,"-",SUM(AC7,AC16))</f>
        <v>-</v>
      </c>
      <c r="AD6" s="46" t="str">
        <f>IF(SUM(AD7,AD16)=0,"-",SUM(AD7,AD16))</f>
        <v>-</v>
      </c>
      <c r="AE6" s="46">
        <f>IF(SUM(AE7,AE16)=0,"-",SUM(AE7,AE16))</f>
        <v>4</v>
      </c>
      <c r="AF6" s="23"/>
      <c r="AG6" s="45"/>
      <c r="AH6" s="45"/>
      <c r="AI6" s="45"/>
    </row>
    <row r="7" spans="1:35" ht="13.5" customHeight="1">
      <c r="A7" s="25" t="s">
        <v>36</v>
      </c>
      <c r="B7" s="24">
        <f>IF(SUM(C7:I7)=0,"-",SUM(C7:I7))</f>
        <v>7</v>
      </c>
      <c r="C7" s="43" t="str">
        <f>IF(SUM(C8:C15)=0,"-",SUM(C8:C15))</f>
        <v>-</v>
      </c>
      <c r="D7" s="43">
        <f>IF(SUM(D8:D15)=0,"-",SUM(D8:D15))</f>
        <v>3</v>
      </c>
      <c r="E7" s="43" t="str">
        <f>IF(SUM(E8:E15)=0,"-",SUM(E8:E15))</f>
        <v>-</v>
      </c>
      <c r="F7" s="43">
        <f>IF(SUM(F8:F15)=0,"-",SUM(F8:F15))</f>
        <v>3</v>
      </c>
      <c r="G7" s="43">
        <f>IF(SUM(G8:G15)=0,"-",SUM(G8:G15))</f>
        <v>1</v>
      </c>
      <c r="H7" s="43" t="str">
        <f>IF(SUM(H8:H15)=0,"-",SUM(H8:H15))</f>
        <v>-</v>
      </c>
      <c r="I7" s="43" t="str">
        <f>IF(SUM(I8:I15)=0,"-",SUM(I8:I15))</f>
        <v>-</v>
      </c>
      <c r="J7" s="24">
        <f>IF(SUM(K7:Q7)=0,"-",SUM(K7:Q7))</f>
        <v>77</v>
      </c>
      <c r="K7" s="43" t="str">
        <f>IF(SUM(K8:K15)=0,"-",SUM(K8:K15))</f>
        <v>-</v>
      </c>
      <c r="L7" s="43">
        <f>IF(SUM(L8:L15)=0,"-",SUM(L8:L15))</f>
        <v>7</v>
      </c>
      <c r="M7" s="43" t="str">
        <f>IF(SUM(M8:M15)=0,"-",SUM(M8:M15))</f>
        <v>-</v>
      </c>
      <c r="N7" s="43">
        <f>IF(SUM(N8:N15)=0,"-",SUM(N8:N15))</f>
        <v>32</v>
      </c>
      <c r="O7" s="43">
        <f>IF(SUM(O8:O15)=0,"-",SUM(O8:O15))</f>
        <v>15</v>
      </c>
      <c r="P7" s="43">
        <f>IF(SUM(P8:P15)=0,"-",SUM(P8:P15))</f>
        <v>23</v>
      </c>
      <c r="Q7" s="43" t="str">
        <f>IF(SUM(Q8:Q15)=0,"-",SUM(Q8:Q15))</f>
        <v>-</v>
      </c>
      <c r="R7" s="43">
        <f>IF(SUM(R8:R15)=0,"-",SUM(R8:R15))</f>
        <v>3</v>
      </c>
      <c r="S7" s="43">
        <f>IF(SUM(S8:S15)=0,"-",SUM(S8:S15))</f>
        <v>3</v>
      </c>
      <c r="T7" s="43">
        <f>IF(SUM(T8:T15)=0,"-",SUM(T8:T15))</f>
        <v>1</v>
      </c>
      <c r="U7" s="43">
        <f>IF(SUM(U8:U15)=0,"-",SUM(U8:U15))</f>
        <v>49</v>
      </c>
      <c r="V7" s="43">
        <f>IF(SUM(V8:V15)=0,"-",SUM(V8:V15))</f>
        <v>22</v>
      </c>
      <c r="W7" s="43" t="str">
        <f>IF(SUM(W8:W15)=0,"-",SUM(W8:W15))</f>
        <v>-</v>
      </c>
      <c r="X7" s="43">
        <f>IF(SUM(X8:X15)=0,"-",SUM(X8:X15))</f>
        <v>57</v>
      </c>
      <c r="Y7" s="43">
        <f>IF(SUM(Y8:Y15)=0,"-",SUM(Y8:Y15))</f>
        <v>6</v>
      </c>
      <c r="Z7" s="43" t="str">
        <f>IF(SUM(Z8:Z15)=0,"-",SUM(Z8:Z15))</f>
        <v>-</v>
      </c>
      <c r="AA7" s="43" t="str">
        <f>IF(SUM(AA8:AA15)=0,"-",SUM(AA8:AA15))</f>
        <v>-</v>
      </c>
      <c r="AB7" s="43" t="str">
        <f>IF(SUM(AB8:AB15)=0,"-",SUM(AB8:AB15))</f>
        <v>-</v>
      </c>
      <c r="AC7" s="43" t="str">
        <f>IF(SUM(AC8:AC15)=0,"-",SUM(AC8:AC15))</f>
        <v>-</v>
      </c>
      <c r="AD7" s="43" t="str">
        <f>IF(SUM(AD8:AD15)=0,"-",SUM(AD8:AD15))</f>
        <v>-</v>
      </c>
      <c r="AE7" s="43" t="str">
        <f>IF(SUM(AE8:AE15)=0,"-",SUM(AE8:AE15))</f>
        <v>-</v>
      </c>
      <c r="AF7" s="23"/>
      <c r="AG7" s="4"/>
      <c r="AH7" s="4"/>
      <c r="AI7" s="4"/>
    </row>
    <row r="8" spans="1:35" ht="13.5" customHeight="1">
      <c r="A8" s="19" t="s">
        <v>35</v>
      </c>
      <c r="B8" s="22" t="str">
        <f>IF(SUM(C8:I8)=0,"-",SUM(C8:I8))</f>
        <v>-</v>
      </c>
      <c r="C8" s="16" t="s">
        <v>5</v>
      </c>
      <c r="D8" s="16" t="s">
        <v>5</v>
      </c>
      <c r="E8" s="16" t="s">
        <v>5</v>
      </c>
      <c r="F8" s="16" t="s">
        <v>5</v>
      </c>
      <c r="G8" s="16" t="s">
        <v>5</v>
      </c>
      <c r="H8" s="16" t="s">
        <v>5</v>
      </c>
      <c r="I8" s="16" t="s">
        <v>5</v>
      </c>
      <c r="J8" s="18">
        <f>IF(SUM(K8:Q8)=0,"-",SUM(K8:Q8))</f>
        <v>27</v>
      </c>
      <c r="K8" s="16" t="s">
        <v>5</v>
      </c>
      <c r="L8" s="16" t="s">
        <v>5</v>
      </c>
      <c r="M8" s="16" t="s">
        <v>5</v>
      </c>
      <c r="N8" s="16">
        <v>10</v>
      </c>
      <c r="O8" s="16">
        <v>5</v>
      </c>
      <c r="P8" s="16">
        <v>12</v>
      </c>
      <c r="Q8" s="16" t="s">
        <v>5</v>
      </c>
      <c r="R8" s="16" t="s">
        <v>5</v>
      </c>
      <c r="S8" s="16" t="s">
        <v>5</v>
      </c>
      <c r="T8" s="16" t="s">
        <v>5</v>
      </c>
      <c r="U8" s="16">
        <v>19</v>
      </c>
      <c r="V8" s="16">
        <v>9</v>
      </c>
      <c r="W8" s="16" t="s">
        <v>5</v>
      </c>
      <c r="X8" s="16">
        <v>19</v>
      </c>
      <c r="Y8" s="16">
        <v>2</v>
      </c>
      <c r="Z8" s="16" t="s">
        <v>5</v>
      </c>
      <c r="AA8" s="16" t="s">
        <v>5</v>
      </c>
      <c r="AB8" s="16" t="s">
        <v>5</v>
      </c>
      <c r="AC8" s="16" t="s">
        <v>5</v>
      </c>
      <c r="AD8" s="16" t="s">
        <v>5</v>
      </c>
      <c r="AE8" s="16" t="s">
        <v>5</v>
      </c>
      <c r="AF8" s="23"/>
      <c r="AG8" s="4"/>
      <c r="AH8" s="4"/>
      <c r="AI8" s="4"/>
    </row>
    <row r="9" spans="1:35" ht="13.5" customHeight="1">
      <c r="A9" s="19" t="s">
        <v>34</v>
      </c>
      <c r="B9" s="18">
        <f>IF(SUM(C9:I9)=0,"-",SUM(C9:I9))</f>
        <v>1</v>
      </c>
      <c r="C9" s="16" t="s">
        <v>5</v>
      </c>
      <c r="D9" s="16">
        <v>1</v>
      </c>
      <c r="E9" s="16" t="s">
        <v>5</v>
      </c>
      <c r="F9" s="16" t="s">
        <v>5</v>
      </c>
      <c r="G9" s="16" t="s">
        <v>5</v>
      </c>
      <c r="H9" s="16" t="s">
        <v>5</v>
      </c>
      <c r="I9" s="16" t="s">
        <v>5</v>
      </c>
      <c r="J9" s="18">
        <f>IF(SUM(K9:Q9)=0,"-",SUM(K9:Q9))</f>
        <v>4</v>
      </c>
      <c r="K9" s="16" t="s">
        <v>5</v>
      </c>
      <c r="L9" s="16">
        <v>1</v>
      </c>
      <c r="M9" s="16" t="s">
        <v>5</v>
      </c>
      <c r="N9" s="16">
        <v>1</v>
      </c>
      <c r="O9" s="16">
        <v>1</v>
      </c>
      <c r="P9" s="16">
        <v>1</v>
      </c>
      <c r="Q9" s="16" t="s">
        <v>5</v>
      </c>
      <c r="R9" s="16">
        <v>1</v>
      </c>
      <c r="S9" s="16" t="s">
        <v>5</v>
      </c>
      <c r="T9" s="16" t="s">
        <v>5</v>
      </c>
      <c r="U9" s="16">
        <v>4</v>
      </c>
      <c r="V9" s="16" t="s">
        <v>5</v>
      </c>
      <c r="W9" s="16" t="s">
        <v>5</v>
      </c>
      <c r="X9" s="16">
        <v>3</v>
      </c>
      <c r="Y9" s="16" t="s">
        <v>28</v>
      </c>
      <c r="Z9" s="16" t="s">
        <v>5</v>
      </c>
      <c r="AA9" s="16" t="s">
        <v>5</v>
      </c>
      <c r="AB9" s="16" t="s">
        <v>5</v>
      </c>
      <c r="AC9" s="16" t="s">
        <v>5</v>
      </c>
      <c r="AD9" s="16" t="s">
        <v>5</v>
      </c>
      <c r="AE9" s="16" t="s">
        <v>5</v>
      </c>
      <c r="AF9" s="23"/>
      <c r="AG9" s="4"/>
      <c r="AH9" s="4"/>
      <c r="AI9" s="4"/>
    </row>
    <row r="10" spans="1:35" ht="13.5" customHeight="1">
      <c r="A10" s="19" t="s">
        <v>33</v>
      </c>
      <c r="B10" s="18" t="str">
        <f>IF(SUM(C10:I10)=0,"-",SUM(C10:I10))</f>
        <v>-</v>
      </c>
      <c r="C10" s="16" t="s">
        <v>5</v>
      </c>
      <c r="D10" s="16" t="s">
        <v>5</v>
      </c>
      <c r="E10" s="16" t="s">
        <v>5</v>
      </c>
      <c r="F10" s="16" t="s">
        <v>5</v>
      </c>
      <c r="G10" s="16" t="s">
        <v>5</v>
      </c>
      <c r="H10" s="16" t="s">
        <v>5</v>
      </c>
      <c r="I10" s="16" t="s">
        <v>5</v>
      </c>
      <c r="J10" s="18">
        <f>IF(SUM(K10:Q10)=0,"-",SUM(K10:Q10))</f>
        <v>3</v>
      </c>
      <c r="K10" s="16" t="s">
        <v>5</v>
      </c>
      <c r="L10" s="16" t="s">
        <v>5</v>
      </c>
      <c r="M10" s="16" t="s">
        <v>5</v>
      </c>
      <c r="N10" s="16" t="s">
        <v>5</v>
      </c>
      <c r="O10" s="16">
        <v>1</v>
      </c>
      <c r="P10" s="16">
        <v>2</v>
      </c>
      <c r="Q10" s="16" t="s">
        <v>5</v>
      </c>
      <c r="R10" s="16" t="s">
        <v>5</v>
      </c>
      <c r="S10" s="16" t="s">
        <v>5</v>
      </c>
      <c r="T10" s="16" t="s">
        <v>5</v>
      </c>
      <c r="U10" s="16">
        <v>3</v>
      </c>
      <c r="V10" s="16" t="s">
        <v>5</v>
      </c>
      <c r="W10" s="16" t="s">
        <v>5</v>
      </c>
      <c r="X10" s="16" t="s">
        <v>5</v>
      </c>
      <c r="Y10" s="16">
        <v>1</v>
      </c>
      <c r="Z10" s="16" t="s">
        <v>5</v>
      </c>
      <c r="AA10" s="16" t="s">
        <v>5</v>
      </c>
      <c r="AB10" s="16" t="s">
        <v>5</v>
      </c>
      <c r="AC10" s="16" t="s">
        <v>5</v>
      </c>
      <c r="AD10" s="16" t="s">
        <v>5</v>
      </c>
      <c r="AE10" s="16" t="s">
        <v>5</v>
      </c>
      <c r="AF10" s="23"/>
      <c r="AG10" s="4"/>
      <c r="AH10" s="4"/>
      <c r="AI10" s="4"/>
    </row>
    <row r="11" spans="1:35" ht="13.5" customHeight="1">
      <c r="A11" s="19" t="s">
        <v>32</v>
      </c>
      <c r="B11" s="18" t="str">
        <f>IF(SUM(C11:I11)=0,"-",SUM(C11:I11))</f>
        <v>-</v>
      </c>
      <c r="C11" s="16" t="s">
        <v>5</v>
      </c>
      <c r="D11" s="16" t="s">
        <v>5</v>
      </c>
      <c r="E11" s="16" t="s">
        <v>5</v>
      </c>
      <c r="F11" s="16" t="s">
        <v>5</v>
      </c>
      <c r="G11" s="16" t="s">
        <v>5</v>
      </c>
      <c r="H11" s="16" t="s">
        <v>5</v>
      </c>
      <c r="I11" s="16" t="s">
        <v>5</v>
      </c>
      <c r="J11" s="18">
        <f>IF(SUM(K11:Q11)=0,"-",SUM(K11:Q11))</f>
        <v>5</v>
      </c>
      <c r="K11" s="16" t="s">
        <v>5</v>
      </c>
      <c r="L11" s="16">
        <v>2</v>
      </c>
      <c r="M11" s="16" t="s">
        <v>5</v>
      </c>
      <c r="N11" s="16" t="s">
        <v>5</v>
      </c>
      <c r="O11" s="16">
        <v>1</v>
      </c>
      <c r="P11" s="16">
        <v>2</v>
      </c>
      <c r="Q11" s="16" t="s">
        <v>5</v>
      </c>
      <c r="R11" s="16" t="s">
        <v>5</v>
      </c>
      <c r="S11" s="16" t="s">
        <v>5</v>
      </c>
      <c r="T11" s="16" t="s">
        <v>5</v>
      </c>
      <c r="U11" s="16">
        <v>2</v>
      </c>
      <c r="V11" s="16" t="s">
        <v>5</v>
      </c>
      <c r="W11" s="16" t="s">
        <v>5</v>
      </c>
      <c r="X11" s="16">
        <v>1</v>
      </c>
      <c r="Y11" s="16">
        <v>1</v>
      </c>
      <c r="Z11" s="16" t="s">
        <v>5</v>
      </c>
      <c r="AA11" s="16" t="s">
        <v>5</v>
      </c>
      <c r="AB11" s="16" t="s">
        <v>5</v>
      </c>
      <c r="AC11" s="16" t="s">
        <v>5</v>
      </c>
      <c r="AD11" s="16" t="s">
        <v>5</v>
      </c>
      <c r="AE11" s="16" t="s">
        <v>5</v>
      </c>
      <c r="AF11" s="23"/>
      <c r="AG11" s="4"/>
      <c r="AH11" s="4"/>
      <c r="AI11" s="4"/>
    </row>
    <row r="12" spans="1:35" ht="13.5" customHeight="1">
      <c r="A12" s="19" t="s">
        <v>31</v>
      </c>
      <c r="B12" s="18">
        <f>IF(SUM(C12:I12)=0,"-",SUM(C12:I12))</f>
        <v>1</v>
      </c>
      <c r="C12" s="16" t="s">
        <v>5</v>
      </c>
      <c r="D12" s="16">
        <v>1</v>
      </c>
      <c r="E12" s="16" t="s">
        <v>5</v>
      </c>
      <c r="F12" s="16" t="s">
        <v>5</v>
      </c>
      <c r="G12" s="16" t="s">
        <v>5</v>
      </c>
      <c r="H12" s="16" t="s">
        <v>5</v>
      </c>
      <c r="I12" s="16" t="s">
        <v>5</v>
      </c>
      <c r="J12" s="18">
        <f>IF(SUM(K12:Q12)=0,"-",SUM(K12:Q12))</f>
        <v>5</v>
      </c>
      <c r="K12" s="16" t="s">
        <v>5</v>
      </c>
      <c r="L12" s="16">
        <v>2</v>
      </c>
      <c r="M12" s="16" t="s">
        <v>5</v>
      </c>
      <c r="N12" s="16">
        <v>2</v>
      </c>
      <c r="O12" s="16">
        <v>1</v>
      </c>
      <c r="P12" s="16" t="s">
        <v>5</v>
      </c>
      <c r="Q12" s="16" t="s">
        <v>5</v>
      </c>
      <c r="R12" s="16">
        <v>1</v>
      </c>
      <c r="S12" s="16" t="s">
        <v>5</v>
      </c>
      <c r="T12" s="16" t="s">
        <v>5</v>
      </c>
      <c r="U12" s="16">
        <v>2</v>
      </c>
      <c r="V12" s="16" t="s">
        <v>5</v>
      </c>
      <c r="W12" s="16" t="s">
        <v>5</v>
      </c>
      <c r="X12" s="16">
        <v>4</v>
      </c>
      <c r="Y12" s="16" t="s">
        <v>28</v>
      </c>
      <c r="Z12" s="16" t="s">
        <v>5</v>
      </c>
      <c r="AA12" s="16" t="s">
        <v>5</v>
      </c>
      <c r="AB12" s="16" t="s">
        <v>5</v>
      </c>
      <c r="AC12" s="16" t="s">
        <v>5</v>
      </c>
      <c r="AD12" s="16" t="s">
        <v>5</v>
      </c>
      <c r="AE12" s="16" t="s">
        <v>5</v>
      </c>
      <c r="AF12" s="23"/>
      <c r="AG12" s="4"/>
      <c r="AH12" s="4"/>
      <c r="AI12" s="4"/>
    </row>
    <row r="13" spans="1:35" ht="13.5" customHeight="1">
      <c r="A13" s="19" t="s">
        <v>30</v>
      </c>
      <c r="B13" s="42">
        <f>IF(SUM(C13:I13)=0,"-",SUM(C13:I13))</f>
        <v>2</v>
      </c>
      <c r="C13" s="16" t="s">
        <v>5</v>
      </c>
      <c r="D13" s="16" t="s">
        <v>5</v>
      </c>
      <c r="E13" s="16" t="s">
        <v>5</v>
      </c>
      <c r="F13" s="16">
        <v>1</v>
      </c>
      <c r="G13" s="16">
        <v>1</v>
      </c>
      <c r="H13" s="16" t="s">
        <v>5</v>
      </c>
      <c r="I13" s="16" t="s">
        <v>5</v>
      </c>
      <c r="J13" s="18">
        <f>IF(SUM(K13:Q13)=0,"-",SUM(K13:Q13))</f>
        <v>20</v>
      </c>
      <c r="K13" s="16" t="s">
        <v>5</v>
      </c>
      <c r="L13" s="16" t="s">
        <v>5</v>
      </c>
      <c r="M13" s="16" t="s">
        <v>5</v>
      </c>
      <c r="N13" s="16">
        <v>10</v>
      </c>
      <c r="O13" s="16">
        <v>4</v>
      </c>
      <c r="P13" s="16">
        <v>6</v>
      </c>
      <c r="Q13" s="16" t="s">
        <v>5</v>
      </c>
      <c r="R13" s="16" t="s">
        <v>5</v>
      </c>
      <c r="S13" s="16">
        <v>2</v>
      </c>
      <c r="T13" s="16">
        <v>1</v>
      </c>
      <c r="U13" s="16">
        <v>9</v>
      </c>
      <c r="V13" s="16">
        <v>11</v>
      </c>
      <c r="W13" s="16" t="s">
        <v>5</v>
      </c>
      <c r="X13" s="16">
        <v>12</v>
      </c>
      <c r="Y13" s="16">
        <v>1</v>
      </c>
      <c r="Z13" s="16" t="s">
        <v>5</v>
      </c>
      <c r="AA13" s="16" t="s">
        <v>5</v>
      </c>
      <c r="AB13" s="16" t="s">
        <v>5</v>
      </c>
      <c r="AC13" s="16" t="s">
        <v>5</v>
      </c>
      <c r="AD13" s="16" t="s">
        <v>5</v>
      </c>
      <c r="AE13" s="16" t="s">
        <v>5</v>
      </c>
      <c r="AF13" s="23"/>
      <c r="AG13" s="4"/>
      <c r="AH13" s="4"/>
      <c r="AI13" s="4"/>
    </row>
    <row r="14" spans="1:35" ht="13.5" customHeight="1">
      <c r="A14" s="19" t="s">
        <v>29</v>
      </c>
      <c r="B14" s="42" t="str">
        <f>IF(SUM(C14:I14)=0,"-",SUM(C14:I14))</f>
        <v>-</v>
      </c>
      <c r="C14" s="16" t="s">
        <v>5</v>
      </c>
      <c r="D14" s="16" t="s">
        <v>5</v>
      </c>
      <c r="E14" s="16" t="s">
        <v>5</v>
      </c>
      <c r="F14" s="16" t="s">
        <v>5</v>
      </c>
      <c r="G14" s="16" t="s">
        <v>5</v>
      </c>
      <c r="H14" s="16" t="s">
        <v>5</v>
      </c>
      <c r="I14" s="16" t="s">
        <v>5</v>
      </c>
      <c r="J14" s="18">
        <f>IF(SUM(K14:Q14)=0,"-",SUM(K14:Q14))</f>
        <v>2</v>
      </c>
      <c r="K14" s="16" t="s">
        <v>5</v>
      </c>
      <c r="L14" s="16" t="s">
        <v>5</v>
      </c>
      <c r="M14" s="16" t="s">
        <v>5</v>
      </c>
      <c r="N14" s="16">
        <v>2</v>
      </c>
      <c r="O14" s="16" t="s">
        <v>5</v>
      </c>
      <c r="P14" s="16" t="s">
        <v>5</v>
      </c>
      <c r="Q14" s="16" t="s">
        <v>5</v>
      </c>
      <c r="R14" s="16" t="s">
        <v>5</v>
      </c>
      <c r="S14" s="16" t="s">
        <v>5</v>
      </c>
      <c r="T14" s="16" t="s">
        <v>5</v>
      </c>
      <c r="U14" s="16">
        <v>2</v>
      </c>
      <c r="V14" s="16" t="s">
        <v>5</v>
      </c>
      <c r="W14" s="16" t="s">
        <v>5</v>
      </c>
      <c r="X14" s="16">
        <v>2</v>
      </c>
      <c r="Y14" s="16" t="s">
        <v>28</v>
      </c>
      <c r="Z14" s="16" t="s">
        <v>5</v>
      </c>
      <c r="AA14" s="16" t="s">
        <v>5</v>
      </c>
      <c r="AB14" s="16" t="s">
        <v>5</v>
      </c>
      <c r="AC14" s="16" t="s">
        <v>5</v>
      </c>
      <c r="AD14" s="16" t="s">
        <v>5</v>
      </c>
      <c r="AE14" s="16" t="s">
        <v>5</v>
      </c>
      <c r="AF14" s="23"/>
      <c r="AG14" s="4"/>
      <c r="AH14" s="4"/>
      <c r="AI14" s="4"/>
    </row>
    <row r="15" spans="1:35" ht="13.5" customHeight="1">
      <c r="A15" s="15" t="s">
        <v>27</v>
      </c>
      <c r="B15" s="14">
        <f>IF(SUM(C15:I15)=0,"-",SUM(C15:I15))</f>
        <v>3</v>
      </c>
      <c r="C15" s="16" t="s">
        <v>5</v>
      </c>
      <c r="D15" s="16">
        <v>1</v>
      </c>
      <c r="E15" s="16" t="s">
        <v>5</v>
      </c>
      <c r="F15" s="16">
        <v>2</v>
      </c>
      <c r="G15" s="16" t="s">
        <v>5</v>
      </c>
      <c r="H15" s="16" t="s">
        <v>5</v>
      </c>
      <c r="I15" s="16" t="s">
        <v>5</v>
      </c>
      <c r="J15" s="18">
        <f>IF(SUM(K15:Q15)=0,"-",SUM(K15:Q15))</f>
        <v>11</v>
      </c>
      <c r="K15" s="16" t="s">
        <v>5</v>
      </c>
      <c r="L15" s="16">
        <v>2</v>
      </c>
      <c r="M15" s="16" t="s">
        <v>5</v>
      </c>
      <c r="N15" s="16">
        <v>7</v>
      </c>
      <c r="O15" s="16">
        <v>2</v>
      </c>
      <c r="P15" s="16" t="s">
        <v>5</v>
      </c>
      <c r="Q15" s="16" t="s">
        <v>5</v>
      </c>
      <c r="R15" s="16">
        <v>1</v>
      </c>
      <c r="S15" s="16">
        <v>1</v>
      </c>
      <c r="T15" s="16" t="s">
        <v>5</v>
      </c>
      <c r="U15" s="16">
        <v>8</v>
      </c>
      <c r="V15" s="16">
        <v>2</v>
      </c>
      <c r="W15" s="16" t="s">
        <v>5</v>
      </c>
      <c r="X15" s="16">
        <v>16</v>
      </c>
      <c r="Y15" s="16">
        <v>1</v>
      </c>
      <c r="Z15" s="16" t="s">
        <v>5</v>
      </c>
      <c r="AA15" s="16" t="s">
        <v>5</v>
      </c>
      <c r="AB15" s="16" t="s">
        <v>5</v>
      </c>
      <c r="AC15" s="16" t="s">
        <v>5</v>
      </c>
      <c r="AD15" s="16" t="s">
        <v>5</v>
      </c>
      <c r="AE15" s="16" t="s">
        <v>5</v>
      </c>
      <c r="AF15" s="23"/>
      <c r="AG15" s="4"/>
      <c r="AH15" s="4"/>
      <c r="AI15" s="4"/>
    </row>
    <row r="16" spans="1:35" ht="13.5" customHeight="1">
      <c r="A16" s="15" t="s">
        <v>26</v>
      </c>
      <c r="B16" s="14">
        <f>IF(SUM(C16:I16)=0,"-",SUM(C16:I16))</f>
        <v>31</v>
      </c>
      <c r="C16" s="41">
        <v>1</v>
      </c>
      <c r="D16" s="41">
        <v>3</v>
      </c>
      <c r="E16" s="41">
        <v>2</v>
      </c>
      <c r="F16" s="41">
        <v>21</v>
      </c>
      <c r="G16" s="41">
        <v>4</v>
      </c>
      <c r="H16" s="41" t="s">
        <v>5</v>
      </c>
      <c r="I16" s="41" t="s">
        <v>5</v>
      </c>
      <c r="J16" s="24">
        <f>IF(SUM(K16:Q16)=0,"-",SUM(K16:Q16))</f>
        <v>230</v>
      </c>
      <c r="K16" s="41">
        <v>3</v>
      </c>
      <c r="L16" s="41">
        <v>10</v>
      </c>
      <c r="M16" s="41">
        <v>4</v>
      </c>
      <c r="N16" s="41">
        <v>117</v>
      </c>
      <c r="O16" s="41">
        <v>22</v>
      </c>
      <c r="P16" s="41">
        <v>72</v>
      </c>
      <c r="Q16" s="41">
        <v>2</v>
      </c>
      <c r="R16" s="41">
        <v>16</v>
      </c>
      <c r="S16" s="41">
        <v>16</v>
      </c>
      <c r="T16" s="41">
        <v>4</v>
      </c>
      <c r="U16" s="41">
        <v>138</v>
      </c>
      <c r="V16" s="41">
        <v>80</v>
      </c>
      <c r="W16" s="41">
        <v>1</v>
      </c>
      <c r="X16" s="41">
        <v>251</v>
      </c>
      <c r="Y16" s="41">
        <v>1</v>
      </c>
      <c r="Z16" s="41" t="s">
        <v>5</v>
      </c>
      <c r="AA16" s="41" t="s">
        <v>5</v>
      </c>
      <c r="AB16" s="41" t="s">
        <v>5</v>
      </c>
      <c r="AC16" s="41" t="s">
        <v>5</v>
      </c>
      <c r="AD16" s="41" t="s">
        <v>5</v>
      </c>
      <c r="AE16" s="41">
        <v>4</v>
      </c>
      <c r="AF16" s="4"/>
      <c r="AG16" s="4"/>
      <c r="AH16" s="4"/>
      <c r="AI16" s="4"/>
    </row>
    <row r="17" spans="1:35" ht="33.75">
      <c r="A17" s="40" t="s">
        <v>25</v>
      </c>
      <c r="B17" s="39">
        <f>B18</f>
        <v>5</v>
      </c>
      <c r="C17" s="39" t="str">
        <f>C18</f>
        <v>-</v>
      </c>
      <c r="D17" s="39">
        <f>D18</f>
        <v>4</v>
      </c>
      <c r="E17" s="39" t="str">
        <f>E18</f>
        <v>-</v>
      </c>
      <c r="F17" s="39">
        <f>F18</f>
        <v>1</v>
      </c>
      <c r="G17" s="39" t="str">
        <f>G18</f>
        <v>-</v>
      </c>
      <c r="H17" s="39" t="str">
        <f>H18</f>
        <v>-</v>
      </c>
      <c r="I17" s="39" t="str">
        <f>I18</f>
        <v>-</v>
      </c>
      <c r="J17" s="39">
        <f>J18</f>
        <v>15</v>
      </c>
      <c r="K17" s="39">
        <f>K18</f>
        <v>1</v>
      </c>
      <c r="L17" s="39">
        <f>L18</f>
        <v>7</v>
      </c>
      <c r="M17" s="39" t="str">
        <f>M18</f>
        <v>-</v>
      </c>
      <c r="N17" s="39">
        <f>N18</f>
        <v>3</v>
      </c>
      <c r="O17" s="39">
        <f>O18</f>
        <v>4</v>
      </c>
      <c r="P17" s="39" t="str">
        <f>P18</f>
        <v>-</v>
      </c>
      <c r="Q17" s="39" t="str">
        <f>Q18</f>
        <v>-</v>
      </c>
      <c r="R17" s="39">
        <f>R18</f>
        <v>5</v>
      </c>
      <c r="S17" s="39">
        <f>S18</f>
        <v>4</v>
      </c>
      <c r="T17" s="39" t="str">
        <f>T18</f>
        <v>-</v>
      </c>
      <c r="U17" s="39">
        <f>U18</f>
        <v>12</v>
      </c>
      <c r="V17" s="39">
        <f>V18</f>
        <v>6</v>
      </c>
      <c r="W17" s="39" t="str">
        <f>W18</f>
        <v>-</v>
      </c>
      <c r="X17" s="39">
        <f>X18</f>
        <v>12</v>
      </c>
      <c r="Y17" s="39">
        <f>Y18</f>
        <v>1</v>
      </c>
      <c r="Z17" s="39" t="str">
        <f>Z18</f>
        <v>-</v>
      </c>
      <c r="AA17" s="39" t="str">
        <f>AA18</f>
        <v>-</v>
      </c>
      <c r="AB17" s="39" t="str">
        <f>AB18</f>
        <v>-</v>
      </c>
      <c r="AC17" s="39" t="str">
        <f>AC18</f>
        <v>-</v>
      </c>
      <c r="AD17" s="39" t="str">
        <f>AD18</f>
        <v>-</v>
      </c>
      <c r="AE17" s="39" t="str">
        <f>AE18</f>
        <v>-</v>
      </c>
      <c r="AF17" s="4"/>
      <c r="AG17" s="4"/>
      <c r="AH17" s="4"/>
      <c r="AI17" s="4"/>
    </row>
    <row r="18" spans="1:35" s="28" customFormat="1" ht="13.5" customHeight="1">
      <c r="A18" s="38" t="s">
        <v>24</v>
      </c>
      <c r="B18" s="37">
        <f>IF(SUM(C18:I18)=0,"-",SUM(C18:I18))</f>
        <v>5</v>
      </c>
      <c r="C18" s="37" t="str">
        <f>IF(SUM(C19:C23)=0,"-",SUM(C19:C23))</f>
        <v>-</v>
      </c>
      <c r="D18" s="37">
        <f>IF(SUM(D19:D23)=0,"-",SUM(D19:D23))</f>
        <v>4</v>
      </c>
      <c r="E18" s="37" t="str">
        <f>IF(SUM(E19:E23)=0,"-",SUM(E19:E23))</f>
        <v>-</v>
      </c>
      <c r="F18" s="37">
        <f>IF(SUM(F19:F23)=0,"-",SUM(F19:F23))</f>
        <v>1</v>
      </c>
      <c r="G18" s="37" t="str">
        <f>IF(SUM(G19:G23)=0,"-",SUM(G19:G23))</f>
        <v>-</v>
      </c>
      <c r="H18" s="37" t="str">
        <f>IF(SUM(H19:H23)=0,"-",SUM(H19:H23))</f>
        <v>-</v>
      </c>
      <c r="I18" s="37" t="str">
        <f>IF(SUM(I19:I23)=0,"-",SUM(I19:I23))</f>
        <v>-</v>
      </c>
      <c r="J18" s="37">
        <f>IF(SUM(K18:Q18)=0,"-",SUM(K18:Q18))</f>
        <v>15</v>
      </c>
      <c r="K18" s="37">
        <f>IF(SUM(K19:K23)=0,"-",SUM(K19:K23))</f>
        <v>1</v>
      </c>
      <c r="L18" s="37">
        <f>IF(SUM(L19:L23)=0,"-",SUM(L19:L23))</f>
        <v>7</v>
      </c>
      <c r="M18" s="37" t="str">
        <f>IF(SUM(M19:M23)=0,"-",SUM(M19:M23))</f>
        <v>-</v>
      </c>
      <c r="N18" s="37">
        <f>IF(SUM(N19:N23)=0,"-",SUM(N19:N23))</f>
        <v>3</v>
      </c>
      <c r="O18" s="37">
        <f>IF(SUM(O19:O23)=0,"-",SUM(O19:O23))</f>
        <v>4</v>
      </c>
      <c r="P18" s="37" t="str">
        <f>IF(SUM(P19:P23)=0,"-",SUM(P19:P23))</f>
        <v>-</v>
      </c>
      <c r="Q18" s="37" t="str">
        <f>IF(SUM(Q19:Q23)=0,"-",SUM(Q19:Q23))</f>
        <v>-</v>
      </c>
      <c r="R18" s="37">
        <f>IF(SUM(R19:R23)=0,"-",SUM(R19:R23))</f>
        <v>5</v>
      </c>
      <c r="S18" s="37">
        <f>IF(SUM(S19:S23)=0,"-",SUM(S19:S23))</f>
        <v>4</v>
      </c>
      <c r="T18" s="37" t="str">
        <f>IF(SUM(T19:T23)=0,"-",SUM(T19:T23))</f>
        <v>-</v>
      </c>
      <c r="U18" s="37">
        <f>IF(SUM(U19:U23)=0,"-",SUM(U19:U23))</f>
        <v>12</v>
      </c>
      <c r="V18" s="37">
        <f>IF(SUM(V19:V23)=0,"-",SUM(V19:V23))</f>
        <v>6</v>
      </c>
      <c r="W18" s="37" t="str">
        <f>IF(SUM(W19:W23)=0,"-",SUM(W19:W23))</f>
        <v>-</v>
      </c>
      <c r="X18" s="37">
        <f>IF(SUM(X19:X23)=0,"-",SUM(X19:X23))</f>
        <v>12</v>
      </c>
      <c r="Y18" s="37">
        <f>IF(SUM(Y19:Y23)=0,"-",SUM(Y19:Y23))</f>
        <v>1</v>
      </c>
      <c r="Z18" s="37" t="str">
        <f>IF(SUM(Z19:Z23)=0,"-",SUM(Z19:Z23))</f>
        <v>-</v>
      </c>
      <c r="AA18" s="37" t="str">
        <f>IF(SUM(AA19:AA23)=0,"-",SUM(AA19:AA23))</f>
        <v>-</v>
      </c>
      <c r="AB18" s="37" t="str">
        <f>IF(SUM(AB19:AB23)=0,"-",SUM(AB19:AB23))</f>
        <v>-</v>
      </c>
      <c r="AC18" s="37" t="str">
        <f>IF(SUM(AC19:AC23)=0,"-",SUM(AC19:AC23))</f>
        <v>-</v>
      </c>
      <c r="AD18" s="37" t="str">
        <f>IF(SUM(AD19:AD23)=0,"-",SUM(AD19:AD23))</f>
        <v>-</v>
      </c>
      <c r="AE18" s="37" t="str">
        <f>IF(SUM(AE19:AE23)=0,"-",SUM(AE19:AE23))</f>
        <v>-</v>
      </c>
      <c r="AF18" s="30"/>
      <c r="AG18" s="29"/>
      <c r="AH18" s="29"/>
      <c r="AI18" s="29"/>
    </row>
    <row r="19" spans="1:35" s="28" customFormat="1" ht="13.5" customHeight="1">
      <c r="A19" s="36" t="s">
        <v>23</v>
      </c>
      <c r="B19" s="35">
        <f>IF(SUM(C19:I19)=0,"-",SUM(C19:I19))</f>
        <v>2</v>
      </c>
      <c r="C19" s="20" t="s">
        <v>22</v>
      </c>
      <c r="D19" s="20">
        <v>1</v>
      </c>
      <c r="E19" s="20" t="s">
        <v>22</v>
      </c>
      <c r="F19" s="20">
        <v>1</v>
      </c>
      <c r="G19" s="20" t="s">
        <v>22</v>
      </c>
      <c r="H19" s="20" t="s">
        <v>22</v>
      </c>
      <c r="I19" s="20" t="s">
        <v>22</v>
      </c>
      <c r="J19" s="21">
        <f>IF(SUM(K19:Q19)=0,"-",SUM(K19:Q19))</f>
        <v>7</v>
      </c>
      <c r="K19" s="20" t="s">
        <v>22</v>
      </c>
      <c r="L19" s="20">
        <v>3</v>
      </c>
      <c r="M19" s="20" t="s">
        <v>22</v>
      </c>
      <c r="N19" s="20">
        <v>3</v>
      </c>
      <c r="O19" s="20">
        <v>1</v>
      </c>
      <c r="P19" s="20" t="s">
        <v>22</v>
      </c>
      <c r="Q19" s="20" t="s">
        <v>22</v>
      </c>
      <c r="R19" s="20">
        <v>2</v>
      </c>
      <c r="S19" s="20">
        <v>1</v>
      </c>
      <c r="T19" s="20" t="s">
        <v>22</v>
      </c>
      <c r="U19" s="20">
        <v>6</v>
      </c>
      <c r="V19" s="20">
        <v>5</v>
      </c>
      <c r="W19" s="20" t="s">
        <v>22</v>
      </c>
      <c r="X19" s="20">
        <v>5</v>
      </c>
      <c r="Y19" s="20">
        <v>1</v>
      </c>
      <c r="Z19" s="20" t="s">
        <v>22</v>
      </c>
      <c r="AA19" s="20" t="s">
        <v>22</v>
      </c>
      <c r="AB19" s="20" t="s">
        <v>22</v>
      </c>
      <c r="AC19" s="20" t="s">
        <v>22</v>
      </c>
      <c r="AD19" s="20" t="s">
        <v>22</v>
      </c>
      <c r="AE19" s="20" t="s">
        <v>22</v>
      </c>
      <c r="AF19" s="30"/>
      <c r="AG19" s="29"/>
      <c r="AH19" s="29"/>
      <c r="AI19" s="29"/>
    </row>
    <row r="20" spans="1:35" s="28" customFormat="1" ht="13.5" customHeight="1">
      <c r="A20" s="34" t="s">
        <v>21</v>
      </c>
      <c r="B20" s="33" t="str">
        <f>IF(SUM(C20:I20)=0,"-",SUM(C20:I20))</f>
        <v>-</v>
      </c>
      <c r="C20" s="16" t="s">
        <v>20</v>
      </c>
      <c r="D20" s="16" t="s">
        <v>20</v>
      </c>
      <c r="E20" s="16" t="s">
        <v>20</v>
      </c>
      <c r="F20" s="16" t="s">
        <v>20</v>
      </c>
      <c r="G20" s="16" t="s">
        <v>20</v>
      </c>
      <c r="H20" s="16" t="s">
        <v>20</v>
      </c>
      <c r="I20" s="16" t="s">
        <v>20</v>
      </c>
      <c r="J20" s="12">
        <f>IF(SUM(K20:Q20)=0,"-",SUM(K20:Q20))</f>
        <v>3</v>
      </c>
      <c r="K20" s="16" t="s">
        <v>20</v>
      </c>
      <c r="L20" s="16">
        <v>2</v>
      </c>
      <c r="M20" s="16" t="s">
        <v>20</v>
      </c>
      <c r="N20" s="16" t="s">
        <v>20</v>
      </c>
      <c r="O20" s="16">
        <v>1</v>
      </c>
      <c r="P20" s="16" t="s">
        <v>20</v>
      </c>
      <c r="Q20" s="16" t="s">
        <v>20</v>
      </c>
      <c r="R20" s="16" t="s">
        <v>20</v>
      </c>
      <c r="S20" s="16" t="s">
        <v>20</v>
      </c>
      <c r="T20" s="16" t="s">
        <v>20</v>
      </c>
      <c r="U20" s="16">
        <v>2</v>
      </c>
      <c r="V20" s="16">
        <v>1</v>
      </c>
      <c r="W20" s="16" t="s">
        <v>20</v>
      </c>
      <c r="X20" s="16">
        <v>3</v>
      </c>
      <c r="Y20" s="16" t="s">
        <v>20</v>
      </c>
      <c r="Z20" s="16" t="s">
        <v>20</v>
      </c>
      <c r="AA20" s="16" t="s">
        <v>20</v>
      </c>
      <c r="AB20" s="16" t="s">
        <v>20</v>
      </c>
      <c r="AC20" s="16" t="s">
        <v>20</v>
      </c>
      <c r="AD20" s="16" t="s">
        <v>20</v>
      </c>
      <c r="AE20" s="16" t="s">
        <v>20</v>
      </c>
      <c r="AF20" s="30"/>
      <c r="AG20" s="29"/>
      <c r="AH20" s="29"/>
      <c r="AI20" s="29"/>
    </row>
    <row r="21" spans="1:35" s="28" customFormat="1" ht="13.5" customHeight="1">
      <c r="A21" s="34" t="s">
        <v>19</v>
      </c>
      <c r="B21" s="12">
        <f>IF(SUM(C21:I21)=0,"-",SUM(C21:I21))</f>
        <v>1</v>
      </c>
      <c r="C21" s="16" t="s">
        <v>17</v>
      </c>
      <c r="D21" s="16">
        <v>1</v>
      </c>
      <c r="E21" s="16" t="s">
        <v>17</v>
      </c>
      <c r="F21" s="16" t="s">
        <v>17</v>
      </c>
      <c r="G21" s="16" t="s">
        <v>17</v>
      </c>
      <c r="H21" s="16" t="s">
        <v>17</v>
      </c>
      <c r="I21" s="16" t="s">
        <v>17</v>
      </c>
      <c r="J21" s="12">
        <f>IF(SUM(K21:Q21)=0,"-",SUM(K21:Q21))</f>
        <v>1</v>
      </c>
      <c r="K21" s="16" t="s">
        <v>17</v>
      </c>
      <c r="L21" s="16" t="s">
        <v>17</v>
      </c>
      <c r="M21" s="16" t="s">
        <v>17</v>
      </c>
      <c r="N21" s="16" t="s">
        <v>17</v>
      </c>
      <c r="O21" s="16">
        <v>1</v>
      </c>
      <c r="P21" s="16" t="s">
        <v>17</v>
      </c>
      <c r="Q21" s="16" t="s">
        <v>17</v>
      </c>
      <c r="R21" s="16">
        <v>1</v>
      </c>
      <c r="S21" s="16">
        <v>1</v>
      </c>
      <c r="T21" s="16" t="s">
        <v>17</v>
      </c>
      <c r="U21" s="16">
        <v>1</v>
      </c>
      <c r="V21" s="16" t="s">
        <v>17</v>
      </c>
      <c r="W21" s="16" t="s">
        <v>17</v>
      </c>
      <c r="X21" s="16">
        <v>1</v>
      </c>
      <c r="Y21" s="16" t="s">
        <v>17</v>
      </c>
      <c r="Z21" s="16" t="s">
        <v>17</v>
      </c>
      <c r="AA21" s="16" t="s">
        <v>17</v>
      </c>
      <c r="AB21" s="16" t="s">
        <v>17</v>
      </c>
      <c r="AC21" s="16" t="s">
        <v>17</v>
      </c>
      <c r="AD21" s="16" t="s">
        <v>17</v>
      </c>
      <c r="AE21" s="16" t="s">
        <v>17</v>
      </c>
      <c r="AF21" s="30"/>
      <c r="AG21" s="29"/>
      <c r="AH21" s="29"/>
      <c r="AI21" s="29"/>
    </row>
    <row r="22" spans="1:35" s="28" customFormat="1" ht="13.5" customHeight="1">
      <c r="A22" s="34" t="s">
        <v>18</v>
      </c>
      <c r="B22" s="33">
        <f>IF(SUM(C22:I22)=0,"-",SUM(C22:I22))</f>
        <v>1</v>
      </c>
      <c r="C22" s="16" t="s">
        <v>17</v>
      </c>
      <c r="D22" s="16">
        <v>1</v>
      </c>
      <c r="E22" s="16" t="s">
        <v>17</v>
      </c>
      <c r="F22" s="16" t="s">
        <v>17</v>
      </c>
      <c r="G22" s="16" t="s">
        <v>17</v>
      </c>
      <c r="H22" s="16" t="s">
        <v>17</v>
      </c>
      <c r="I22" s="16" t="s">
        <v>17</v>
      </c>
      <c r="J22" s="12">
        <f>IF(SUM(K22:Q22)=0,"-",SUM(K22:Q22))</f>
        <v>1</v>
      </c>
      <c r="K22" s="16" t="s">
        <v>17</v>
      </c>
      <c r="L22" s="16">
        <v>1</v>
      </c>
      <c r="M22" s="16" t="s">
        <v>17</v>
      </c>
      <c r="N22" s="16" t="s">
        <v>17</v>
      </c>
      <c r="O22" s="16" t="s">
        <v>17</v>
      </c>
      <c r="P22" s="16" t="s">
        <v>17</v>
      </c>
      <c r="Q22" s="16" t="s">
        <v>17</v>
      </c>
      <c r="R22" s="16">
        <v>1</v>
      </c>
      <c r="S22" s="16">
        <v>1</v>
      </c>
      <c r="T22" s="16" t="s">
        <v>17</v>
      </c>
      <c r="U22" s="16">
        <v>2</v>
      </c>
      <c r="V22" s="16" t="s">
        <v>17</v>
      </c>
      <c r="W22" s="16" t="s">
        <v>17</v>
      </c>
      <c r="X22" s="16">
        <v>3</v>
      </c>
      <c r="Y22" s="16" t="s">
        <v>17</v>
      </c>
      <c r="Z22" s="16" t="s">
        <v>17</v>
      </c>
      <c r="AA22" s="16" t="s">
        <v>17</v>
      </c>
      <c r="AB22" s="16" t="s">
        <v>17</v>
      </c>
      <c r="AC22" s="16" t="s">
        <v>17</v>
      </c>
      <c r="AD22" s="16" t="s">
        <v>17</v>
      </c>
      <c r="AE22" s="16" t="s">
        <v>17</v>
      </c>
      <c r="AF22" s="30"/>
      <c r="AG22" s="29"/>
      <c r="AH22" s="29"/>
      <c r="AI22" s="29"/>
    </row>
    <row r="23" spans="1:35" s="28" customFormat="1" ht="13.5" customHeight="1">
      <c r="A23" s="32" t="s">
        <v>16</v>
      </c>
      <c r="B23" s="31">
        <f>IF(SUM(C23:I23)=0,"-",SUM(C23:I23))</f>
        <v>1</v>
      </c>
      <c r="C23" s="11" t="s">
        <v>15</v>
      </c>
      <c r="D23" s="11">
        <v>1</v>
      </c>
      <c r="E23" s="11" t="s">
        <v>15</v>
      </c>
      <c r="F23" s="11" t="s">
        <v>15</v>
      </c>
      <c r="G23" s="11" t="s">
        <v>15</v>
      </c>
      <c r="H23" s="11" t="s">
        <v>15</v>
      </c>
      <c r="I23" s="11" t="s">
        <v>15</v>
      </c>
      <c r="J23" s="31">
        <f>IF(SUM(K23:Q23)=0,"-",SUM(K23:Q23))</f>
        <v>3</v>
      </c>
      <c r="K23" s="11">
        <v>1</v>
      </c>
      <c r="L23" s="11">
        <v>1</v>
      </c>
      <c r="M23" s="11" t="s">
        <v>15</v>
      </c>
      <c r="N23" s="11" t="s">
        <v>15</v>
      </c>
      <c r="O23" s="11">
        <v>1</v>
      </c>
      <c r="P23" s="11" t="s">
        <v>15</v>
      </c>
      <c r="Q23" s="11" t="s">
        <v>15</v>
      </c>
      <c r="R23" s="11">
        <v>1</v>
      </c>
      <c r="S23" s="11">
        <v>1</v>
      </c>
      <c r="T23" s="11" t="s">
        <v>15</v>
      </c>
      <c r="U23" s="11">
        <v>1</v>
      </c>
      <c r="V23" s="11" t="s">
        <v>15</v>
      </c>
      <c r="W23" s="11" t="s">
        <v>15</v>
      </c>
      <c r="X23" s="11" t="s">
        <v>15</v>
      </c>
      <c r="Y23" s="11" t="s">
        <v>15</v>
      </c>
      <c r="Z23" s="11" t="s">
        <v>15</v>
      </c>
      <c r="AA23" s="11" t="s">
        <v>15</v>
      </c>
      <c r="AB23" s="11" t="s">
        <v>15</v>
      </c>
      <c r="AC23" s="11" t="s">
        <v>15</v>
      </c>
      <c r="AD23" s="11" t="s">
        <v>15</v>
      </c>
      <c r="AE23" s="11" t="s">
        <v>15</v>
      </c>
      <c r="AF23" s="30"/>
      <c r="AG23" s="29"/>
      <c r="AH23" s="29"/>
      <c r="AI23" s="29"/>
    </row>
    <row r="24" spans="1:35" ht="33.75">
      <c r="A24" s="27" t="s">
        <v>14</v>
      </c>
      <c r="B24" s="26">
        <f>B25</f>
        <v>7</v>
      </c>
      <c r="C24" s="26">
        <f>C25</f>
        <v>1</v>
      </c>
      <c r="D24" s="26">
        <f>D25</f>
        <v>5</v>
      </c>
      <c r="E24" s="26" t="str">
        <f>E25</f>
        <v>-</v>
      </c>
      <c r="F24" s="26">
        <f>F25</f>
        <v>1</v>
      </c>
      <c r="G24" s="26" t="str">
        <f>G25</f>
        <v>-</v>
      </c>
      <c r="H24" s="26" t="str">
        <f>H25</f>
        <v>-</v>
      </c>
      <c r="I24" s="26" t="str">
        <f>I25</f>
        <v>-</v>
      </c>
      <c r="J24" s="26">
        <f>J25</f>
        <v>19</v>
      </c>
      <c r="K24" s="26" t="str">
        <f>K25</f>
        <v>-</v>
      </c>
      <c r="L24" s="26">
        <f>L25</f>
        <v>8</v>
      </c>
      <c r="M24" s="26" t="str">
        <f>M25</f>
        <v>-</v>
      </c>
      <c r="N24" s="26">
        <f>N25</f>
        <v>2</v>
      </c>
      <c r="O24" s="26">
        <f>O25</f>
        <v>6</v>
      </c>
      <c r="P24" s="26">
        <f>P25</f>
        <v>2</v>
      </c>
      <c r="Q24" s="26">
        <f>Q25</f>
        <v>1</v>
      </c>
      <c r="R24" s="26">
        <f>R25</f>
        <v>5</v>
      </c>
      <c r="S24" s="26">
        <f>S25</f>
        <v>6</v>
      </c>
      <c r="T24" s="26" t="str">
        <f>T25</f>
        <v>-</v>
      </c>
      <c r="U24" s="26">
        <f>U25</f>
        <v>21</v>
      </c>
      <c r="V24" s="26">
        <f>V25</f>
        <v>4</v>
      </c>
      <c r="W24" s="26" t="str">
        <f>W25</f>
        <v>-</v>
      </c>
      <c r="X24" s="26">
        <f>X25</f>
        <v>20</v>
      </c>
      <c r="Y24" s="26" t="str">
        <f>Y25</f>
        <v>-</v>
      </c>
      <c r="Z24" s="26" t="str">
        <f>Z25</f>
        <v>-</v>
      </c>
      <c r="AA24" s="26" t="str">
        <f>AA25</f>
        <v>-</v>
      </c>
      <c r="AB24" s="26" t="str">
        <f>AB25</f>
        <v>-</v>
      </c>
      <c r="AC24" s="26" t="str">
        <f>AC25</f>
        <v>-</v>
      </c>
      <c r="AD24" s="26" t="str">
        <f>AD25</f>
        <v>-</v>
      </c>
      <c r="AE24" s="26" t="str">
        <f>AE25</f>
        <v>-</v>
      </c>
      <c r="AF24" s="23"/>
      <c r="AG24" s="4"/>
      <c r="AH24" s="4"/>
      <c r="AI24" s="4"/>
    </row>
    <row r="25" spans="1:35" ht="13.5" customHeight="1">
      <c r="A25" s="25" t="s">
        <v>13</v>
      </c>
      <c r="B25" s="24">
        <f>IF(SUM(C25:I25)=0,"-",SUM(C25:I25))</f>
        <v>7</v>
      </c>
      <c r="C25" s="24">
        <f>IF(SUM(C26:C29)=0,"-",SUM(C26:C29))</f>
        <v>1</v>
      </c>
      <c r="D25" s="24">
        <f>IF(SUM(D26:D29)=0,"-",SUM(D26:D29))</f>
        <v>5</v>
      </c>
      <c r="E25" s="24" t="str">
        <f>IF(SUM(E26:E29)=0,"-",SUM(E26:E29))</f>
        <v>-</v>
      </c>
      <c r="F25" s="24">
        <f>IF(SUM(F26:F29)=0,"-",SUM(F26:F29))</f>
        <v>1</v>
      </c>
      <c r="G25" s="24" t="str">
        <f>IF(SUM(G26:G29)=0,"-",SUM(G26:G29))</f>
        <v>-</v>
      </c>
      <c r="H25" s="24" t="str">
        <f>IF(SUM(H26:H29)=0,"-",SUM(H26:H29))</f>
        <v>-</v>
      </c>
      <c r="I25" s="24" t="str">
        <f>IF(SUM(I26:I29)=0,"-",SUM(I26:I29))</f>
        <v>-</v>
      </c>
      <c r="J25" s="24">
        <f>IF(SUM(K25:Q25)=0,"-",SUM(K25:Q25))</f>
        <v>19</v>
      </c>
      <c r="K25" s="24" t="str">
        <f>IF(SUM(K26:K29)=0,"-",SUM(K26:K29))</f>
        <v>-</v>
      </c>
      <c r="L25" s="24">
        <f>IF(SUM(L26:L29)=0,"-",SUM(L26:L29))</f>
        <v>8</v>
      </c>
      <c r="M25" s="24" t="str">
        <f>IF(SUM(M26:M29)=0,"-",SUM(M26:M29))</f>
        <v>-</v>
      </c>
      <c r="N25" s="24">
        <f>IF(SUM(N26:N29)=0,"-",SUM(N26:N29))</f>
        <v>2</v>
      </c>
      <c r="O25" s="24">
        <f>IF(SUM(O26:O29)=0,"-",SUM(O26:O29))</f>
        <v>6</v>
      </c>
      <c r="P25" s="24">
        <f>IF(SUM(P26:P29)=0,"-",SUM(P26:P29))</f>
        <v>2</v>
      </c>
      <c r="Q25" s="24">
        <f>IF(SUM(Q26:Q29)=0,"-",SUM(Q26:Q29))</f>
        <v>1</v>
      </c>
      <c r="R25" s="24">
        <f>IF(SUM(R26:R29)=0,"-",SUM(R26:R29))</f>
        <v>5</v>
      </c>
      <c r="S25" s="24">
        <f>IF(SUM(S26:S29)=0,"-",SUM(S26:S29))</f>
        <v>6</v>
      </c>
      <c r="T25" s="24" t="str">
        <f>IF(SUM(T26:T29)=0,"-",SUM(T26:T29))</f>
        <v>-</v>
      </c>
      <c r="U25" s="24">
        <f>IF(SUM(U26:U29)=0,"-",SUM(U26:U29))</f>
        <v>21</v>
      </c>
      <c r="V25" s="24">
        <f>IF(SUM(V26:V29)=0,"-",SUM(V26:V29))</f>
        <v>4</v>
      </c>
      <c r="W25" s="24" t="str">
        <f>IF(SUM(W26:W29)=0,"-",SUM(W26:W29))</f>
        <v>-</v>
      </c>
      <c r="X25" s="24">
        <f>IF(SUM(X26:X29)=0,"-",SUM(X26:X29))</f>
        <v>20</v>
      </c>
      <c r="Y25" s="24" t="str">
        <f>IF(SUM(Y26:Y29)=0,"-",SUM(Y26:Y29))</f>
        <v>-</v>
      </c>
      <c r="Z25" s="24" t="str">
        <f>IF(SUM(Z26:Z29)=0,"-",SUM(Z26:Z29))</f>
        <v>-</v>
      </c>
      <c r="AA25" s="24" t="str">
        <f>IF(SUM(AA26:AA29)=0,"-",SUM(AA26:AA29))</f>
        <v>-</v>
      </c>
      <c r="AB25" s="24" t="str">
        <f>IF(SUM(AB26:AB29)=0,"-",SUM(AB26:AB29))</f>
        <v>-</v>
      </c>
      <c r="AC25" s="24" t="str">
        <f>IF(SUM(AC26:AC29)=0,"-",SUM(AC26:AC29))</f>
        <v>-</v>
      </c>
      <c r="AD25" s="24" t="str">
        <f>IF(SUM(AD26:AD29)=0,"-",SUM(AD26:AD29))</f>
        <v>-</v>
      </c>
      <c r="AE25" s="24" t="str">
        <f>IF(SUM(AE26:AE29)=0,"-",SUM(AE26:AE29))</f>
        <v>-</v>
      </c>
      <c r="AF25" s="23"/>
      <c r="AG25" s="4"/>
      <c r="AH25" s="4"/>
      <c r="AI25" s="4"/>
    </row>
    <row r="26" spans="1:35" ht="13.5" customHeight="1">
      <c r="A26" s="19" t="s">
        <v>12</v>
      </c>
      <c r="B26" s="22">
        <f>IF(SUM(C26:I26)=0,"-",SUM(C26:I26))</f>
        <v>3</v>
      </c>
      <c r="C26" s="20">
        <v>1</v>
      </c>
      <c r="D26" s="20">
        <v>2</v>
      </c>
      <c r="E26" s="20" t="s">
        <v>11</v>
      </c>
      <c r="F26" s="20" t="s">
        <v>11</v>
      </c>
      <c r="G26" s="20" t="s">
        <v>11</v>
      </c>
      <c r="H26" s="20" t="s">
        <v>11</v>
      </c>
      <c r="I26" s="20" t="s">
        <v>11</v>
      </c>
      <c r="J26" s="21">
        <f>IF(SUM(K26:Q26)=0,"-",SUM(K26:Q26))</f>
        <v>8</v>
      </c>
      <c r="K26" s="20" t="s">
        <v>11</v>
      </c>
      <c r="L26" s="20">
        <v>2</v>
      </c>
      <c r="M26" s="20" t="s">
        <v>11</v>
      </c>
      <c r="N26" s="20">
        <v>2</v>
      </c>
      <c r="O26" s="20">
        <v>2</v>
      </c>
      <c r="P26" s="20">
        <v>1</v>
      </c>
      <c r="Q26" s="20">
        <v>1</v>
      </c>
      <c r="R26" s="20">
        <v>2</v>
      </c>
      <c r="S26" s="20">
        <v>2</v>
      </c>
      <c r="T26" s="20" t="s">
        <v>11</v>
      </c>
      <c r="U26" s="20">
        <v>9</v>
      </c>
      <c r="V26" s="20">
        <v>3</v>
      </c>
      <c r="W26" s="20" t="s">
        <v>11</v>
      </c>
      <c r="X26" s="20">
        <v>9</v>
      </c>
      <c r="Y26" s="20" t="s">
        <v>11</v>
      </c>
      <c r="Z26" s="20" t="s">
        <v>11</v>
      </c>
      <c r="AA26" s="20" t="s">
        <v>11</v>
      </c>
      <c r="AB26" s="20" t="s">
        <v>11</v>
      </c>
      <c r="AC26" s="20" t="s">
        <v>11</v>
      </c>
      <c r="AD26" s="20" t="s">
        <v>11</v>
      </c>
      <c r="AE26" s="20" t="s">
        <v>11</v>
      </c>
      <c r="AF26" s="8"/>
      <c r="AG26" s="4"/>
      <c r="AH26" s="4"/>
      <c r="AI26" s="4"/>
    </row>
    <row r="27" spans="1:35" ht="13.5" customHeight="1">
      <c r="A27" s="19" t="s">
        <v>10</v>
      </c>
      <c r="B27" s="18">
        <f>IF(SUM(C27:I27)=0,"-",SUM(C27:I27))</f>
        <v>1</v>
      </c>
      <c r="C27" s="16" t="s">
        <v>8</v>
      </c>
      <c r="D27" s="16">
        <v>1</v>
      </c>
      <c r="E27" s="16" t="s">
        <v>8</v>
      </c>
      <c r="F27" s="16" t="s">
        <v>8</v>
      </c>
      <c r="G27" s="16" t="s">
        <v>8</v>
      </c>
      <c r="H27" s="16" t="s">
        <v>8</v>
      </c>
      <c r="I27" s="16" t="s">
        <v>8</v>
      </c>
      <c r="J27" s="12">
        <f>IF(SUM(K27:Q27)=0,"-",SUM(K27:Q27))</f>
        <v>2</v>
      </c>
      <c r="K27" s="16" t="s">
        <v>8</v>
      </c>
      <c r="L27" s="16">
        <v>1</v>
      </c>
      <c r="M27" s="16" t="s">
        <v>8</v>
      </c>
      <c r="N27" s="16" t="s">
        <v>8</v>
      </c>
      <c r="O27" s="16">
        <v>1</v>
      </c>
      <c r="P27" s="16" t="s">
        <v>8</v>
      </c>
      <c r="Q27" s="16" t="s">
        <v>8</v>
      </c>
      <c r="R27" s="16">
        <v>1</v>
      </c>
      <c r="S27" s="16">
        <v>1</v>
      </c>
      <c r="T27" s="16" t="s">
        <v>8</v>
      </c>
      <c r="U27" s="16">
        <v>4</v>
      </c>
      <c r="V27" s="16" t="s">
        <v>8</v>
      </c>
      <c r="W27" s="16" t="s">
        <v>8</v>
      </c>
      <c r="X27" s="16">
        <v>5</v>
      </c>
      <c r="Y27" s="16" t="s">
        <v>8</v>
      </c>
      <c r="Z27" s="16" t="s">
        <v>8</v>
      </c>
      <c r="AA27" s="16" t="s">
        <v>8</v>
      </c>
      <c r="AB27" s="16" t="s">
        <v>8</v>
      </c>
      <c r="AC27" s="16" t="s">
        <v>8</v>
      </c>
      <c r="AD27" s="16" t="s">
        <v>8</v>
      </c>
      <c r="AE27" s="16" t="s">
        <v>8</v>
      </c>
      <c r="AF27" s="8"/>
      <c r="AG27" s="4"/>
      <c r="AH27" s="4"/>
      <c r="AI27" s="4"/>
    </row>
    <row r="28" spans="1:35" ht="13.5" customHeight="1">
      <c r="A28" s="19" t="s">
        <v>9</v>
      </c>
      <c r="B28" s="18">
        <f>IF(SUM(C28:I28)=0,"-",SUM(C28:I28))</f>
        <v>1</v>
      </c>
      <c r="C28" s="16" t="s">
        <v>8</v>
      </c>
      <c r="D28" s="16">
        <v>1</v>
      </c>
      <c r="E28" s="16" t="s">
        <v>8</v>
      </c>
      <c r="F28" s="16" t="s">
        <v>8</v>
      </c>
      <c r="G28" s="16" t="s">
        <v>8</v>
      </c>
      <c r="H28" s="16" t="s">
        <v>8</v>
      </c>
      <c r="I28" s="16" t="s">
        <v>8</v>
      </c>
      <c r="J28" s="12">
        <f>IF(SUM(K28:Q28)=0,"-",SUM(K28:Q28))</f>
        <v>4</v>
      </c>
      <c r="K28" s="16" t="s">
        <v>8</v>
      </c>
      <c r="L28" s="16">
        <v>2</v>
      </c>
      <c r="M28" s="16" t="s">
        <v>8</v>
      </c>
      <c r="N28" s="16" t="s">
        <v>8</v>
      </c>
      <c r="O28" s="16">
        <v>1</v>
      </c>
      <c r="P28" s="16">
        <v>1</v>
      </c>
      <c r="Q28" s="16" t="s">
        <v>8</v>
      </c>
      <c r="R28" s="16">
        <v>1</v>
      </c>
      <c r="S28" s="16">
        <v>1</v>
      </c>
      <c r="T28" s="16" t="s">
        <v>8</v>
      </c>
      <c r="U28" s="16">
        <v>3</v>
      </c>
      <c r="V28" s="16" t="s">
        <v>8</v>
      </c>
      <c r="W28" s="16" t="s">
        <v>8</v>
      </c>
      <c r="X28" s="16">
        <v>1</v>
      </c>
      <c r="Y28" s="16" t="s">
        <v>8</v>
      </c>
      <c r="Z28" s="16" t="s">
        <v>8</v>
      </c>
      <c r="AA28" s="16" t="s">
        <v>8</v>
      </c>
      <c r="AB28" s="17" t="s">
        <v>8</v>
      </c>
      <c r="AC28" s="16" t="s">
        <v>8</v>
      </c>
      <c r="AD28" s="16" t="s">
        <v>8</v>
      </c>
      <c r="AE28" s="16" t="s">
        <v>8</v>
      </c>
      <c r="AF28" s="8"/>
      <c r="AG28" s="4"/>
      <c r="AH28" s="4"/>
      <c r="AI28" s="4"/>
    </row>
    <row r="29" spans="1:35" ht="13.5" customHeight="1">
      <c r="A29" s="15" t="s">
        <v>7</v>
      </c>
      <c r="B29" s="14">
        <f>IF(SUM(C29:I29)=0,"-",SUM(C29:I29))</f>
        <v>2</v>
      </c>
      <c r="C29" s="13" t="s">
        <v>6</v>
      </c>
      <c r="D29" s="13">
        <v>1</v>
      </c>
      <c r="E29" s="13" t="s">
        <v>6</v>
      </c>
      <c r="F29" s="13">
        <v>1</v>
      </c>
      <c r="G29" s="13" t="s">
        <v>6</v>
      </c>
      <c r="H29" s="13" t="s">
        <v>6</v>
      </c>
      <c r="I29" s="13" t="s">
        <v>6</v>
      </c>
      <c r="J29" s="12">
        <f>IF(SUM(K29:Q29)=0,"-",SUM(K29:Q29))</f>
        <v>5</v>
      </c>
      <c r="K29" s="11" t="s">
        <v>5</v>
      </c>
      <c r="L29" s="11">
        <v>3</v>
      </c>
      <c r="M29" s="11" t="s">
        <v>5</v>
      </c>
      <c r="N29" s="11" t="s">
        <v>5</v>
      </c>
      <c r="O29" s="11">
        <v>2</v>
      </c>
      <c r="P29" s="11" t="s">
        <v>5</v>
      </c>
      <c r="Q29" s="11" t="s">
        <v>5</v>
      </c>
      <c r="R29" s="11">
        <v>1</v>
      </c>
      <c r="S29" s="11">
        <v>2</v>
      </c>
      <c r="T29" s="11" t="s">
        <v>5</v>
      </c>
      <c r="U29" s="11">
        <v>5</v>
      </c>
      <c r="V29" s="11">
        <v>1</v>
      </c>
      <c r="W29" s="11" t="s">
        <v>5</v>
      </c>
      <c r="X29" s="11">
        <v>5</v>
      </c>
      <c r="Y29" s="11" t="s">
        <v>5</v>
      </c>
      <c r="Z29" s="11" t="s">
        <v>5</v>
      </c>
      <c r="AA29" s="11" t="s">
        <v>5</v>
      </c>
      <c r="AB29" s="11" t="s">
        <v>5</v>
      </c>
      <c r="AC29" s="11" t="s">
        <v>5</v>
      </c>
      <c r="AD29" s="11" t="s">
        <v>5</v>
      </c>
      <c r="AE29" s="11" t="s">
        <v>5</v>
      </c>
      <c r="AF29" s="8"/>
      <c r="AG29" s="4"/>
      <c r="AH29" s="4"/>
      <c r="AI29" s="4"/>
    </row>
    <row r="30" spans="1:35" ht="13.5" customHeight="1">
      <c r="A30" s="10" t="s">
        <v>4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8"/>
      <c r="AF30" s="4"/>
      <c r="AG30" s="4"/>
      <c r="AH30" s="4"/>
      <c r="AI30" s="4"/>
    </row>
    <row r="31" spans="1:35">
      <c r="A31" s="7" t="s">
        <v>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</row>
    <row r="32" spans="1:35">
      <c r="A32" s="5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</row>
    <row r="33" spans="1:35">
      <c r="A33" s="5" t="s">
        <v>2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</row>
    <row r="34" spans="1:35">
      <c r="A34" s="5" t="s">
        <v>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</row>
    <row r="35" spans="1:35">
      <c r="A35" s="5" t="s">
        <v>0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</row>
    <row r="36" spans="1:35">
      <c r="A36" s="5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G36" s="4"/>
      <c r="AH36" s="4"/>
      <c r="AI36" s="4"/>
    </row>
    <row r="37" spans="1:35">
      <c r="A37" s="5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G37" s="4"/>
      <c r="AH37" s="4"/>
      <c r="AI37" s="4"/>
    </row>
    <row r="38" spans="1:35">
      <c r="A38" s="5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G38" s="4"/>
      <c r="AH38" s="4"/>
      <c r="AI38" s="4"/>
    </row>
  </sheetData>
  <mergeCells count="26">
    <mergeCell ref="J3:J4"/>
    <mergeCell ref="K3:K4"/>
    <mergeCell ref="L3:M3"/>
    <mergeCell ref="N3:N4"/>
    <mergeCell ref="O3:O4"/>
    <mergeCell ref="P3:P4"/>
    <mergeCell ref="Q3:Q4"/>
    <mergeCell ref="Z2:AD3"/>
    <mergeCell ref="AE2:AE4"/>
    <mergeCell ref="B3:B4"/>
    <mergeCell ref="C3:C4"/>
    <mergeCell ref="D3:E3"/>
    <mergeCell ref="F3:F4"/>
    <mergeCell ref="G3:G4"/>
    <mergeCell ref="H3:H4"/>
    <mergeCell ref="I3:I4"/>
    <mergeCell ref="AA1:AE1"/>
    <mergeCell ref="B2:I2"/>
    <mergeCell ref="J2:Q2"/>
    <mergeCell ref="R2:R4"/>
    <mergeCell ref="S2:T3"/>
    <mergeCell ref="U2:U4"/>
    <mergeCell ref="V2:V4"/>
    <mergeCell ref="W2:W4"/>
    <mergeCell ref="X2:X4"/>
    <mergeCell ref="Y2:Y4"/>
  </mergeCells>
  <phoneticPr fontId="3"/>
  <pageMargins left="0.78740157480314965" right="0.32" top="0.78740157480314965" bottom="0.78740157480314965" header="0.51181102362204722" footer="0.5118110236220472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6"/>
  <sheetViews>
    <sheetView showGridLines="0" view="pageBreakPreview" zoomScaleNormal="25" zoomScaleSheetLayoutView="100" workbookViewId="0">
      <selection activeCell="C9" sqref="C9"/>
    </sheetView>
  </sheetViews>
  <sheetFormatPr defaultRowHeight="11.25"/>
  <cols>
    <col min="1" max="1" width="12.25" style="96" customWidth="1"/>
    <col min="2" max="2" width="8" style="96" customWidth="1"/>
    <col min="3" max="3" width="7.375" style="99" customWidth="1"/>
    <col min="4" max="4" width="7.5" style="96" customWidth="1"/>
    <col min="5" max="5" width="7.625" style="99" customWidth="1"/>
    <col min="6" max="6" width="6.75" style="96" customWidth="1"/>
    <col min="7" max="7" width="7.625" style="99" customWidth="1"/>
    <col min="8" max="8" width="6.75" style="96" customWidth="1"/>
    <col min="9" max="9" width="7.625" style="99" customWidth="1"/>
    <col min="10" max="10" width="6.75" style="96" customWidth="1"/>
    <col min="11" max="11" width="7.375" style="99" customWidth="1"/>
    <col min="12" max="12" width="4.75" style="96" customWidth="1"/>
    <col min="13" max="13" width="7.375" style="99" customWidth="1"/>
    <col min="14" max="14" width="4.75" style="96" customWidth="1"/>
    <col min="15" max="15" width="7.375" style="99" customWidth="1"/>
    <col min="16" max="16" width="7.125" style="96" customWidth="1"/>
    <col min="17" max="17" width="7.375" style="99" customWidth="1"/>
    <col min="18" max="18" width="5.875" style="96" customWidth="1"/>
    <col min="19" max="19" width="7.375" style="99" customWidth="1"/>
    <col min="20" max="20" width="4.75" style="96" customWidth="1"/>
    <col min="21" max="21" width="7.375" style="99" customWidth="1"/>
    <col min="22" max="22" width="5.875" style="96" customWidth="1"/>
    <col min="23" max="23" width="8.25" style="98" customWidth="1"/>
    <col min="24" max="24" width="19.125" style="97" customWidth="1"/>
    <col min="25" max="16384" width="9" style="96"/>
  </cols>
  <sheetData>
    <row r="1" spans="1:24" s="192" customFormat="1" ht="13.5" customHeight="1">
      <c r="A1" s="196" t="s">
        <v>89</v>
      </c>
      <c r="B1" s="195"/>
      <c r="C1" s="195"/>
      <c r="D1" s="195"/>
      <c r="E1" s="195"/>
      <c r="F1" s="195"/>
      <c r="G1" s="194"/>
      <c r="H1" s="91"/>
      <c r="I1" s="194"/>
      <c r="J1" s="91"/>
      <c r="K1" s="194"/>
      <c r="L1" s="91"/>
      <c r="M1" s="194"/>
      <c r="N1" s="91"/>
      <c r="O1" s="194"/>
      <c r="P1" s="91"/>
      <c r="Q1" s="194"/>
      <c r="R1" s="91"/>
      <c r="S1" s="92" t="s">
        <v>66</v>
      </c>
      <c r="T1" s="92"/>
      <c r="U1" s="92"/>
      <c r="V1" s="92"/>
      <c r="W1" s="92"/>
      <c r="X1" s="193"/>
    </row>
    <row r="2" spans="1:24" ht="15" customHeight="1">
      <c r="A2" s="131"/>
      <c r="B2" s="191" t="s">
        <v>88</v>
      </c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89"/>
      <c r="P2" s="188" t="s">
        <v>87</v>
      </c>
      <c r="Q2" s="187"/>
      <c r="R2" s="187"/>
      <c r="S2" s="187"/>
      <c r="T2" s="187"/>
      <c r="U2" s="187"/>
      <c r="V2" s="187"/>
      <c r="W2" s="186"/>
      <c r="X2" s="185"/>
    </row>
    <row r="3" spans="1:24" ht="15" customHeight="1">
      <c r="A3" s="131"/>
      <c r="B3" s="180" t="s">
        <v>86</v>
      </c>
      <c r="C3" s="180"/>
      <c r="D3" s="184" t="s">
        <v>85</v>
      </c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2"/>
      <c r="P3" s="184" t="s">
        <v>84</v>
      </c>
      <c r="Q3" s="183"/>
      <c r="R3" s="183"/>
      <c r="S3" s="183"/>
      <c r="T3" s="183"/>
      <c r="U3" s="182"/>
      <c r="V3" s="172" t="s">
        <v>83</v>
      </c>
      <c r="W3" s="181"/>
      <c r="X3" s="103"/>
    </row>
    <row r="4" spans="1:24" s="163" customFormat="1" ht="15" customHeight="1">
      <c r="A4" s="16"/>
      <c r="B4" s="180"/>
      <c r="C4" s="179"/>
      <c r="D4" s="178" t="s">
        <v>53</v>
      </c>
      <c r="E4" s="177"/>
      <c r="F4" s="176" t="s">
        <v>82</v>
      </c>
      <c r="G4" s="175"/>
      <c r="H4" s="174" t="s">
        <v>81</v>
      </c>
      <c r="I4" s="173"/>
      <c r="J4" s="172" t="s">
        <v>80</v>
      </c>
      <c r="K4" s="170"/>
      <c r="L4" s="172" t="s">
        <v>79</v>
      </c>
      <c r="M4" s="170"/>
      <c r="N4" s="171" t="s">
        <v>78</v>
      </c>
      <c r="O4" s="170"/>
      <c r="P4" s="169" t="s">
        <v>77</v>
      </c>
      <c r="Q4" s="168"/>
      <c r="R4" s="167" t="s">
        <v>76</v>
      </c>
      <c r="S4" s="166"/>
      <c r="T4" s="167" t="s">
        <v>75</v>
      </c>
      <c r="U4" s="166"/>
      <c r="V4" s="165"/>
      <c r="W4" s="164"/>
      <c r="X4" s="150" t="s">
        <v>74</v>
      </c>
    </row>
    <row r="5" spans="1:24" s="149" customFormat="1" ht="27" customHeight="1">
      <c r="A5" s="162"/>
      <c r="B5" s="161" t="s">
        <v>72</v>
      </c>
      <c r="C5" s="155" t="s">
        <v>73</v>
      </c>
      <c r="D5" s="160" t="s">
        <v>72</v>
      </c>
      <c r="E5" s="159" t="s">
        <v>73</v>
      </c>
      <c r="F5" s="152" t="s">
        <v>72</v>
      </c>
      <c r="G5" s="155" t="s">
        <v>73</v>
      </c>
      <c r="H5" s="152" t="s">
        <v>72</v>
      </c>
      <c r="I5" s="155" t="s">
        <v>73</v>
      </c>
      <c r="J5" s="152" t="s">
        <v>72</v>
      </c>
      <c r="K5" s="158" t="s">
        <v>73</v>
      </c>
      <c r="L5" s="152" t="s">
        <v>72</v>
      </c>
      <c r="M5" s="158" t="s">
        <v>73</v>
      </c>
      <c r="N5" s="157" t="s">
        <v>72</v>
      </c>
      <c r="O5" s="155" t="s">
        <v>73</v>
      </c>
      <c r="P5" s="156" t="s">
        <v>72</v>
      </c>
      <c r="Q5" s="155" t="s">
        <v>73</v>
      </c>
      <c r="R5" s="154" t="s">
        <v>72</v>
      </c>
      <c r="S5" s="153" t="s">
        <v>73</v>
      </c>
      <c r="T5" s="154" t="s">
        <v>72</v>
      </c>
      <c r="U5" s="153" t="s">
        <v>73</v>
      </c>
      <c r="V5" s="152" t="s">
        <v>72</v>
      </c>
      <c r="W5" s="151" t="s">
        <v>71</v>
      </c>
      <c r="X5" s="150"/>
    </row>
    <row r="6" spans="1:24" s="143" customFormat="1" ht="13.5" customHeight="1">
      <c r="A6" s="148" t="s">
        <v>38</v>
      </c>
      <c r="B6" s="144">
        <v>579</v>
      </c>
      <c r="C6" s="142">
        <f>IF(B6="-","-",B6/$X6*100000)</f>
        <v>10.590817633071154</v>
      </c>
      <c r="D6" s="147">
        <v>98526</v>
      </c>
      <c r="E6" s="142">
        <f>IF(D6="-","-",D6/$X6*100000)</f>
        <v>1802.1949881104811</v>
      </c>
      <c r="F6" s="144">
        <v>53538</v>
      </c>
      <c r="G6" s="142">
        <f>IF(F6="-","-",F6/$X6*100000)</f>
        <v>979.29394549112862</v>
      </c>
      <c r="H6" s="144">
        <v>23565</v>
      </c>
      <c r="I6" s="146">
        <f>IF(H6="-","-",H6/$X6*100000)</f>
        <v>431.04079019571975</v>
      </c>
      <c r="J6" s="144">
        <v>20974</v>
      </c>
      <c r="K6" s="142">
        <f>IF(J6="-","-",J6/$X6*100000)</f>
        <v>383.64733857691607</v>
      </c>
      <c r="L6" s="144">
        <v>359</v>
      </c>
      <c r="M6" s="142">
        <f>IF(L6="-","-",L6/$X6*100000)</f>
        <v>6.5666727638558626</v>
      </c>
      <c r="N6" s="145">
        <v>90</v>
      </c>
      <c r="O6" s="142">
        <f>IF(N6="-","-",N6/$X6*100000)</f>
        <v>1.6462410828608014</v>
      </c>
      <c r="P6" s="144">
        <v>3377</v>
      </c>
      <c r="Q6" s="142">
        <f>IF(P6="-","-",P6/$X6*100000)</f>
        <v>61.770623742454724</v>
      </c>
      <c r="R6" s="144">
        <v>6803</v>
      </c>
      <c r="S6" s="142">
        <f>IF(R6="-","-",R6/$X6*100000)</f>
        <v>124.43753429668924</v>
      </c>
      <c r="T6" s="144">
        <v>719</v>
      </c>
      <c r="U6" s="142">
        <f>IF(T6="-","-",T6/$X6*100000)</f>
        <v>13.151637095299066</v>
      </c>
      <c r="V6" s="144">
        <v>2999</v>
      </c>
      <c r="W6" s="142">
        <f>IF(V6="-","-",V6/$X6*100000)</f>
        <v>54.85641119443936</v>
      </c>
      <c r="X6" s="112">
        <v>5467000</v>
      </c>
    </row>
    <row r="7" spans="1:24" s="140" customFormat="1" ht="22.5">
      <c r="A7" s="47" t="s">
        <v>37</v>
      </c>
      <c r="B7" s="46">
        <f>IF(SUM(B8,B17)=0,"-",SUM(B8,B17))</f>
        <v>38</v>
      </c>
      <c r="C7" s="142">
        <f>IF(B7="-","-",B7/$X7*100000)</f>
        <v>9.5501382256848455</v>
      </c>
      <c r="D7" s="46">
        <f>IF(SUM(D8,D17)=0,"-",SUM(D8,D17))</f>
        <v>7574</v>
      </c>
      <c r="E7" s="142">
        <f>IF(D7="-","-",D7/$X7*100000)</f>
        <v>1903.4933400351845</v>
      </c>
      <c r="F7" s="46">
        <f>IF(SUM(F8,F17)=0,"-",SUM(F8,F17))</f>
        <v>4350</v>
      </c>
      <c r="G7" s="142">
        <f>IF(F7="-","-",F7/$X7*100000)</f>
        <v>1093.2395074139231</v>
      </c>
      <c r="H7" s="46">
        <f>IF(SUM(H8,H17)=0,"-",SUM(H8,H17))</f>
        <v>1285</v>
      </c>
      <c r="I7" s="142">
        <f>IF(H7="-","-",H7/$X7*100000)</f>
        <v>322.94546368434277</v>
      </c>
      <c r="J7" s="46">
        <f>IF(SUM(J8,J17)=0,"-",SUM(J8,J17))</f>
        <v>1893</v>
      </c>
      <c r="K7" s="142">
        <f>IF(J7="-","-",J7/$X7*100000)</f>
        <v>475.74767529530027</v>
      </c>
      <c r="L7" s="46">
        <f>IF(SUM(L8,L17)=0,"-",SUM(L8,L17))</f>
        <v>40</v>
      </c>
      <c r="M7" s="142">
        <f>IF(L7="-","-",L7/$X7*100000)</f>
        <v>10.052777079668259</v>
      </c>
      <c r="N7" s="46">
        <f>IF(SUM(N8,N17)=0,"-",SUM(N8,N17))</f>
        <v>6</v>
      </c>
      <c r="O7" s="142">
        <f>IF(N7="-","-",N7/$X7*100000)</f>
        <v>1.5079165619502388</v>
      </c>
      <c r="P7" s="46">
        <f>IF(SUM(P8,P17)=0,"-",SUM(P8,P17))</f>
        <v>307</v>
      </c>
      <c r="Q7" s="142">
        <f>IF(P7="-","-",P7/$X7*100000)</f>
        <v>77.155064086453876</v>
      </c>
      <c r="R7" s="46">
        <f>IF(SUM(R8,R17)=0,"-",SUM(R8,R17))</f>
        <v>664</v>
      </c>
      <c r="S7" s="142">
        <f>IF(R7="-","-",R7/$X7*100000)</f>
        <v>166.87609952249309</v>
      </c>
      <c r="T7" s="46">
        <f>IF(SUM(T8,T17)=0,"-",SUM(T8,T17))</f>
        <v>61</v>
      </c>
      <c r="U7" s="142">
        <f>IF(T7="-","-",T7/$X7*100000)</f>
        <v>15.330485046494095</v>
      </c>
      <c r="V7" s="46">
        <f>IF(SUM(V8,V17)=0,"-",SUM(V8,V17))</f>
        <v>187</v>
      </c>
      <c r="W7" s="142">
        <f>IF(V7="-","-",V7/$X7*100000)</f>
        <v>46.99673284744911</v>
      </c>
      <c r="X7" s="141">
        <f>IF(SUM(X8,X17)=0,"-",SUM(X8,X17))</f>
        <v>397900</v>
      </c>
    </row>
    <row r="8" spans="1:24" ht="13.5" customHeight="1">
      <c r="A8" s="25" t="s">
        <v>36</v>
      </c>
      <c r="B8" s="43">
        <f>IF(SUM(B9:B16)=0,"-",SUM(B9:B16))</f>
        <v>7</v>
      </c>
      <c r="C8" s="120">
        <f>IF(B8="-","-",B8/$X8*100000)</f>
        <v>5.7424118129614437</v>
      </c>
      <c r="D8" s="43">
        <f>IF(SUM(D9:D16)=0,"-",SUM(D9:D16))</f>
        <v>1037</v>
      </c>
      <c r="E8" s="120">
        <f>IF(D8="-","-",D8/$X8*100000)</f>
        <v>850.69729286300253</v>
      </c>
      <c r="F8" s="43">
        <f>IF(SUM(F9:F16)=0,"-",SUM(F9:F16))</f>
        <v>349</v>
      </c>
      <c r="G8" s="120">
        <f>IF(F8="-","-",F8/$X8*100000)</f>
        <v>286.30024610336341</v>
      </c>
      <c r="H8" s="43">
        <f>IF(SUM(H9:H16)=0,"-",SUM(H9:H16))</f>
        <v>228</v>
      </c>
      <c r="I8" s="139">
        <f>IF(H8="-","-",H8/$X8*100000)</f>
        <v>187.03855619360132</v>
      </c>
      <c r="J8" s="43">
        <f>IF(SUM(J9:J16)=0,"-",SUM(J9:J16))</f>
        <v>460</v>
      </c>
      <c r="K8" s="120">
        <f>IF(J8="-","-",J8/$X8*100000)</f>
        <v>377.35849056603774</v>
      </c>
      <c r="L8" s="43" t="str">
        <f>IF(SUM(L9:L16)=0,"-",SUM(L9:L16))</f>
        <v>-</v>
      </c>
      <c r="M8" s="121" t="str">
        <f>IF(L8="-","-",L8/$X8*100000)</f>
        <v>-</v>
      </c>
      <c r="N8" s="43" t="str">
        <f>IF(SUM(N9:N16)=0,"-",SUM(N9:N16))</f>
        <v>-</v>
      </c>
      <c r="O8" s="121" t="str">
        <f>IF(N8="-","-",N8/$X8*100000)</f>
        <v>-</v>
      </c>
      <c r="P8" s="43">
        <f>IF(SUM(P9:P16)=0,"-",SUM(P9:P16))</f>
        <v>77</v>
      </c>
      <c r="Q8" s="120">
        <f>IF(P8="-","-",P8/$X8*100000)</f>
        <v>63.166529942575885</v>
      </c>
      <c r="R8" s="43">
        <f>IF(SUM(R9:R16)=0,"-",SUM(R9:R16))</f>
        <v>95</v>
      </c>
      <c r="S8" s="120">
        <f>IF(R8="-","-",R8/$X8*100000)</f>
        <v>77.932731747333875</v>
      </c>
      <c r="T8" s="43">
        <f>IF(SUM(T9:T16)=0,"-",SUM(T9:T16))</f>
        <v>14</v>
      </c>
      <c r="U8" s="120">
        <f>IF(T8="-","-",T8/$X8*100000)</f>
        <v>11.484823625922887</v>
      </c>
      <c r="V8" s="43">
        <f>IF(SUM(V9:V16)=0,"-",SUM(V9:V16))</f>
        <v>49</v>
      </c>
      <c r="W8" s="120">
        <f>IF(V8="-","-",V8/$X8*100000)</f>
        <v>40.196882690730106</v>
      </c>
      <c r="X8" s="138">
        <v>121900</v>
      </c>
    </row>
    <row r="9" spans="1:24" ht="13.5" customHeight="1">
      <c r="A9" s="19" t="s">
        <v>35</v>
      </c>
      <c r="B9" s="137" t="s">
        <v>5</v>
      </c>
      <c r="C9" s="128" t="str">
        <f>IF(B9="-","-",B9/$X9*100000)</f>
        <v>-</v>
      </c>
      <c r="D9" s="18" t="str">
        <f>IF(SUM(F9,H9,J9,L9,N9)=0,"-",SUM(F9,H9,J9,L9,N9))</f>
        <v>-</v>
      </c>
      <c r="E9" s="128" t="str">
        <f>IF(D9="-","-",D9/$X9*100000)</f>
        <v>-</v>
      </c>
      <c r="F9" s="137" t="s">
        <v>5</v>
      </c>
      <c r="G9" s="128" t="str">
        <f>IF(F9="-","-",F9/$X9*100000)</f>
        <v>-</v>
      </c>
      <c r="H9" s="137" t="s">
        <v>5</v>
      </c>
      <c r="I9" s="130" t="str">
        <f>IF(H9="-","-",H9/$X9*100000)</f>
        <v>-</v>
      </c>
      <c r="J9" s="137" t="s">
        <v>5</v>
      </c>
      <c r="K9" s="128" t="str">
        <f>IF(J9="-","-",J9/$X9*100000)</f>
        <v>-</v>
      </c>
      <c r="L9" s="137" t="s">
        <v>5</v>
      </c>
      <c r="M9" s="128" t="str">
        <f>IF(L9="-","-",L9/$X9*100000)</f>
        <v>-</v>
      </c>
      <c r="N9" s="137" t="s">
        <v>5</v>
      </c>
      <c r="O9" s="128" t="str">
        <f>IF(N9="-","-",N9/$X9*100000)</f>
        <v>-</v>
      </c>
      <c r="P9" s="137">
        <v>27</v>
      </c>
      <c r="Q9" s="128">
        <f>IF(P9="-","-",P9/$X9*100000)</f>
        <v>56.60377358490566</v>
      </c>
      <c r="R9" s="137">
        <v>38</v>
      </c>
      <c r="S9" s="128">
        <f>IF(R9="-","-",R9/$X9*100000)</f>
        <v>79.664570230607964</v>
      </c>
      <c r="T9" s="137" t="s">
        <v>5</v>
      </c>
      <c r="U9" s="128" t="str">
        <f>IF(T9="-","-",T9/$X9*100000)</f>
        <v>-</v>
      </c>
      <c r="V9" s="137">
        <v>19</v>
      </c>
      <c r="W9" s="128">
        <f>IF(V9="-","-",V9/$X9*100000)</f>
        <v>39.832285115303982</v>
      </c>
      <c r="X9" s="112">
        <v>47700</v>
      </c>
    </row>
    <row r="10" spans="1:24" ht="13.5" customHeight="1">
      <c r="A10" s="19" t="s">
        <v>34</v>
      </c>
      <c r="B10" s="137">
        <v>1</v>
      </c>
      <c r="C10" s="128">
        <f>IF(B10="-","-",B10/$X10*100000)</f>
        <v>11.764705882352942</v>
      </c>
      <c r="D10" s="18">
        <f>IF(SUM(F10,H10,J10,L10,N10)=0,"-",SUM(F10,H10,J10,L10,N10))</f>
        <v>100</v>
      </c>
      <c r="E10" s="128">
        <f>IF(D10="-","-",D10/$X10*100000)</f>
        <v>1176.4705882352941</v>
      </c>
      <c r="F10" s="137">
        <v>100</v>
      </c>
      <c r="G10" s="128">
        <f>IF(F10="-","-",F10/$X10*100000)</f>
        <v>1176.4705882352941</v>
      </c>
      <c r="H10" s="137" t="s">
        <v>5</v>
      </c>
      <c r="I10" s="128" t="str">
        <f>IF(H10="-","-",H10/$X10*100000)</f>
        <v>-</v>
      </c>
      <c r="J10" s="137" t="s">
        <v>5</v>
      </c>
      <c r="K10" s="128" t="str">
        <f>IF(J10="-","-",J10/$X10*100000)</f>
        <v>-</v>
      </c>
      <c r="L10" s="137" t="s">
        <v>5</v>
      </c>
      <c r="M10" s="128" t="str">
        <f>IF(L10="-","-",L10/$X10*100000)</f>
        <v>-</v>
      </c>
      <c r="N10" s="137" t="s">
        <v>5</v>
      </c>
      <c r="O10" s="128" t="str">
        <f>IF(N10="-","-",N10/$X10*100000)</f>
        <v>-</v>
      </c>
      <c r="P10" s="137">
        <v>4</v>
      </c>
      <c r="Q10" s="128">
        <f>IF(P10="-","-",P10/$X10*100000)</f>
        <v>47.058823529411768</v>
      </c>
      <c r="R10" s="137">
        <v>19</v>
      </c>
      <c r="S10" s="128">
        <f>IF(R10="-","-",R10/$X10*100000)</f>
        <v>223.52941176470588</v>
      </c>
      <c r="T10" s="137" t="s">
        <v>5</v>
      </c>
      <c r="U10" s="128" t="str">
        <f>IF(T10="-","-",T10/$X10*100000)</f>
        <v>-</v>
      </c>
      <c r="V10" s="137">
        <v>4</v>
      </c>
      <c r="W10" s="128">
        <f>IF(V10="-","-",V10/$X10*100000)</f>
        <v>47.058823529411768</v>
      </c>
      <c r="X10" s="112">
        <v>8500</v>
      </c>
    </row>
    <row r="11" spans="1:24" ht="13.5" customHeight="1">
      <c r="A11" s="19" t="s">
        <v>33</v>
      </c>
      <c r="B11" s="137" t="s">
        <v>5</v>
      </c>
      <c r="C11" s="128" t="str">
        <f>IF(B11="-","-",B11/$X11*100000)</f>
        <v>-</v>
      </c>
      <c r="D11" s="18" t="str">
        <f>IF(SUM(F11,H11,J11,L11,N11)=0,"-",SUM(F11,H11,J11,L11,N11))</f>
        <v>-</v>
      </c>
      <c r="E11" s="128" t="str">
        <f>IF(D11="-","-",D11/$X11*100000)</f>
        <v>-</v>
      </c>
      <c r="F11" s="137" t="s">
        <v>5</v>
      </c>
      <c r="G11" s="128" t="str">
        <f>IF(F11="-","-",F11/$X11*100000)</f>
        <v>-</v>
      </c>
      <c r="H11" s="137" t="s">
        <v>5</v>
      </c>
      <c r="I11" s="128" t="str">
        <f>IF(H11="-","-",H11/$X11*100000)</f>
        <v>-</v>
      </c>
      <c r="J11" s="137" t="s">
        <v>5</v>
      </c>
      <c r="K11" s="128" t="str">
        <f>IF(J11="-","-",J11/$X11*100000)</f>
        <v>-</v>
      </c>
      <c r="L11" s="137" t="s">
        <v>5</v>
      </c>
      <c r="M11" s="128" t="str">
        <f>IF(L11="-","-",L11/$X11*100000)</f>
        <v>-</v>
      </c>
      <c r="N11" s="137" t="s">
        <v>5</v>
      </c>
      <c r="O11" s="128" t="str">
        <f>IF(N11="-","-",N11/$X11*100000)</f>
        <v>-</v>
      </c>
      <c r="P11" s="137">
        <v>3</v>
      </c>
      <c r="Q11" s="128">
        <f>IF(P11="-","-",P11/$X11*100000)</f>
        <v>61.224489795918366</v>
      </c>
      <c r="R11" s="137" t="s">
        <v>5</v>
      </c>
      <c r="S11" s="128" t="str">
        <f>IF(R11="-","-",R11/$X11*100000)</f>
        <v>-</v>
      </c>
      <c r="T11" s="137" t="s">
        <v>5</v>
      </c>
      <c r="U11" s="128" t="str">
        <f>IF(T11="-","-",T11/$X11*100000)</f>
        <v>-</v>
      </c>
      <c r="V11" s="137">
        <v>3</v>
      </c>
      <c r="W11" s="128">
        <f>IF(V11="-","-",V11/$X11*100000)</f>
        <v>61.224489795918366</v>
      </c>
      <c r="X11" s="112">
        <v>4900</v>
      </c>
    </row>
    <row r="12" spans="1:24" ht="13.5" customHeight="1">
      <c r="A12" s="19" t="s">
        <v>32</v>
      </c>
      <c r="B12" s="137" t="s">
        <v>5</v>
      </c>
      <c r="C12" s="128" t="str">
        <f>IF(B12="-","-",B12/$X12*100000)</f>
        <v>-</v>
      </c>
      <c r="D12" s="18" t="str">
        <f>IF(SUM(F12,H12,J12,L12,N12)=0,"-",SUM(F12,H12,J12,L12,N12))</f>
        <v>-</v>
      </c>
      <c r="E12" s="128" t="str">
        <f>IF(D12="-","-",D12/$X12*100000)</f>
        <v>-</v>
      </c>
      <c r="F12" s="137" t="s">
        <v>5</v>
      </c>
      <c r="G12" s="128" t="str">
        <f>IF(F12="-","-",F12/$X12*100000)</f>
        <v>-</v>
      </c>
      <c r="H12" s="137" t="s">
        <v>5</v>
      </c>
      <c r="I12" s="128" t="str">
        <f>IF(H12="-","-",H12/$X12*100000)</f>
        <v>-</v>
      </c>
      <c r="J12" s="137" t="s">
        <v>5</v>
      </c>
      <c r="K12" s="128" t="str">
        <f>IF(J12="-","-",J12/$X12*100000)</f>
        <v>-</v>
      </c>
      <c r="L12" s="137" t="s">
        <v>5</v>
      </c>
      <c r="M12" s="128" t="str">
        <f>IF(L12="-","-",L12/$X12*100000)</f>
        <v>-</v>
      </c>
      <c r="N12" s="137" t="s">
        <v>5</v>
      </c>
      <c r="O12" s="128" t="str">
        <f>IF(N12="-","-",N12/$X12*100000)</f>
        <v>-</v>
      </c>
      <c r="P12" s="137">
        <v>5</v>
      </c>
      <c r="Q12" s="128">
        <f>IF(P12="-","-",P12/$X12*100000)</f>
        <v>100</v>
      </c>
      <c r="R12" s="137" t="s">
        <v>5</v>
      </c>
      <c r="S12" s="128" t="str">
        <f>IF(R12="-","-",R12/$X12*100000)</f>
        <v>-</v>
      </c>
      <c r="T12" s="137" t="s">
        <v>5</v>
      </c>
      <c r="U12" s="128" t="str">
        <f>IF(T12="-","-",T12/$X12*100000)</f>
        <v>-</v>
      </c>
      <c r="V12" s="137">
        <v>2</v>
      </c>
      <c r="W12" s="128">
        <f>IF(V12="-","-",V12/$X12*100000)</f>
        <v>40</v>
      </c>
      <c r="X12" s="112">
        <v>5000</v>
      </c>
    </row>
    <row r="13" spans="1:24" ht="13.5" customHeight="1">
      <c r="A13" s="19" t="s">
        <v>31</v>
      </c>
      <c r="B13" s="137">
        <v>1</v>
      </c>
      <c r="C13" s="128">
        <f>IF(B13="-","-",B13/$X13*100000)</f>
        <v>19.23076923076923</v>
      </c>
      <c r="D13" s="18">
        <f>IF(SUM(F13,H13,J13,L13,N13)=0,"-",SUM(F13,H13,J13,L13,N13))</f>
        <v>99</v>
      </c>
      <c r="E13" s="128">
        <f>IF(D13="-","-",D13/$X13*100000)</f>
        <v>1903.8461538461538</v>
      </c>
      <c r="F13" s="137">
        <v>99</v>
      </c>
      <c r="G13" s="128">
        <f>IF(F13="-","-",F13/$X13*100000)</f>
        <v>1903.8461538461538</v>
      </c>
      <c r="H13" s="137" t="s">
        <v>5</v>
      </c>
      <c r="I13" s="128" t="str">
        <f>IF(H13="-","-",H13/$X13*100000)</f>
        <v>-</v>
      </c>
      <c r="J13" s="137" t="s">
        <v>5</v>
      </c>
      <c r="K13" s="128" t="str">
        <f>IF(J13="-","-",J13/$X13*100000)</f>
        <v>-</v>
      </c>
      <c r="L13" s="137" t="s">
        <v>5</v>
      </c>
      <c r="M13" s="128" t="str">
        <f>IF(L13="-","-",L13/$X13*100000)</f>
        <v>-</v>
      </c>
      <c r="N13" s="137" t="s">
        <v>5</v>
      </c>
      <c r="O13" s="128" t="str">
        <f>IF(N13="-","-",N13/$X13*100000)</f>
        <v>-</v>
      </c>
      <c r="P13" s="137">
        <v>5</v>
      </c>
      <c r="Q13" s="128">
        <f>IF(P13="-","-",P13/$X13*100000)</f>
        <v>96.15384615384616</v>
      </c>
      <c r="R13" s="137" t="s">
        <v>5</v>
      </c>
      <c r="S13" s="128" t="str">
        <f>IF(R13="-","-",R13/$X13*100000)</f>
        <v>-</v>
      </c>
      <c r="T13" s="137" t="s">
        <v>5</v>
      </c>
      <c r="U13" s="128" t="str">
        <f>IF(T13="-","-",T13/$X13*100000)</f>
        <v>-</v>
      </c>
      <c r="V13" s="137">
        <v>2</v>
      </c>
      <c r="W13" s="128">
        <f>IF(V13="-","-",V13/$X13*100000)</f>
        <v>38.46153846153846</v>
      </c>
      <c r="X13" s="112">
        <v>5200</v>
      </c>
    </row>
    <row r="14" spans="1:24" ht="13.5" customHeight="1">
      <c r="A14" s="19" t="s">
        <v>30</v>
      </c>
      <c r="B14" s="16">
        <v>2</v>
      </c>
      <c r="C14" s="128">
        <f>IF(B14="-","-",B14/$X14*100000)</f>
        <v>6.9930069930069934</v>
      </c>
      <c r="D14" s="18">
        <f>IF(SUM(F14,H14,J14,L14,N14)=0,"-",SUM(F14,H14,J14,L14,N14))</f>
        <v>595</v>
      </c>
      <c r="E14" s="128">
        <f>IF(D14="-","-",D14/$X14*100000)</f>
        <v>2080.4195804195806</v>
      </c>
      <c r="F14" s="16">
        <v>49</v>
      </c>
      <c r="G14" s="128">
        <f>IF(F14="-","-",F14/$X14*100000)</f>
        <v>171.32867132867133</v>
      </c>
      <c r="H14" s="16">
        <v>186</v>
      </c>
      <c r="I14" s="136">
        <f>IF(H14="-","-",H14/$X14*100000)</f>
        <v>650.34965034965035</v>
      </c>
      <c r="J14" s="16">
        <v>360</v>
      </c>
      <c r="K14" s="128">
        <f>IF(J14="-","-",J14/$X14*100000)</f>
        <v>1258.7412587412589</v>
      </c>
      <c r="L14" s="16" t="s">
        <v>5</v>
      </c>
      <c r="M14" s="128" t="str">
        <f>IF(L14="-","-",L14/$X14*100000)</f>
        <v>-</v>
      </c>
      <c r="N14" s="16" t="s">
        <v>5</v>
      </c>
      <c r="O14" s="128" t="str">
        <f>IF(N14="-","-",N14/$X14*100000)</f>
        <v>-</v>
      </c>
      <c r="P14" s="16">
        <v>20</v>
      </c>
      <c r="Q14" s="128">
        <f>IF(P14="-","-",P14/$X14*100000)</f>
        <v>69.930069930069934</v>
      </c>
      <c r="R14" s="16" t="s">
        <v>5</v>
      </c>
      <c r="S14" s="128" t="str">
        <f>IF(R14="-","-",R14/$X14*100000)</f>
        <v>-</v>
      </c>
      <c r="T14" s="16">
        <v>14</v>
      </c>
      <c r="U14" s="128">
        <f>IF(T14="-","-",T14/$X14*100000)</f>
        <v>48.951048951048953</v>
      </c>
      <c r="V14" s="16">
        <v>9</v>
      </c>
      <c r="W14" s="128">
        <f>IF(V14="-","-",V14/$X14*100000)</f>
        <v>31.46853146853147</v>
      </c>
      <c r="X14" s="112">
        <v>28600</v>
      </c>
    </row>
    <row r="15" spans="1:24" ht="13.5" customHeight="1">
      <c r="A15" s="19" t="s">
        <v>29</v>
      </c>
      <c r="B15" s="16" t="s">
        <v>5</v>
      </c>
      <c r="C15" s="128" t="str">
        <f>IF(B15="-","-",B15/$X15*100000)</f>
        <v>-</v>
      </c>
      <c r="D15" s="18" t="str">
        <f>IF(SUM(F15,H15,J15,L15,N15)=0,"-",SUM(F15,H15,J15,L15,N15))</f>
        <v>-</v>
      </c>
      <c r="E15" s="128" t="str">
        <f>IF(D15="-","-",D15/$X15*100000)</f>
        <v>-</v>
      </c>
      <c r="F15" s="16" t="s">
        <v>5</v>
      </c>
      <c r="G15" s="128" t="str">
        <f>IF(F15="-","-",F15/$X15*100000)</f>
        <v>-</v>
      </c>
      <c r="H15" s="16" t="s">
        <v>5</v>
      </c>
      <c r="I15" s="136" t="str">
        <f>IF(H15="-","-",H15/$X15*100000)</f>
        <v>-</v>
      </c>
      <c r="J15" s="16" t="s">
        <v>5</v>
      </c>
      <c r="K15" s="128" t="str">
        <f>IF(J15="-","-",J15/$X15*100000)</f>
        <v>-</v>
      </c>
      <c r="L15" s="16" t="s">
        <v>5</v>
      </c>
      <c r="M15" s="128" t="str">
        <f>IF(L15="-","-",L15/$X15*100000)</f>
        <v>-</v>
      </c>
      <c r="N15" s="16" t="s">
        <v>5</v>
      </c>
      <c r="O15" s="128" t="str">
        <f>IF(N15="-","-",N15/$X15*100000)</f>
        <v>-</v>
      </c>
      <c r="P15" s="16">
        <v>2</v>
      </c>
      <c r="Q15" s="128">
        <f>IF(P15="-","-",P15/$X15*100000)</f>
        <v>43.478260869565219</v>
      </c>
      <c r="R15" s="16">
        <v>19</v>
      </c>
      <c r="S15" s="128">
        <f>IF(R15="-","-",R15/$X15*100000)</f>
        <v>413.04347826086956</v>
      </c>
      <c r="T15" s="16" t="s">
        <v>5</v>
      </c>
      <c r="U15" s="128" t="str">
        <f>IF(T15="-","-",T15/$X15*100000)</f>
        <v>-</v>
      </c>
      <c r="V15" s="16">
        <v>2</v>
      </c>
      <c r="W15" s="128">
        <f>IF(V15="-","-",V15/$X15*100000)</f>
        <v>43.478260869565219</v>
      </c>
      <c r="X15" s="112">
        <v>4600</v>
      </c>
    </row>
    <row r="16" spans="1:24" ht="13.5" customHeight="1">
      <c r="A16" s="15" t="s">
        <v>27</v>
      </c>
      <c r="B16" s="11">
        <v>3</v>
      </c>
      <c r="C16" s="126">
        <f>IF(B16="-","-",B16/$X16*100000)</f>
        <v>17.241379310344826</v>
      </c>
      <c r="D16" s="14">
        <f>IF(SUM(F16,H16,J16,L16,N16)=0,"-",SUM(F16,H16,J16,L16,N16))</f>
        <v>243</v>
      </c>
      <c r="E16" s="126">
        <f>IF(D16="-","-",D16/$X16*100000)</f>
        <v>1396.5517241379312</v>
      </c>
      <c r="F16" s="11">
        <v>101</v>
      </c>
      <c r="G16" s="126">
        <f>IF(F16="-","-",F16/$X16*100000)</f>
        <v>580.45977011494244</v>
      </c>
      <c r="H16" s="11">
        <v>42</v>
      </c>
      <c r="I16" s="133">
        <f>IF(H16="-","-",H16/$X16*100000)</f>
        <v>241.37931034482759</v>
      </c>
      <c r="J16" s="11">
        <v>100</v>
      </c>
      <c r="K16" s="126">
        <f>IF(J16="-","-",J16/$X16*100000)</f>
        <v>574.71264367816093</v>
      </c>
      <c r="L16" s="11" t="s">
        <v>5</v>
      </c>
      <c r="M16" s="126" t="str">
        <f>IF(L16="-","-",L16/$X16*100000)</f>
        <v>-</v>
      </c>
      <c r="N16" s="11" t="s">
        <v>5</v>
      </c>
      <c r="O16" s="126" t="str">
        <f>IF(N16="-","-",N16/$X16*100000)</f>
        <v>-</v>
      </c>
      <c r="P16" s="11">
        <v>11</v>
      </c>
      <c r="Q16" s="126">
        <f>IF(P16="-","-",P16/$X16*100000)</f>
        <v>63.218390804597696</v>
      </c>
      <c r="R16" s="11">
        <v>19</v>
      </c>
      <c r="S16" s="126">
        <f>IF(R16="-","-",R16/$X16*100000)</f>
        <v>109.19540229885057</v>
      </c>
      <c r="T16" s="11" t="s">
        <v>5</v>
      </c>
      <c r="U16" s="126" t="str">
        <f>IF(T16="-","-",T16/$X16*100000)</f>
        <v>-</v>
      </c>
      <c r="V16" s="11">
        <v>8</v>
      </c>
      <c r="W16" s="126">
        <f>IF(V16="-","-",V16/$X16*100000)</f>
        <v>45.977011494252871</v>
      </c>
      <c r="X16" s="106">
        <v>17400</v>
      </c>
    </row>
    <row r="17" spans="1:24" ht="13.5" customHeight="1">
      <c r="A17" s="135" t="s">
        <v>26</v>
      </c>
      <c r="B17" s="134">
        <v>31</v>
      </c>
      <c r="C17" s="126">
        <f>IF(B17="-","-",B17/$X17*100000)</f>
        <v>11.231884057971014</v>
      </c>
      <c r="D17" s="14">
        <f>IF(SUM(F17,H17,J17,L17,N17)=0,"-",SUM(F17,H17,J17,L17,N17))</f>
        <v>6537</v>
      </c>
      <c r="E17" s="126">
        <f>IF(D17="-","-",D17/$X17*100000)</f>
        <v>2368.478260869565</v>
      </c>
      <c r="F17" s="41">
        <v>4001</v>
      </c>
      <c r="G17" s="126">
        <f>IF(F17="-","-",F17/$X17*100000)</f>
        <v>1449.6376811594203</v>
      </c>
      <c r="H17" s="41">
        <v>1057</v>
      </c>
      <c r="I17" s="133">
        <f>IF(H17="-","-",H17/$X17*100000)</f>
        <v>382.97101449275362</v>
      </c>
      <c r="J17" s="41">
        <v>1433</v>
      </c>
      <c r="K17" s="126">
        <f>IF(J17="-","-",J17/$X17*100000)</f>
        <v>519.20289855072463</v>
      </c>
      <c r="L17" s="41">
        <v>40</v>
      </c>
      <c r="M17" s="126">
        <f>IF(L17="-","-",L17/$X17*100000)</f>
        <v>14.492753623188406</v>
      </c>
      <c r="N17" s="41">
        <v>6</v>
      </c>
      <c r="O17" s="126">
        <f>IF(N17="-","-",N17/$X17*100000)</f>
        <v>2.1739130434782612</v>
      </c>
      <c r="P17" s="41">
        <v>230</v>
      </c>
      <c r="Q17" s="126">
        <f>IF(P17="-","-",P17/$X17*100000)</f>
        <v>83.333333333333343</v>
      </c>
      <c r="R17" s="41">
        <v>569</v>
      </c>
      <c r="S17" s="126">
        <f>IF(R17="-","-",R17/$X17*100000)</f>
        <v>206.15942028985506</v>
      </c>
      <c r="T17" s="108">
        <v>47</v>
      </c>
      <c r="U17" s="126">
        <f>IF(T17="-","-",T17/$X17*100000)</f>
        <v>17.028985507246379</v>
      </c>
      <c r="V17" s="108">
        <v>138</v>
      </c>
      <c r="W17" s="126">
        <f>IF(V17="-","-",V17/$X17*100000)</f>
        <v>50</v>
      </c>
      <c r="X17" s="106">
        <v>276000</v>
      </c>
    </row>
    <row r="18" spans="1:24" ht="22.5">
      <c r="A18" s="40" t="s">
        <v>25</v>
      </c>
      <c r="B18" s="39">
        <f>B19</f>
        <v>5</v>
      </c>
      <c r="C18" s="124">
        <f>C19</f>
        <v>19.53125</v>
      </c>
      <c r="D18" s="39">
        <f>D19</f>
        <v>443</v>
      </c>
      <c r="E18" s="124">
        <f>E19</f>
        <v>1730.46875</v>
      </c>
      <c r="F18" s="39">
        <f>F19</f>
        <v>265</v>
      </c>
      <c r="G18" s="124">
        <f>G19</f>
        <v>1035.15625</v>
      </c>
      <c r="H18" s="39">
        <f>H19</f>
        <v>126</v>
      </c>
      <c r="I18" s="124">
        <f>I19</f>
        <v>492.1875</v>
      </c>
      <c r="J18" s="39">
        <f>J19</f>
        <v>48</v>
      </c>
      <c r="K18" s="124">
        <f>K19</f>
        <v>187.5</v>
      </c>
      <c r="L18" s="39" t="str">
        <f>L19</f>
        <v>-</v>
      </c>
      <c r="M18" s="39" t="str">
        <f>M19</f>
        <v>-</v>
      </c>
      <c r="N18" s="39">
        <f>N19</f>
        <v>4</v>
      </c>
      <c r="O18" s="124">
        <f>O19</f>
        <v>15.625</v>
      </c>
      <c r="P18" s="39">
        <f>P19</f>
        <v>15</v>
      </c>
      <c r="Q18" s="124">
        <f>Q19</f>
        <v>58.59375</v>
      </c>
      <c r="R18" s="39">
        <f>R19</f>
        <v>61</v>
      </c>
      <c r="S18" s="124">
        <f>S19</f>
        <v>238.28125</v>
      </c>
      <c r="T18" s="39" t="str">
        <f>T19</f>
        <v>-</v>
      </c>
      <c r="U18" s="39" t="str">
        <f>U19</f>
        <v>-</v>
      </c>
      <c r="V18" s="39">
        <f>V19</f>
        <v>12</v>
      </c>
      <c r="W18" s="124">
        <f>W19</f>
        <v>46.875</v>
      </c>
      <c r="X18" s="106">
        <v>25600</v>
      </c>
    </row>
    <row r="19" spans="1:24" ht="13.5" customHeight="1">
      <c r="A19" s="25" t="s">
        <v>24</v>
      </c>
      <c r="B19" s="121">
        <f>IF(SUM(B20:B24)=0,"-",SUM(B20:B24))</f>
        <v>5</v>
      </c>
      <c r="C19" s="120">
        <f>IF(B19="-","-",B19/$X19*100000)</f>
        <v>19.53125</v>
      </c>
      <c r="D19" s="121">
        <f>IF(SUM(D20:D24)=0,"-",SUM(D20:D24))</f>
        <v>443</v>
      </c>
      <c r="E19" s="120">
        <f>IF(D19="-","-",D19/$X19*100000)</f>
        <v>1730.46875</v>
      </c>
      <c r="F19" s="121">
        <f>IF(SUM(F20:F24)=0,"-",SUM(F20:F24))</f>
        <v>265</v>
      </c>
      <c r="G19" s="120">
        <f>IF(F19="-","-",F19/$X19*100000)</f>
        <v>1035.15625</v>
      </c>
      <c r="H19" s="121">
        <f>IF(SUM(H20:H24)=0,"-",SUM(H20:H24))</f>
        <v>126</v>
      </c>
      <c r="I19" s="122">
        <f>IF(H19="-","-",H19/$X19*100000)</f>
        <v>492.1875</v>
      </c>
      <c r="J19" s="24">
        <f>IF(SUM(J20:J24)=0,"-",SUM(J20:J24))</f>
        <v>48</v>
      </c>
      <c r="K19" s="120">
        <f>IF(J19="-","-",J19/$X19*100000)</f>
        <v>187.5</v>
      </c>
      <c r="L19" s="24" t="str">
        <f>IF(SUM(L20:L24)=0,"-",SUM(L20:L24))</f>
        <v>-</v>
      </c>
      <c r="M19" s="121" t="str">
        <f>IF(L19="-","-",L19/$X19*100000)</f>
        <v>-</v>
      </c>
      <c r="N19" s="121">
        <f>IF(SUM(N20:N24)=0,"-",SUM(N20:N24))</f>
        <v>4</v>
      </c>
      <c r="O19" s="120">
        <f>IF(N19="-","-",N19/$X19*100000)</f>
        <v>15.625</v>
      </c>
      <c r="P19" s="121">
        <f>IF(SUM(P20:P24)=0,"-",SUM(P20:P24))</f>
        <v>15</v>
      </c>
      <c r="Q19" s="120">
        <f>IF(P19="-","-",P19/$X19*100000)</f>
        <v>58.59375</v>
      </c>
      <c r="R19" s="121">
        <f>IF(SUM(R20:R24)=0,"-",SUM(R20:R24))</f>
        <v>61</v>
      </c>
      <c r="S19" s="120">
        <f>IF(R19="-","-",R19/$X19*100000)</f>
        <v>238.28125</v>
      </c>
      <c r="T19" s="121" t="str">
        <f>IF(SUM(T20:T24)=0,"-",SUM(T20:T24))</f>
        <v>-</v>
      </c>
      <c r="U19" s="120" t="str">
        <f>IF(T19="-","-",T19/$X19*100000)</f>
        <v>-</v>
      </c>
      <c r="V19" s="121">
        <f>IF(SUM(V20:V24)=0,"-",SUM(V20:V24))</f>
        <v>12</v>
      </c>
      <c r="W19" s="120">
        <f>IF(V19="-","-",V19/$X19*100000)</f>
        <v>46.875</v>
      </c>
      <c r="X19" s="112">
        <v>25600</v>
      </c>
    </row>
    <row r="20" spans="1:24" ht="13.5" customHeight="1">
      <c r="A20" s="132" t="s">
        <v>23</v>
      </c>
      <c r="B20" s="20">
        <v>2</v>
      </c>
      <c r="C20" s="130">
        <f>IF(B20="-","-",B20/$X20*100000)</f>
        <v>22.988505747126435</v>
      </c>
      <c r="D20" s="22">
        <f>IF(SUM(F20,H20,J20,L20,N20)=0,"-",SUM(F20,H20,J20,L20,N20))</f>
        <v>258</v>
      </c>
      <c r="E20" s="130">
        <f>IF(D20="-","-",D20/$X20*100000)</f>
        <v>2965.5172413793102</v>
      </c>
      <c r="F20" s="20">
        <v>146</v>
      </c>
      <c r="G20" s="130">
        <f>IF(F20="-","-",F20/$X20*100000)</f>
        <v>1678.1609195402298</v>
      </c>
      <c r="H20" s="20">
        <v>60</v>
      </c>
      <c r="I20" s="130">
        <f>IF(H20="-","-",H20/$X20*100000)</f>
        <v>689.65517241379314</v>
      </c>
      <c r="J20" s="20">
        <v>48</v>
      </c>
      <c r="K20" s="130">
        <f>IF(J20="-","-",J20/$X20*100000)</f>
        <v>551.72413793103442</v>
      </c>
      <c r="L20" s="131" t="s">
        <v>28</v>
      </c>
      <c r="M20" s="130" t="str">
        <f>IF(L20="-","-",L20/$X20*100000)</f>
        <v>-</v>
      </c>
      <c r="N20" s="20">
        <v>4</v>
      </c>
      <c r="O20" s="130">
        <f>IF(N20="-","-",N20/$X20*100000)</f>
        <v>45.977011494252871</v>
      </c>
      <c r="P20" s="20">
        <v>7</v>
      </c>
      <c r="Q20" s="130">
        <f>IF(P20="-","-",P20/$X20*100000)</f>
        <v>80.459770114942529</v>
      </c>
      <c r="R20" s="20">
        <v>21</v>
      </c>
      <c r="S20" s="130">
        <f>IF(R20="-","-",R20/$X20*100000)</f>
        <v>241.37931034482759</v>
      </c>
      <c r="T20" s="131" t="s">
        <v>28</v>
      </c>
      <c r="U20" s="130" t="str">
        <f>IF(T20="-","-",T20/$X20*100000)</f>
        <v>-</v>
      </c>
      <c r="V20" s="20">
        <v>6</v>
      </c>
      <c r="W20" s="130">
        <f>IF(V20="-","-",V20/$X20*100000)</f>
        <v>68.965517241379303</v>
      </c>
      <c r="X20" s="112">
        <v>8700</v>
      </c>
    </row>
    <row r="21" spans="1:24" ht="13.5" customHeight="1">
      <c r="A21" s="19" t="s">
        <v>21</v>
      </c>
      <c r="B21" s="16" t="s">
        <v>20</v>
      </c>
      <c r="C21" s="128" t="str">
        <f>IF(B21="-","-",B21/$X21*100000)</f>
        <v>-</v>
      </c>
      <c r="D21" s="18" t="str">
        <f>IF(SUM(F21,H21,J21,L21,N21)=0,"-",SUM(F21,H21,J21,L21,N21))</f>
        <v>-</v>
      </c>
      <c r="E21" s="128" t="str">
        <f>IF(D21="-","-",D21/$X21*100000)</f>
        <v>-</v>
      </c>
      <c r="F21" s="16" t="s">
        <v>20</v>
      </c>
      <c r="G21" s="128" t="str">
        <f>IF(F21="-","-",F21/$X21*100000)</f>
        <v>-</v>
      </c>
      <c r="H21" s="16" t="s">
        <v>20</v>
      </c>
      <c r="I21" s="128" t="str">
        <f>IF(H21="-","-",H21/$X21*100000)</f>
        <v>-</v>
      </c>
      <c r="J21" s="129" t="s">
        <v>20</v>
      </c>
      <c r="K21" s="128" t="str">
        <f>IF(J21="-","-",J21/$X21*100000)</f>
        <v>-</v>
      </c>
      <c r="L21" s="114" t="s">
        <v>28</v>
      </c>
      <c r="M21" s="128" t="str">
        <f>IF(L21="-","-",L21/$X21*100000)</f>
        <v>-</v>
      </c>
      <c r="N21" s="114" t="s">
        <v>28</v>
      </c>
      <c r="O21" s="128" t="str">
        <f>IF(N21="-","-",N21/$X21*100000)</f>
        <v>-</v>
      </c>
      <c r="P21" s="16">
        <v>3</v>
      </c>
      <c r="Q21" s="128">
        <f>IF(P21="-","-",P21/$X21*100000)</f>
        <v>56.60377358490566</v>
      </c>
      <c r="R21" s="16">
        <v>38</v>
      </c>
      <c r="S21" s="128">
        <f>IF(R21="-","-",R21/$X21*100000)</f>
        <v>716.98113207547169</v>
      </c>
      <c r="T21" s="114" t="s">
        <v>28</v>
      </c>
      <c r="U21" s="128" t="str">
        <f>IF(T21="-","-",T21/$X21*100000)</f>
        <v>-</v>
      </c>
      <c r="V21" s="16">
        <v>2</v>
      </c>
      <c r="W21" s="128">
        <f>IF(V21="-","-",V21/$X21*100000)</f>
        <v>37.735849056603769</v>
      </c>
      <c r="X21" s="112">
        <v>5300</v>
      </c>
    </row>
    <row r="22" spans="1:24" ht="13.5" customHeight="1">
      <c r="A22" s="19" t="s">
        <v>19</v>
      </c>
      <c r="B22" s="16">
        <v>1</v>
      </c>
      <c r="C22" s="128">
        <f>IF(B22="-","-",B22/$X22*100000)</f>
        <v>23.255813953488374</v>
      </c>
      <c r="D22" s="18">
        <f>IF(SUM(F22,H22,J22,L22,N22)=0,"-",SUM(F22,H22,J22,L22,N22))</f>
        <v>69</v>
      </c>
      <c r="E22" s="128">
        <f>IF(D22="-","-",D22/$X22*100000)</f>
        <v>1604.6511627906975</v>
      </c>
      <c r="F22" s="16">
        <v>45</v>
      </c>
      <c r="G22" s="128">
        <f>IF(F22="-","-",F22/$X22*100000)</f>
        <v>1046.5116279069766</v>
      </c>
      <c r="H22" s="16">
        <v>24</v>
      </c>
      <c r="I22" s="128">
        <f>IF(H22="-","-",H22/$X22*100000)</f>
        <v>558.1395348837209</v>
      </c>
      <c r="J22" s="129" t="s">
        <v>17</v>
      </c>
      <c r="K22" s="128" t="str">
        <f>IF(J22="-","-",J22/$X22*100000)</f>
        <v>-</v>
      </c>
      <c r="L22" s="114" t="s">
        <v>28</v>
      </c>
      <c r="M22" s="128" t="str">
        <f>IF(L22="-","-",L22/$X22*100000)</f>
        <v>-</v>
      </c>
      <c r="N22" s="114" t="s">
        <v>28</v>
      </c>
      <c r="O22" s="128" t="str">
        <f>IF(N22="-","-",N22/$X22*100000)</f>
        <v>-</v>
      </c>
      <c r="P22" s="16">
        <v>1</v>
      </c>
      <c r="Q22" s="128">
        <f>IF(P22="-","-",P22/$X22*100000)</f>
        <v>23.255813953488374</v>
      </c>
      <c r="R22" s="16" t="s">
        <v>17</v>
      </c>
      <c r="S22" s="128" t="str">
        <f>IF(R22="-","-",R22/$X22*100000)</f>
        <v>-</v>
      </c>
      <c r="T22" s="114" t="s">
        <v>28</v>
      </c>
      <c r="U22" s="128" t="str">
        <f>IF(T22="-","-",T22/$X22*100000)</f>
        <v>-</v>
      </c>
      <c r="V22" s="16">
        <v>1</v>
      </c>
      <c r="W22" s="128">
        <f>IF(V22="-","-",V22/$X22*100000)</f>
        <v>23.255813953488374</v>
      </c>
      <c r="X22" s="106">
        <v>4300</v>
      </c>
    </row>
    <row r="23" spans="1:24" ht="13.5" customHeight="1">
      <c r="A23" s="19" t="s">
        <v>18</v>
      </c>
      <c r="B23" s="16">
        <v>1</v>
      </c>
      <c r="C23" s="128">
        <f>IF(B23="-","-",B23/$X23*100000)</f>
        <v>23.255813953488374</v>
      </c>
      <c r="D23" s="18">
        <f>IF(SUM(F23,H23,J23,L23,N23)=0,"-",SUM(F23,H23,J23,L23,N23))</f>
        <v>62</v>
      </c>
      <c r="E23" s="128">
        <f>IF(D23="-","-",D23/$X23*100000)</f>
        <v>1441.8604651162791</v>
      </c>
      <c r="F23" s="16">
        <v>52</v>
      </c>
      <c r="G23" s="128">
        <f>IF(F23="-","-",F23/$X23*100000)</f>
        <v>1209.3023255813953</v>
      </c>
      <c r="H23" s="16">
        <v>10</v>
      </c>
      <c r="I23" s="128">
        <f>IF(H23="-","-",H23/$X23*100000)</f>
        <v>232.55813953488371</v>
      </c>
      <c r="J23" s="129" t="s">
        <v>17</v>
      </c>
      <c r="K23" s="128" t="str">
        <f>IF(J23="-","-",J23/$X23*100000)</f>
        <v>-</v>
      </c>
      <c r="L23" s="114" t="s">
        <v>28</v>
      </c>
      <c r="M23" s="128" t="str">
        <f>IF(L23="-","-",L23/$X23*100000)</f>
        <v>-</v>
      </c>
      <c r="N23" s="114" t="s">
        <v>28</v>
      </c>
      <c r="O23" s="128" t="str">
        <f>IF(N23="-","-",N23/$X23*100000)</f>
        <v>-</v>
      </c>
      <c r="P23" s="16">
        <v>1</v>
      </c>
      <c r="Q23" s="128">
        <f>IF(P23="-","-",P23/$X23*100000)</f>
        <v>23.255813953488374</v>
      </c>
      <c r="R23" s="16" t="s">
        <v>17</v>
      </c>
      <c r="S23" s="128" t="str">
        <f>IF(R23="-","-",R23/$X23*100000)</f>
        <v>-</v>
      </c>
      <c r="T23" s="114" t="s">
        <v>28</v>
      </c>
      <c r="U23" s="128" t="str">
        <f>IF(T23="-","-",T23/$X23*100000)</f>
        <v>-</v>
      </c>
      <c r="V23" s="16">
        <v>2</v>
      </c>
      <c r="W23" s="128">
        <f>IF(V23="-","-",V23/$X23*100000)</f>
        <v>46.511627906976749</v>
      </c>
      <c r="X23" s="112">
        <v>4300</v>
      </c>
    </row>
    <row r="24" spans="1:24" ht="13.5" customHeight="1">
      <c r="A24" s="15" t="s">
        <v>16</v>
      </c>
      <c r="B24" s="11">
        <v>1</v>
      </c>
      <c r="C24" s="126">
        <f>IF(B24="-","-",B24/$X24*100000)</f>
        <v>33.333333333333336</v>
      </c>
      <c r="D24" s="14">
        <f>IF(SUM(F24,H24,J24,L24,N24)=0,"-",SUM(F24,H24,J24,L24,N24))</f>
        <v>54</v>
      </c>
      <c r="E24" s="126">
        <f>IF(D24="-","-",D24/$X24*100000)</f>
        <v>1799.9999999999998</v>
      </c>
      <c r="F24" s="11">
        <v>22</v>
      </c>
      <c r="G24" s="126">
        <f>IF(F24="-","-",F24/$X24*100000)</f>
        <v>733.33333333333337</v>
      </c>
      <c r="H24" s="11">
        <v>32</v>
      </c>
      <c r="I24" s="126">
        <f>IF(H24="-","-",H24/$X24*100000)</f>
        <v>1066.6666666666667</v>
      </c>
      <c r="J24" s="127" t="s">
        <v>15</v>
      </c>
      <c r="K24" s="126" t="str">
        <f>IF(J24="-","-",J24/$X24*100000)</f>
        <v>-</v>
      </c>
      <c r="L24" s="108" t="s">
        <v>28</v>
      </c>
      <c r="M24" s="126" t="str">
        <f>IF(L24="-","-",L24/$X24*100000)</f>
        <v>-</v>
      </c>
      <c r="N24" s="108" t="s">
        <v>28</v>
      </c>
      <c r="O24" s="126" t="str">
        <f>IF(N24="-","-",N24/$X24*100000)</f>
        <v>-</v>
      </c>
      <c r="P24" s="11">
        <v>3</v>
      </c>
      <c r="Q24" s="126">
        <f>IF(P24="-","-",P24/$X24*100000)</f>
        <v>100</v>
      </c>
      <c r="R24" s="11">
        <v>2</v>
      </c>
      <c r="S24" s="126">
        <f>IF(R24="-","-",R24/$X24*100000)</f>
        <v>66.666666666666671</v>
      </c>
      <c r="T24" s="108" t="s">
        <v>28</v>
      </c>
      <c r="U24" s="126" t="str">
        <f>IF(T24="-","-",T24/$X24*100000)</f>
        <v>-</v>
      </c>
      <c r="V24" s="11">
        <v>1</v>
      </c>
      <c r="W24" s="126">
        <f>IF(V24="-","-",V24/$X24*100000)</f>
        <v>33.333333333333336</v>
      </c>
      <c r="X24" s="106">
        <v>3000</v>
      </c>
    </row>
    <row r="25" spans="1:24" ht="33.75">
      <c r="A25" s="125" t="s">
        <v>14</v>
      </c>
      <c r="B25" s="26">
        <f>B26</f>
        <v>7</v>
      </c>
      <c r="C25" s="124">
        <f>C26</f>
        <v>17.412935323383085</v>
      </c>
      <c r="D25" s="26">
        <f>D26</f>
        <v>1093</v>
      </c>
      <c r="E25" s="124">
        <f>E26</f>
        <v>2718.9054726368163</v>
      </c>
      <c r="F25" s="26">
        <f>F26</f>
        <v>608</v>
      </c>
      <c r="G25" s="124">
        <f>G26</f>
        <v>1512.4378109452737</v>
      </c>
      <c r="H25" s="26">
        <f>H26</f>
        <v>362</v>
      </c>
      <c r="I25" s="124">
        <f>I26</f>
        <v>900.49751243781088</v>
      </c>
      <c r="J25" s="26">
        <f>J26</f>
        <v>100</v>
      </c>
      <c r="K25" s="124">
        <f>K26</f>
        <v>248.75621890547262</v>
      </c>
      <c r="L25" s="26">
        <f>L26</f>
        <v>4</v>
      </c>
      <c r="M25" s="26">
        <f>M26</f>
        <v>9.9502487562189046</v>
      </c>
      <c r="N25" s="26">
        <f>N26</f>
        <v>19</v>
      </c>
      <c r="O25" s="124">
        <f>O26</f>
        <v>47.263681592039802</v>
      </c>
      <c r="P25" s="26">
        <f>P26</f>
        <v>35</v>
      </c>
      <c r="Q25" s="124">
        <f>Q26</f>
        <v>87.06467661691542</v>
      </c>
      <c r="R25" s="26" t="str">
        <f>R26</f>
        <v>-</v>
      </c>
      <c r="S25" s="124" t="str">
        <f>S26</f>
        <v>-</v>
      </c>
      <c r="T25" s="26" t="str">
        <f>T26</f>
        <v>-</v>
      </c>
      <c r="U25" s="26" t="str">
        <f>U26</f>
        <v>-</v>
      </c>
      <c r="V25" s="26">
        <f>V26</f>
        <v>21</v>
      </c>
      <c r="W25" s="124">
        <f>W26</f>
        <v>52.238805970149251</v>
      </c>
      <c r="X25" s="119">
        <v>40200</v>
      </c>
    </row>
    <row r="26" spans="1:24" ht="13.5" customHeight="1">
      <c r="A26" s="123" t="s">
        <v>13</v>
      </c>
      <c r="B26" s="121">
        <f>IF(SUM(B27:B30)=0,"-",SUM(B27:B30))</f>
        <v>7</v>
      </c>
      <c r="C26" s="120">
        <f>IF(B26="-","-",B26/$X26*100000)</f>
        <v>17.412935323383085</v>
      </c>
      <c r="D26" s="121">
        <f>IF(SUM(D27:D30)=0,"-",SUM(D27:D30))</f>
        <v>1093</v>
      </c>
      <c r="E26" s="120">
        <f>IF(D26="-","-",D26/$X26*100000)</f>
        <v>2718.9054726368163</v>
      </c>
      <c r="F26" s="121">
        <f>IF(SUM(F27:F30)=0,"-",SUM(F27:F30))</f>
        <v>608</v>
      </c>
      <c r="G26" s="120">
        <f>IF(F26="-","-",F26/$X26*100000)</f>
        <v>1512.4378109452737</v>
      </c>
      <c r="H26" s="121">
        <f>IF(SUM(H27:H30)=0,"-",SUM(H27:H30))</f>
        <v>362</v>
      </c>
      <c r="I26" s="122">
        <f>IF(H26="-","-",H26/$X26*100000)</f>
        <v>900.49751243781088</v>
      </c>
      <c r="J26" s="24">
        <f>IF(SUM(J27:J30)=0,"-",SUM(J27:J30))</f>
        <v>100</v>
      </c>
      <c r="K26" s="120">
        <f>IF(J26="-","-",J26/$X26*100000)</f>
        <v>248.75621890547262</v>
      </c>
      <c r="L26" s="24">
        <f>IF(SUM(L27:L30)=0,"-",SUM(L27:L30))</f>
        <v>4</v>
      </c>
      <c r="M26" s="121">
        <f>IF(L26="-","-",L26/$X26*100000)</f>
        <v>9.9502487562189046</v>
      </c>
      <c r="N26" s="121">
        <f>IF(SUM(N27:N30)=0,"-",SUM(N27:N30))</f>
        <v>19</v>
      </c>
      <c r="O26" s="120">
        <f>IF(N26="-","-",N26/$X26*100000)</f>
        <v>47.263681592039802</v>
      </c>
      <c r="P26" s="121">
        <f>IF(SUM(P27:P30)=0,"-",SUM(P27:P30))</f>
        <v>35</v>
      </c>
      <c r="Q26" s="120">
        <f>IF(P26="-","-",P26/$X26*100000)</f>
        <v>87.06467661691542</v>
      </c>
      <c r="R26" s="121" t="str">
        <f>IF(SUM(R27:R30)=0,"-",SUM(R27:R30))</f>
        <v>-</v>
      </c>
      <c r="S26" s="120" t="str">
        <f>IF(R26="-","-",R26/$X26*100000)</f>
        <v>-</v>
      </c>
      <c r="T26" s="121" t="str">
        <f>IF(SUM(T27:T30)=0,"-",SUM(T27:T30))</f>
        <v>-</v>
      </c>
      <c r="U26" s="121" t="str">
        <f>IF(T26="-","-",T26/$X26*100000)</f>
        <v>-</v>
      </c>
      <c r="V26" s="121">
        <f>IF(SUM(V27:V30)=0,"-",SUM(V27:V30))</f>
        <v>21</v>
      </c>
      <c r="W26" s="120">
        <f>IF(V26="-","-",V26/$X26*100000)</f>
        <v>52.238805970149251</v>
      </c>
      <c r="X26" s="119">
        <v>40200</v>
      </c>
    </row>
    <row r="27" spans="1:24" ht="13.5" customHeight="1">
      <c r="A27" s="19" t="s">
        <v>12</v>
      </c>
      <c r="B27" s="118">
        <v>3</v>
      </c>
      <c r="C27" s="113">
        <f>IF(B27="-","-",B27/$X27*100000)</f>
        <v>16.129032258064516</v>
      </c>
      <c r="D27" s="116">
        <f>IF(SUM(F27,H27,J27,L27,N27)=0,"-",SUM(F27,H27,J27,L27,N27))</f>
        <v>705</v>
      </c>
      <c r="E27" s="113">
        <f>IF(D27="-","-",D27/$X27*100000)</f>
        <v>3790.3225806451615</v>
      </c>
      <c r="F27" s="20">
        <v>433</v>
      </c>
      <c r="G27" s="113">
        <f>IF(F27="-","-",F27/$X27*100000)</f>
        <v>2327.9569892473119</v>
      </c>
      <c r="H27" s="20">
        <v>160</v>
      </c>
      <c r="I27" s="115">
        <f>IF(H27="-","-",H27/$X27*100000)</f>
        <v>860.21505376344089</v>
      </c>
      <c r="J27" s="114">
        <v>100</v>
      </c>
      <c r="K27" s="113">
        <f>IF(J27="-","-",J27/$X27*100000)</f>
        <v>537.63440860215053</v>
      </c>
      <c r="L27" s="114">
        <v>4</v>
      </c>
      <c r="M27" s="113">
        <f>IF(L27="-","-",L27/$X27*100000)</f>
        <v>21.50537634408602</v>
      </c>
      <c r="N27" s="20">
        <v>8</v>
      </c>
      <c r="O27" s="113">
        <f>IF(N27="-","-",N27/$X27*100000)</f>
        <v>43.01075268817204</v>
      </c>
      <c r="P27" s="114">
        <v>19</v>
      </c>
      <c r="Q27" s="113">
        <f>IF(P27="-","-",P27/$X27*100000)</f>
        <v>102.15053763440861</v>
      </c>
      <c r="R27" s="114" t="s">
        <v>5</v>
      </c>
      <c r="S27" s="113" t="str">
        <f>IF(R27="-","-",R27/$X27*100000)</f>
        <v>-</v>
      </c>
      <c r="T27" s="114" t="s">
        <v>28</v>
      </c>
      <c r="U27" s="113" t="str">
        <f>IF(T27="-","-",T27/$X27*100000)</f>
        <v>-</v>
      </c>
      <c r="V27" s="114">
        <v>9</v>
      </c>
      <c r="W27" s="113">
        <f>IF(V27="-","-",V27/$X27*100000)</f>
        <v>48.387096774193552</v>
      </c>
      <c r="X27" s="112">
        <v>18600</v>
      </c>
    </row>
    <row r="28" spans="1:24" ht="13.5" customHeight="1">
      <c r="A28" s="19" t="s">
        <v>10</v>
      </c>
      <c r="B28" s="117">
        <v>1</v>
      </c>
      <c r="C28" s="113">
        <f>IF(B28="-","-",B28/$X28*100000)</f>
        <v>16.129032258064516</v>
      </c>
      <c r="D28" s="116">
        <f>IF(SUM(F28,H28,J28,L28,N28)=0,"-",SUM(F28,H28,J28,L28,N28))</f>
        <v>56</v>
      </c>
      <c r="E28" s="113">
        <f>IF(D28="-","-",D28/$X28*100000)</f>
        <v>903.22580645161304</v>
      </c>
      <c r="F28" s="16">
        <v>30</v>
      </c>
      <c r="G28" s="113">
        <f>IF(F28="-","-",F28/$X28*100000)</f>
        <v>483.87096774193549</v>
      </c>
      <c r="H28" s="16">
        <v>24</v>
      </c>
      <c r="I28" s="115">
        <f>IF(H28="-","-",H28/$X28*100000)</f>
        <v>387.09677419354841</v>
      </c>
      <c r="J28" s="114" t="s">
        <v>28</v>
      </c>
      <c r="K28" s="113" t="str">
        <f>IF(J28="-","-",J28/$X28*100000)</f>
        <v>-</v>
      </c>
      <c r="L28" s="114" t="s">
        <v>28</v>
      </c>
      <c r="M28" s="113" t="str">
        <f>IF(L28="-","-",L28/$X28*100000)</f>
        <v>-</v>
      </c>
      <c r="N28" s="16">
        <v>2</v>
      </c>
      <c r="O28" s="113">
        <f>IF(N28="-","-",N28/$X28*100000)</f>
        <v>32.258064516129032</v>
      </c>
      <c r="P28" s="114" t="s">
        <v>5</v>
      </c>
      <c r="Q28" s="113" t="str">
        <f>IF(P28="-","-",P28/$X28*100000)</f>
        <v>-</v>
      </c>
      <c r="R28" s="114" t="s">
        <v>28</v>
      </c>
      <c r="S28" s="113" t="str">
        <f>IF(R28="-","-",R28/$X28*100000)</f>
        <v>-</v>
      </c>
      <c r="T28" s="114" t="s">
        <v>28</v>
      </c>
      <c r="U28" s="113" t="str">
        <f>IF(T28="-","-",T28/$X28*100000)</f>
        <v>-</v>
      </c>
      <c r="V28" s="114">
        <v>4</v>
      </c>
      <c r="W28" s="113">
        <f>IF(V28="-","-",V28/$X28*100000)</f>
        <v>64.516129032258064</v>
      </c>
      <c r="X28" s="112">
        <v>6200</v>
      </c>
    </row>
    <row r="29" spans="1:24" ht="13.5" customHeight="1">
      <c r="A29" s="19" t="s">
        <v>9</v>
      </c>
      <c r="B29" s="117">
        <v>1</v>
      </c>
      <c r="C29" s="113">
        <f>IF(B29="-","-",B29/$X29*100000)</f>
        <v>16.393442622950818</v>
      </c>
      <c r="D29" s="116">
        <f>IF(SUM(F29,H29,J29,L29,N29)=0,"-",SUM(F29,H29,J29,L29,N29))</f>
        <v>56</v>
      </c>
      <c r="E29" s="113">
        <f>IF(D29="-","-",D29/$X29*100000)</f>
        <v>918.03278688524586</v>
      </c>
      <c r="F29" s="16">
        <v>33</v>
      </c>
      <c r="G29" s="113">
        <f>IF(F29="-","-",F29/$X29*100000)</f>
        <v>540.98360655737702</v>
      </c>
      <c r="H29" s="16">
        <v>19</v>
      </c>
      <c r="I29" s="115">
        <f>IF(H29="-","-",H29/$X29*100000)</f>
        <v>311.47540983606558</v>
      </c>
      <c r="J29" s="114" t="s">
        <v>28</v>
      </c>
      <c r="K29" s="113" t="str">
        <f>IF(J29="-","-",J29/$X29*100000)</f>
        <v>-</v>
      </c>
      <c r="L29" s="114" t="s">
        <v>28</v>
      </c>
      <c r="M29" s="113" t="str">
        <f>IF(L29="-","-",L29/$X29*100000)</f>
        <v>-</v>
      </c>
      <c r="N29" s="16">
        <v>4</v>
      </c>
      <c r="O29" s="113">
        <f>IF(N29="-","-",N29/$X29*100000)</f>
        <v>65.573770491803273</v>
      </c>
      <c r="P29" s="114" t="s">
        <v>5</v>
      </c>
      <c r="Q29" s="113" t="str">
        <f>IF(P29="-","-",P29/$X29*100000)</f>
        <v>-</v>
      </c>
      <c r="R29" s="114" t="s">
        <v>28</v>
      </c>
      <c r="S29" s="113" t="str">
        <f>IF(R29="-","-",R29/$X29*100000)</f>
        <v>-</v>
      </c>
      <c r="T29" s="114" t="s">
        <v>28</v>
      </c>
      <c r="U29" s="113" t="str">
        <f>IF(T29="-","-",T29/$X29*100000)</f>
        <v>-</v>
      </c>
      <c r="V29" s="114">
        <v>3</v>
      </c>
      <c r="W29" s="113">
        <f>IF(V29="-","-",V29/$X29*100000)</f>
        <v>49.180327868852459</v>
      </c>
      <c r="X29" s="112">
        <v>6100</v>
      </c>
    </row>
    <row r="30" spans="1:24" ht="13.5" customHeight="1">
      <c r="A30" s="15" t="s">
        <v>7</v>
      </c>
      <c r="B30" s="111">
        <v>2</v>
      </c>
      <c r="C30" s="107">
        <f>IF(B30="-","-",B30/$X30*100000)</f>
        <v>21.50537634408602</v>
      </c>
      <c r="D30" s="110">
        <f>IF(SUM(F30,H30,J30,L30,N30)=0,"-",SUM(F30,H30,J30,L30,N30))</f>
        <v>276</v>
      </c>
      <c r="E30" s="107">
        <f>IF(D30="-","-",D30/$X30*100000)</f>
        <v>2967.7419354838712</v>
      </c>
      <c r="F30" s="11">
        <v>112</v>
      </c>
      <c r="G30" s="107">
        <f>IF(F30="-","-",F30/$X30*100000)</f>
        <v>1204.3010752688172</v>
      </c>
      <c r="H30" s="11">
        <v>159</v>
      </c>
      <c r="I30" s="109">
        <f>IF(H30="-","-",H30/$X30*100000)</f>
        <v>1709.6774193548388</v>
      </c>
      <c r="J30" s="108" t="s">
        <v>28</v>
      </c>
      <c r="K30" s="107" t="str">
        <f>IF(J30="-","-",J30/$X30*100000)</f>
        <v>-</v>
      </c>
      <c r="L30" s="108" t="s">
        <v>28</v>
      </c>
      <c r="M30" s="107" t="str">
        <f>IF(L30="-","-",L30/$X30*100000)</f>
        <v>-</v>
      </c>
      <c r="N30" s="11">
        <v>5</v>
      </c>
      <c r="O30" s="107">
        <f>IF(N30="-","-",N30/$X30*100000)</f>
        <v>53.763440860215056</v>
      </c>
      <c r="P30" s="108">
        <v>16</v>
      </c>
      <c r="Q30" s="107">
        <f>IF(P30="-","-",P30/$X30*100000)</f>
        <v>172.04301075268816</v>
      </c>
      <c r="R30" s="108" t="s">
        <v>5</v>
      </c>
      <c r="S30" s="107" t="str">
        <f>IF(R30="-","-",R30/$X30*100000)</f>
        <v>-</v>
      </c>
      <c r="T30" s="108" t="s">
        <v>28</v>
      </c>
      <c r="U30" s="107" t="str">
        <f>IF(T30="-","-",T30/$X30*100000)</f>
        <v>-</v>
      </c>
      <c r="V30" s="108">
        <v>5</v>
      </c>
      <c r="W30" s="107">
        <f>IF(V30="-","-",V30/$X30*100000)</f>
        <v>53.763440860215056</v>
      </c>
      <c r="X30" s="106">
        <v>9300</v>
      </c>
    </row>
    <row r="31" spans="1:24" s="102" customFormat="1" ht="13.5" customHeight="1">
      <c r="A31" s="8" t="s">
        <v>70</v>
      </c>
      <c r="E31" s="104"/>
      <c r="F31" s="8"/>
      <c r="G31" s="104"/>
      <c r="H31" s="8"/>
      <c r="I31" s="104"/>
      <c r="J31" s="8"/>
      <c r="K31" s="104"/>
      <c r="L31" s="8"/>
      <c r="M31" s="105"/>
      <c r="N31" s="8"/>
      <c r="O31" s="104"/>
      <c r="P31" s="8"/>
      <c r="Q31" s="104"/>
      <c r="R31" s="8"/>
      <c r="S31" s="104"/>
      <c r="T31" s="8"/>
      <c r="U31" s="104"/>
      <c r="V31" s="8"/>
      <c r="W31" s="104"/>
      <c r="X31" s="103"/>
    </row>
    <row r="32" spans="1:24" s="102" customFormat="1" ht="13.5" customHeight="1">
      <c r="A32" s="8"/>
      <c r="E32" s="104"/>
      <c r="F32" s="8"/>
      <c r="G32" s="104"/>
      <c r="H32" s="8"/>
      <c r="I32" s="104"/>
      <c r="J32" s="8"/>
      <c r="K32" s="104"/>
      <c r="L32" s="8"/>
      <c r="M32" s="105"/>
      <c r="N32" s="8"/>
      <c r="O32" s="104"/>
      <c r="P32" s="8"/>
      <c r="Q32" s="104"/>
      <c r="R32" s="8"/>
      <c r="S32" s="104"/>
      <c r="T32" s="8"/>
      <c r="U32" s="104"/>
      <c r="V32" s="8"/>
      <c r="W32" s="104"/>
      <c r="X32" s="103"/>
    </row>
    <row r="33" spans="1:23">
      <c r="A33" s="5" t="s">
        <v>2</v>
      </c>
      <c r="B33" s="4"/>
      <c r="C33" s="100"/>
      <c r="D33" s="4"/>
      <c r="E33" s="100"/>
      <c r="F33" s="4"/>
      <c r="G33" s="100"/>
      <c r="H33" s="4"/>
      <c r="I33" s="100"/>
      <c r="J33" s="4"/>
      <c r="K33" s="100"/>
      <c r="L33" s="4"/>
      <c r="M33" s="100"/>
      <c r="N33" s="4"/>
      <c r="O33" s="100"/>
      <c r="P33" s="4"/>
      <c r="Q33" s="100"/>
      <c r="R33" s="4"/>
      <c r="S33" s="100"/>
      <c r="T33" s="4"/>
      <c r="U33" s="100"/>
      <c r="V33" s="4"/>
      <c r="W33" s="100"/>
    </row>
    <row r="34" spans="1:23">
      <c r="A34" s="5" t="s">
        <v>69</v>
      </c>
      <c r="B34" s="4"/>
      <c r="C34" s="100"/>
      <c r="D34" s="4"/>
      <c r="E34" s="100"/>
      <c r="F34" s="4"/>
      <c r="G34" s="100"/>
      <c r="H34" s="4"/>
      <c r="I34" s="100"/>
      <c r="J34" s="4"/>
      <c r="K34" s="100"/>
      <c r="L34" s="4"/>
      <c r="M34" s="100"/>
      <c r="N34" s="4"/>
      <c r="O34" s="100"/>
      <c r="P34" s="4"/>
      <c r="Q34" s="100"/>
      <c r="R34" s="4"/>
      <c r="S34" s="100"/>
      <c r="T34" s="4"/>
      <c r="U34" s="100"/>
      <c r="V34" s="4"/>
      <c r="W34" s="100"/>
    </row>
    <row r="35" spans="1:23">
      <c r="A35" s="5" t="s">
        <v>68</v>
      </c>
      <c r="B35" s="4"/>
      <c r="C35" s="100"/>
      <c r="D35" s="4"/>
      <c r="E35" s="100"/>
      <c r="F35" s="4"/>
      <c r="G35" s="100"/>
      <c r="H35" s="4"/>
      <c r="I35" s="100"/>
      <c r="J35" s="4"/>
      <c r="K35" s="100"/>
      <c r="L35" s="4"/>
      <c r="M35" s="100"/>
      <c r="N35" s="4"/>
      <c r="O35" s="100"/>
      <c r="P35" s="4"/>
      <c r="Q35" s="100"/>
      <c r="R35" s="4"/>
      <c r="S35" s="100"/>
      <c r="T35" s="4"/>
      <c r="U35" s="100"/>
      <c r="V35" s="4"/>
      <c r="W35" s="100"/>
    </row>
    <row r="36" spans="1:23">
      <c r="A36" s="101"/>
      <c r="B36" s="4"/>
      <c r="C36" s="100"/>
      <c r="D36" s="4"/>
      <c r="E36" s="100"/>
      <c r="F36" s="4"/>
      <c r="G36" s="100"/>
      <c r="H36" s="4"/>
      <c r="I36" s="100"/>
      <c r="J36" s="4"/>
      <c r="K36" s="100"/>
      <c r="L36" s="4"/>
      <c r="M36" s="100"/>
      <c r="N36" s="4"/>
      <c r="O36" s="100"/>
      <c r="P36" s="4"/>
      <c r="Q36" s="100"/>
      <c r="R36" s="4"/>
      <c r="S36" s="100"/>
      <c r="T36" s="4"/>
      <c r="U36" s="100"/>
      <c r="V36" s="4"/>
      <c r="W36" s="100"/>
    </row>
  </sheetData>
  <mergeCells count="9">
    <mergeCell ref="X4:X5"/>
    <mergeCell ref="S1:W1"/>
    <mergeCell ref="B2:O2"/>
    <mergeCell ref="B3:C4"/>
    <mergeCell ref="D3:O3"/>
    <mergeCell ref="P3:U3"/>
    <mergeCell ref="D4:E4"/>
    <mergeCell ref="F4:G4"/>
    <mergeCell ref="P4:Q4"/>
  </mergeCells>
  <phoneticPr fontId="3"/>
  <pageMargins left="0.78740157480314965" right="0.78740157480314965" top="0.78740157480314965" bottom="0.78740157480314965" header="0.51181102362204722" footer="0.5118110236220472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2"/>
  <sheetViews>
    <sheetView showGridLines="0" view="pageBreakPreview" zoomScaleNormal="25" workbookViewId="0">
      <pane xSplit="1" ySplit="4" topLeftCell="B5" activePane="bottomRight" state="frozen"/>
      <selection activeCell="C9" sqref="C9"/>
      <selection pane="topRight" activeCell="C9" sqref="C9"/>
      <selection pane="bottomLeft" activeCell="C9" sqref="C9"/>
      <selection pane="bottomRight" activeCell="C9" sqref="C9"/>
    </sheetView>
  </sheetViews>
  <sheetFormatPr defaultRowHeight="11.25"/>
  <cols>
    <col min="1" max="1" width="12.625" style="199" customWidth="1"/>
    <col min="2" max="2" width="6.75" style="96" customWidth="1"/>
    <col min="3" max="3" width="6.5" style="96" customWidth="1"/>
    <col min="4" max="4" width="5.875" style="96" customWidth="1"/>
    <col min="5" max="5" width="6.5" style="96" customWidth="1"/>
    <col min="6" max="6" width="6.75" style="96" customWidth="1"/>
    <col min="7" max="7" width="6.5" style="96" customWidth="1"/>
    <col min="8" max="8" width="5.875" style="96" customWidth="1"/>
    <col min="9" max="9" width="6.5" style="96" customWidth="1"/>
    <col min="10" max="10" width="5.875" style="96" customWidth="1"/>
    <col min="11" max="11" width="6.5" style="96" customWidth="1"/>
    <col min="12" max="12" width="5.875" style="96" customWidth="1"/>
    <col min="13" max="13" width="6.5" style="96" customWidth="1"/>
    <col min="14" max="14" width="5.875" style="96" customWidth="1"/>
    <col min="15" max="15" width="6.5" style="96" customWidth="1"/>
    <col min="16" max="16" width="6.75" style="96" customWidth="1"/>
    <col min="17" max="17" width="7.625" style="96" customWidth="1"/>
    <col min="18" max="18" width="6.75" style="96" customWidth="1"/>
    <col min="19" max="19" width="6.5" style="96" customWidth="1"/>
    <col min="20" max="20" width="19.625" style="198" customWidth="1"/>
    <col min="21" max="21" width="5.875" style="197" customWidth="1"/>
    <col min="22" max="16384" width="9" style="96"/>
  </cols>
  <sheetData>
    <row r="1" spans="1:22" s="238" customFormat="1" ht="15" customHeight="1">
      <c r="A1" s="243" t="s">
        <v>110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39"/>
      <c r="M1" s="241"/>
      <c r="N1" s="239"/>
      <c r="O1" s="241"/>
      <c r="P1" s="239"/>
      <c r="Q1" s="240" t="s">
        <v>109</v>
      </c>
      <c r="R1" s="240"/>
      <c r="S1" s="240"/>
      <c r="T1" s="239"/>
      <c r="U1" s="239"/>
      <c r="V1" s="7"/>
    </row>
    <row r="2" spans="1:22" ht="24.75" customHeight="1">
      <c r="A2" s="237"/>
      <c r="B2" s="236" t="s">
        <v>108</v>
      </c>
      <c r="C2" s="86"/>
      <c r="D2" s="87" t="s">
        <v>107</v>
      </c>
      <c r="E2" s="235"/>
      <c r="F2" s="87" t="s">
        <v>106</v>
      </c>
      <c r="G2" s="86"/>
      <c r="H2" s="236" t="s">
        <v>105</v>
      </c>
      <c r="I2" s="86"/>
      <c r="J2" s="87" t="s">
        <v>104</v>
      </c>
      <c r="K2" s="235"/>
      <c r="L2" s="87" t="s">
        <v>103</v>
      </c>
      <c r="M2" s="86"/>
      <c r="N2" s="87" t="s">
        <v>102</v>
      </c>
      <c r="O2" s="86"/>
      <c r="P2" s="87" t="s">
        <v>101</v>
      </c>
      <c r="Q2" s="235"/>
      <c r="R2" s="84" t="s">
        <v>100</v>
      </c>
      <c r="S2" s="82"/>
      <c r="T2" s="234" t="s">
        <v>99</v>
      </c>
      <c r="U2" s="200"/>
      <c r="V2" s="45"/>
    </row>
    <row r="3" spans="1:22" ht="27" customHeight="1">
      <c r="A3" s="233"/>
      <c r="B3" s="231" t="s">
        <v>72</v>
      </c>
      <c r="C3" s="230" t="s">
        <v>98</v>
      </c>
      <c r="D3" s="231" t="s">
        <v>72</v>
      </c>
      <c r="E3" s="230" t="s">
        <v>98</v>
      </c>
      <c r="F3" s="231" t="s">
        <v>72</v>
      </c>
      <c r="G3" s="230" t="s">
        <v>98</v>
      </c>
      <c r="H3" s="231" t="s">
        <v>72</v>
      </c>
      <c r="I3" s="230" t="s">
        <v>98</v>
      </c>
      <c r="J3" s="231" t="s">
        <v>72</v>
      </c>
      <c r="K3" s="230" t="s">
        <v>98</v>
      </c>
      <c r="L3" s="231" t="s">
        <v>72</v>
      </c>
      <c r="M3" s="230" t="s">
        <v>98</v>
      </c>
      <c r="N3" s="231" t="s">
        <v>72</v>
      </c>
      <c r="O3" s="230" t="s">
        <v>98</v>
      </c>
      <c r="P3" s="231" t="s">
        <v>72</v>
      </c>
      <c r="Q3" s="232" t="s">
        <v>98</v>
      </c>
      <c r="R3" s="231" t="s">
        <v>72</v>
      </c>
      <c r="S3" s="230" t="s">
        <v>98</v>
      </c>
      <c r="T3" s="112" t="s">
        <v>97</v>
      </c>
      <c r="U3" s="200"/>
      <c r="V3" s="4"/>
    </row>
    <row r="4" spans="1:22" s="225" customFormat="1" ht="14.25" customHeight="1">
      <c r="A4" s="229" t="s">
        <v>38</v>
      </c>
      <c r="B4" s="24">
        <v>12612</v>
      </c>
      <c r="C4" s="139">
        <f>B4/T4*100000</f>
        <v>230.03474597138245</v>
      </c>
      <c r="D4" s="24">
        <v>4457</v>
      </c>
      <c r="E4" s="139">
        <f>D4/T4*100000</f>
        <v>81.292805486397995</v>
      </c>
      <c r="F4" s="24">
        <v>10568</v>
      </c>
      <c r="G4" s="139">
        <f>F4/T4*100000</f>
        <v>192.75350423609021</v>
      </c>
      <c r="H4" s="24">
        <v>5018</v>
      </c>
      <c r="I4" s="139">
        <f>H4/T4*100000</f>
        <v>91.525083673041323</v>
      </c>
      <c r="J4" s="24">
        <v>2101</v>
      </c>
      <c r="K4" s="139">
        <f>J4/T4*100000</f>
        <v>38.32088497350734</v>
      </c>
      <c r="L4" s="24">
        <v>2764</v>
      </c>
      <c r="M4" s="139">
        <f>L4/T4*100000</f>
        <v>50.413577375903984</v>
      </c>
      <c r="N4" s="24">
        <v>1526</v>
      </c>
      <c r="O4" s="139">
        <f>N4/T4*100000</f>
        <v>27.833255816074342</v>
      </c>
      <c r="P4" s="24">
        <v>50849</v>
      </c>
      <c r="Q4" s="219">
        <f>P4/T4*100000</f>
        <v>927.45296526314837</v>
      </c>
      <c r="R4" s="24">
        <v>21449</v>
      </c>
      <c r="S4" s="139">
        <f>R4/T4*100000</f>
        <v>391.21592660483526</v>
      </c>
      <c r="T4" s="228">
        <v>5482650</v>
      </c>
      <c r="U4" s="227"/>
      <c r="V4" s="226"/>
    </row>
    <row r="5" spans="1:22" s="222" customFormat="1" ht="22.5">
      <c r="A5" s="47" t="s">
        <v>37</v>
      </c>
      <c r="B5" s="46">
        <f>IF(SUM(B6,B15)=0,"-",SUM(B6,B15))</f>
        <v>908</v>
      </c>
      <c r="C5" s="224">
        <f>IF(B5="-","-",B5/$T5*100000)</f>
        <v>226.26745910116</v>
      </c>
      <c r="D5" s="46">
        <f>IF(SUM(D6,D15)=0,"-",SUM(D6,D15))</f>
        <v>244</v>
      </c>
      <c r="E5" s="224">
        <f>IF(D5="-","-",D5/$T5*100000)</f>
        <v>60.803149802514355</v>
      </c>
      <c r="F5" s="46">
        <f>IF(SUM(F6,F15)=0,"-",SUM(F6,F15))</f>
        <v>753</v>
      </c>
      <c r="G5" s="224">
        <f>IF(F5="-","-",F5/$T5*100000)</f>
        <v>187.64250738234966</v>
      </c>
      <c r="H5" s="46">
        <f>IF(SUM(H6,H15)=0,"-",SUM(H6,H15))</f>
        <v>449</v>
      </c>
      <c r="I5" s="224">
        <f>IF(H5="-","-",H5/$T5*100000)</f>
        <v>111.88776336610225</v>
      </c>
      <c r="J5" s="46">
        <f>IF(SUM(J6,J15)=0,"-",SUM(J6,J15))</f>
        <v>143</v>
      </c>
      <c r="K5" s="224">
        <f>IF(J5="-","-",J5/$T5*100000)</f>
        <v>35.634632876063741</v>
      </c>
      <c r="L5" s="46">
        <f>IF(SUM(L6,L15)=0,"-",SUM(L6,L15))</f>
        <v>158</v>
      </c>
      <c r="M5" s="224">
        <f>IF(L5="-","-",L5/$T5*100000)</f>
        <v>39.372531429497002</v>
      </c>
      <c r="N5" s="46">
        <f>IF(SUM(N6,N15)=0,"-",SUM(N6,N15))</f>
        <v>70</v>
      </c>
      <c r="O5" s="224">
        <f>IF(N5="-","-",N5/$T5*100000)</f>
        <v>17.443526582688545</v>
      </c>
      <c r="P5" s="46">
        <f>IF(SUM(P6,P15)=0,"-",SUM(P6,P15))</f>
        <v>3721</v>
      </c>
      <c r="Q5" s="224">
        <f>IF(P5="-","-",P5/$T5*100000)</f>
        <v>927.24803448834393</v>
      </c>
      <c r="R5" s="46">
        <f>IF(SUM(R6,R15)=0,"-",SUM(R6,R15))</f>
        <v>2130</v>
      </c>
      <c r="S5" s="224">
        <f>IF(R5="-","-",R5/$T5*100000)</f>
        <v>530.78159458752293</v>
      </c>
      <c r="T5" s="141">
        <v>401295</v>
      </c>
      <c r="U5" s="223"/>
      <c r="V5" s="4"/>
    </row>
    <row r="6" spans="1:22" ht="13.5" customHeight="1">
      <c r="A6" s="25" t="s">
        <v>36</v>
      </c>
      <c r="B6" s="43">
        <f>IF(SUM(B7:B14)=0,"-",SUM(B7:B14))</f>
        <v>109</v>
      </c>
      <c r="C6" s="139">
        <f>IF(B6="-","-",B6/$T6*100000)</f>
        <v>88.6286945562467</v>
      </c>
      <c r="D6" s="43">
        <f>IF(SUM(D7:D14)=0,"-",SUM(D7:D14))</f>
        <v>56</v>
      </c>
      <c r="E6" s="139">
        <f>IF(D6="-","-",D6/$T6*100000)</f>
        <v>45.534008212383625</v>
      </c>
      <c r="F6" s="43">
        <f>IF(SUM(F7:F14)=0,"-",SUM(F7:F14))</f>
        <v>99</v>
      </c>
      <c r="G6" s="139">
        <f>IF(F6="-","-",F6/$T6*100000)</f>
        <v>80.497621661178187</v>
      </c>
      <c r="H6" s="43">
        <f>IF(SUM(H7:H14)=0,"-",SUM(H7:H14))</f>
        <v>97</v>
      </c>
      <c r="I6" s="139">
        <f>IF(H6="-","-",H6/$T6*100000)</f>
        <v>78.871407082164495</v>
      </c>
      <c r="J6" s="43">
        <f>IF(SUM(J7:J14)=0,"-",SUM(J7:J14))</f>
        <v>28</v>
      </c>
      <c r="K6" s="139">
        <f>IF(J6="-","-",J6/$T6*100000)</f>
        <v>22.767004106191813</v>
      </c>
      <c r="L6" s="43">
        <f>IF(SUM(L7:L14)=0,"-",SUM(L7:L14))</f>
        <v>52</v>
      </c>
      <c r="M6" s="139">
        <f>IF(L6="-","-",L6/$T6*100000)</f>
        <v>42.281579054356222</v>
      </c>
      <c r="N6" s="43" t="str">
        <f>IF(SUM(N7:N14)=0,"-",SUM(N7:N14))</f>
        <v>-</v>
      </c>
      <c r="O6" s="139" t="str">
        <f>IF(N6="-","-",N6/$T6*100000)</f>
        <v>-</v>
      </c>
      <c r="P6" s="43">
        <f>IF(SUM(P7:P14)=0,"-",SUM(P7:P14))</f>
        <v>346</v>
      </c>
      <c r="Q6" s="139">
        <f>IF(P6="-","-",P6/$T6*100000)</f>
        <v>281.33512216937027</v>
      </c>
      <c r="R6" s="43">
        <f>IF(SUM(R7:R14)=0,"-",SUM(R7:R14))</f>
        <v>455</v>
      </c>
      <c r="S6" s="139">
        <f>IF(R6="-","-",R6/$T6*100000)</f>
        <v>369.96381672561694</v>
      </c>
      <c r="T6" s="138">
        <v>122985</v>
      </c>
      <c r="U6" s="211"/>
      <c r="V6" s="4"/>
    </row>
    <row r="7" spans="1:22" ht="13.5" customHeight="1">
      <c r="A7" s="221" t="s">
        <v>35</v>
      </c>
      <c r="B7" s="16">
        <v>25</v>
      </c>
      <c r="C7" s="128">
        <f>IF(B7="-","-",B7/$T7*100000)</f>
        <v>52.115905774442361</v>
      </c>
      <c r="D7" s="16">
        <v>24</v>
      </c>
      <c r="E7" s="128">
        <f>IF(D7="-","-",D7/$T7*100000)</f>
        <v>50.031269543464667</v>
      </c>
      <c r="F7" s="16">
        <v>36</v>
      </c>
      <c r="G7" s="128">
        <f>IF(F7="-","-",F7/$T7*100000)</f>
        <v>75.046904315196997</v>
      </c>
      <c r="H7" s="16">
        <v>52</v>
      </c>
      <c r="I7" s="128">
        <f>IF(H7="-","-",H7/$T7*100000)</f>
        <v>108.40108401084011</v>
      </c>
      <c r="J7" s="16">
        <v>13</v>
      </c>
      <c r="K7" s="128">
        <f>IF(J7="-","-",J7/$T7*100000)</f>
        <v>27.100271002710027</v>
      </c>
      <c r="L7" s="16">
        <v>9</v>
      </c>
      <c r="M7" s="128">
        <f>IF(L7="-","-",L7/$T7*100000)</f>
        <v>18.761726078799249</v>
      </c>
      <c r="N7" s="16" t="s">
        <v>5</v>
      </c>
      <c r="O7" s="128" t="str">
        <f>IF(N7="-","-",N7/$T7*100000)</f>
        <v>-</v>
      </c>
      <c r="P7" s="16">
        <v>55</v>
      </c>
      <c r="Q7" s="128">
        <f>IF(P7="-","-",P7/$T7*100000)</f>
        <v>114.65499270377319</v>
      </c>
      <c r="R7" s="16">
        <v>109</v>
      </c>
      <c r="S7" s="128">
        <f>IF(R7="-","-",R7/$T7*100000)</f>
        <v>227.2253491765687</v>
      </c>
      <c r="T7" s="112">
        <v>47970</v>
      </c>
      <c r="U7" s="211"/>
      <c r="V7" s="4"/>
    </row>
    <row r="8" spans="1:22" ht="13.5" customHeight="1">
      <c r="A8" s="221" t="s">
        <v>34</v>
      </c>
      <c r="B8" s="16">
        <v>11</v>
      </c>
      <c r="C8" s="128">
        <f>IF(B8="-","-",B8/$T8*100000)</f>
        <v>126.06005042402016</v>
      </c>
      <c r="D8" s="16">
        <v>4</v>
      </c>
      <c r="E8" s="128">
        <f>IF(D8="-","-",D8/$T8*100000)</f>
        <v>45.840018336007333</v>
      </c>
      <c r="F8" s="16">
        <v>11</v>
      </c>
      <c r="G8" s="128">
        <f>IF(F8="-","-",F8/$T8*100000)</f>
        <v>126.06005042402016</v>
      </c>
      <c r="H8" s="16">
        <v>3</v>
      </c>
      <c r="I8" s="128">
        <f>IF(H8="-","-",H8/$T8*100000)</f>
        <v>34.380013752005503</v>
      </c>
      <c r="J8" s="16">
        <v>1</v>
      </c>
      <c r="K8" s="128">
        <f>IF(J8="-","-",J8/$T8*100000)</f>
        <v>11.460004584001833</v>
      </c>
      <c r="L8" s="16">
        <v>6</v>
      </c>
      <c r="M8" s="128">
        <f>IF(L8="-","-",L8/$T8*100000)</f>
        <v>68.760027504011006</v>
      </c>
      <c r="N8" s="16" t="s">
        <v>5</v>
      </c>
      <c r="O8" s="128" t="str">
        <f>IF(N8="-","-",N8/$T8*100000)</f>
        <v>-</v>
      </c>
      <c r="P8" s="16">
        <v>29</v>
      </c>
      <c r="Q8" s="128">
        <f>IF(P8="-","-",P8/$T8*100000)</f>
        <v>332.34013293605318</v>
      </c>
      <c r="R8" s="16">
        <v>25</v>
      </c>
      <c r="S8" s="128">
        <f>IF(R8="-","-",R8/$T8*100000)</f>
        <v>286.50011460004583</v>
      </c>
      <c r="T8" s="112">
        <v>8726</v>
      </c>
      <c r="U8" s="211"/>
      <c r="V8" s="4"/>
    </row>
    <row r="9" spans="1:22" ht="13.5" customHeight="1">
      <c r="A9" s="221" t="s">
        <v>33</v>
      </c>
      <c r="B9" s="16">
        <v>2</v>
      </c>
      <c r="C9" s="128">
        <f>IF(B9="-","-",B9/$T9*100000)</f>
        <v>39.223377132771134</v>
      </c>
      <c r="D9" s="16">
        <v>3</v>
      </c>
      <c r="E9" s="128">
        <f>IF(D9="-","-",D9/$T9*100000)</f>
        <v>58.835065699156701</v>
      </c>
      <c r="F9" s="16" t="s">
        <v>5</v>
      </c>
      <c r="G9" s="128" t="str">
        <f>IF(F9="-","-",F9/$T9*100000)</f>
        <v>-</v>
      </c>
      <c r="H9" s="16">
        <v>5</v>
      </c>
      <c r="I9" s="128">
        <f>IF(H9="-","-",H9/$T9*100000)</f>
        <v>98.058442831927835</v>
      </c>
      <c r="J9" s="16" t="s">
        <v>5</v>
      </c>
      <c r="K9" s="128" t="str">
        <f>IF(J9="-","-",J9/$T9*100000)</f>
        <v>-</v>
      </c>
      <c r="L9" s="16">
        <v>4</v>
      </c>
      <c r="M9" s="128">
        <f>IF(L9="-","-",L9/$T9*100000)</f>
        <v>78.446754265542268</v>
      </c>
      <c r="N9" s="16" t="s">
        <v>5</v>
      </c>
      <c r="O9" s="128" t="str">
        <f>IF(N9="-","-",N9/$T9*100000)</f>
        <v>-</v>
      </c>
      <c r="P9" s="16" t="s">
        <v>5</v>
      </c>
      <c r="Q9" s="128" t="str">
        <f>IF(P9="-","-",P9/$T9*100000)</f>
        <v>-</v>
      </c>
      <c r="R9" s="16">
        <v>12</v>
      </c>
      <c r="S9" s="128">
        <f>IF(R9="-","-",R9/$T9*100000)</f>
        <v>235.3402627966268</v>
      </c>
      <c r="T9" s="112">
        <v>5099</v>
      </c>
      <c r="U9" s="211"/>
      <c r="V9" s="4"/>
    </row>
    <row r="10" spans="1:22" ht="13.5" customHeight="1">
      <c r="A10" s="221" t="s">
        <v>32</v>
      </c>
      <c r="B10" s="16">
        <v>2</v>
      </c>
      <c r="C10" s="128">
        <f>IF(B10="-","-",B10/$T10*100000)</f>
        <v>39.424403705893951</v>
      </c>
      <c r="D10" s="16">
        <v>2</v>
      </c>
      <c r="E10" s="128">
        <f>IF(D10="-","-",D10/$T10*100000)</f>
        <v>39.424403705893951</v>
      </c>
      <c r="F10" s="16">
        <v>1</v>
      </c>
      <c r="G10" s="128">
        <f>IF(F10="-","-",F10/$T10*100000)</f>
        <v>19.712201852946976</v>
      </c>
      <c r="H10" s="16">
        <v>1</v>
      </c>
      <c r="I10" s="128">
        <f>IF(H10="-","-",H10/$T10*100000)</f>
        <v>19.712201852946976</v>
      </c>
      <c r="J10" s="16" t="s">
        <v>5</v>
      </c>
      <c r="K10" s="128" t="str">
        <f>IF(J10="-","-",J10/$T10*100000)</f>
        <v>-</v>
      </c>
      <c r="L10" s="16">
        <v>5</v>
      </c>
      <c r="M10" s="128">
        <f>IF(L10="-","-",L10/$T10*100000)</f>
        <v>98.561009264734864</v>
      </c>
      <c r="N10" s="16" t="s">
        <v>5</v>
      </c>
      <c r="O10" s="128" t="str">
        <f>IF(N10="-","-",N10/$T10*100000)</f>
        <v>-</v>
      </c>
      <c r="P10" s="16">
        <v>4</v>
      </c>
      <c r="Q10" s="128">
        <f>IF(P10="-","-",P10/$T10*100000)</f>
        <v>78.848807411787902</v>
      </c>
      <c r="R10" s="16">
        <v>6</v>
      </c>
      <c r="S10" s="128">
        <f>IF(R10="-","-",R10/$T10*100000)</f>
        <v>118.27321111768185</v>
      </c>
      <c r="T10" s="112">
        <v>5073</v>
      </c>
      <c r="U10" s="211"/>
      <c r="V10" s="4"/>
    </row>
    <row r="11" spans="1:22" ht="13.5" customHeight="1">
      <c r="A11" s="221" t="s">
        <v>31</v>
      </c>
      <c r="B11" s="16">
        <v>7</v>
      </c>
      <c r="C11" s="128">
        <f>IF(B11="-","-",B11/$T11*100000)</f>
        <v>131.75230566534916</v>
      </c>
      <c r="D11" s="16">
        <v>3</v>
      </c>
      <c r="E11" s="128">
        <f>IF(D11="-","-",D11/$T11*100000)</f>
        <v>56.4652738565782</v>
      </c>
      <c r="F11" s="16">
        <v>5</v>
      </c>
      <c r="G11" s="128">
        <f>IF(F11="-","-",F11/$T11*100000)</f>
        <v>94.108789760963674</v>
      </c>
      <c r="H11" s="16">
        <v>2</v>
      </c>
      <c r="I11" s="128">
        <f>IF(H11="-","-",H11/$T11*100000)</f>
        <v>37.643515904385467</v>
      </c>
      <c r="J11" s="16" t="s">
        <v>5</v>
      </c>
      <c r="K11" s="128" t="str">
        <f>IF(J11="-","-",J11/$T11*100000)</f>
        <v>-</v>
      </c>
      <c r="L11" s="16">
        <v>5</v>
      </c>
      <c r="M11" s="128">
        <f>IF(L11="-","-",L11/$T11*100000)</f>
        <v>94.108789760963674</v>
      </c>
      <c r="N11" s="16" t="s">
        <v>5</v>
      </c>
      <c r="O11" s="128" t="str">
        <f>IF(N11="-","-",N11/$T11*100000)</f>
        <v>-</v>
      </c>
      <c r="P11" s="16">
        <v>38</v>
      </c>
      <c r="Q11" s="128">
        <f>IF(P11="-","-",P11/$T11*100000)</f>
        <v>715.22680218332391</v>
      </c>
      <c r="R11" s="16">
        <v>40</v>
      </c>
      <c r="S11" s="128">
        <f>IF(R11="-","-",R11/$T11*100000)</f>
        <v>752.87031808770939</v>
      </c>
      <c r="T11" s="112">
        <v>5313</v>
      </c>
      <c r="U11" s="211"/>
      <c r="V11" s="4"/>
    </row>
    <row r="12" spans="1:22" ht="13.5" customHeight="1">
      <c r="A12" s="221" t="s">
        <v>30</v>
      </c>
      <c r="B12" s="16">
        <v>40</v>
      </c>
      <c r="C12" s="128">
        <f>IF(B12="-","-",B12/$T12*100000)</f>
        <v>140.75090608395791</v>
      </c>
      <c r="D12" s="16">
        <v>11</v>
      </c>
      <c r="E12" s="128">
        <f>IF(D12="-","-",D12/$T12*100000)</f>
        <v>38.706499173088424</v>
      </c>
      <c r="F12" s="16">
        <v>22</v>
      </c>
      <c r="G12" s="128">
        <f>IF(F12="-","-",F12/$T12*100000)</f>
        <v>77.412998346176849</v>
      </c>
      <c r="H12" s="16">
        <v>24</v>
      </c>
      <c r="I12" s="128">
        <f>IF(H12="-","-",H12/$T12*100000)</f>
        <v>84.450543650374755</v>
      </c>
      <c r="J12" s="16">
        <v>12</v>
      </c>
      <c r="K12" s="128">
        <f>IF(J12="-","-",J12/$T12*100000)</f>
        <v>42.225271825187377</v>
      </c>
      <c r="L12" s="16">
        <v>5</v>
      </c>
      <c r="M12" s="128">
        <f>IF(L12="-","-",L12/$T12*100000)</f>
        <v>17.593863260494739</v>
      </c>
      <c r="N12" s="16" t="s">
        <v>96</v>
      </c>
      <c r="O12" s="128" t="str">
        <f>IF(N12="-","-",N12/$T12*100000)</f>
        <v>-</v>
      </c>
      <c r="P12" s="16">
        <v>150</v>
      </c>
      <c r="Q12" s="128">
        <f>IF(P12="-","-",P12/$T12*100000)</f>
        <v>527.81589781484217</v>
      </c>
      <c r="R12" s="16">
        <v>172</v>
      </c>
      <c r="S12" s="128">
        <f>IF(R12="-","-",R12/$T12*100000)</f>
        <v>605.22889616101907</v>
      </c>
      <c r="T12" s="112">
        <v>28419</v>
      </c>
      <c r="U12" s="211"/>
      <c r="V12" s="4"/>
    </row>
    <row r="13" spans="1:22" ht="13.5" customHeight="1">
      <c r="A13" s="221" t="s">
        <v>29</v>
      </c>
      <c r="B13" s="16">
        <v>2</v>
      </c>
      <c r="C13" s="128">
        <f>IF(B13="-","-",B13/$T13*100000)</f>
        <v>42.354934349851753</v>
      </c>
      <c r="D13" s="16">
        <v>2</v>
      </c>
      <c r="E13" s="128">
        <f>IF(D13="-","-",D13/$T13*100000)</f>
        <v>42.354934349851753</v>
      </c>
      <c r="F13" s="16">
        <v>5</v>
      </c>
      <c r="G13" s="128">
        <f>IF(F13="-","-",F13/$T13*100000)</f>
        <v>105.88733587462939</v>
      </c>
      <c r="H13" s="16">
        <v>1</v>
      </c>
      <c r="I13" s="128">
        <f>IF(H13="-","-",H13/$T13*100000)</f>
        <v>21.177467174925876</v>
      </c>
      <c r="J13" s="16" t="s">
        <v>5</v>
      </c>
      <c r="K13" s="128" t="str">
        <f>IF(J13="-","-",J13/$T13*100000)</f>
        <v>-</v>
      </c>
      <c r="L13" s="16">
        <v>5</v>
      </c>
      <c r="M13" s="128">
        <f>IF(L13="-","-",L13/$T13*100000)</f>
        <v>105.88733587462939</v>
      </c>
      <c r="N13" s="16" t="s">
        <v>5</v>
      </c>
      <c r="O13" s="128" t="str">
        <f>IF(N13="-","-",N13/$T13*100000)</f>
        <v>-</v>
      </c>
      <c r="P13" s="16">
        <v>5</v>
      </c>
      <c r="Q13" s="128">
        <f>IF(P13="-","-",P13/$T13*100000)</f>
        <v>105.88733587462939</v>
      </c>
      <c r="R13" s="16">
        <v>10</v>
      </c>
      <c r="S13" s="128">
        <f>IF(R13="-","-",R13/$T13*100000)</f>
        <v>211.77467174925877</v>
      </c>
      <c r="T13" s="112">
        <v>4722</v>
      </c>
      <c r="U13" s="211"/>
      <c r="V13" s="4"/>
    </row>
    <row r="14" spans="1:22" ht="13.5" customHeight="1">
      <c r="A14" s="220" t="s">
        <v>27</v>
      </c>
      <c r="B14" s="11">
        <v>20</v>
      </c>
      <c r="C14" s="126">
        <f>IF(B14="-","-",B14/$T14*100000)</f>
        <v>113.23104795334881</v>
      </c>
      <c r="D14" s="11">
        <v>7</v>
      </c>
      <c r="E14" s="126">
        <f>IF(D14="-","-",D14/$T14*100000)</f>
        <v>39.630866783672083</v>
      </c>
      <c r="F14" s="11">
        <v>19</v>
      </c>
      <c r="G14" s="126">
        <f>IF(F14="-","-",F14/$T14*100000)</f>
        <v>107.56949555568137</v>
      </c>
      <c r="H14" s="11">
        <v>9</v>
      </c>
      <c r="I14" s="126">
        <f>IF(H14="-","-",H14/$T14*100000)</f>
        <v>50.953971579006961</v>
      </c>
      <c r="J14" s="11">
        <v>2</v>
      </c>
      <c r="K14" s="126">
        <f>IF(J14="-","-",J14/$T14*100000)</f>
        <v>11.323104795334881</v>
      </c>
      <c r="L14" s="11">
        <v>13</v>
      </c>
      <c r="M14" s="126">
        <f>IF(L14="-","-",L14/$T14*100000)</f>
        <v>73.600181169676716</v>
      </c>
      <c r="N14" s="11" t="s">
        <v>5</v>
      </c>
      <c r="O14" s="126" t="str">
        <f>IF(N14="-","-",N14/$T14*100000)</f>
        <v>-</v>
      </c>
      <c r="P14" s="11">
        <v>65</v>
      </c>
      <c r="Q14" s="126">
        <f>IF(P14="-","-",P14/$T14*100000)</f>
        <v>368.00090584838364</v>
      </c>
      <c r="R14" s="11">
        <v>81</v>
      </c>
      <c r="S14" s="126">
        <f>IF(R14="-","-",R14/$T14*100000)</f>
        <v>458.58574421106266</v>
      </c>
      <c r="T14" s="106">
        <v>17663</v>
      </c>
      <c r="U14" s="211"/>
      <c r="V14" s="4"/>
    </row>
    <row r="15" spans="1:22" ht="13.5" customHeight="1">
      <c r="A15" s="220" t="s">
        <v>26</v>
      </c>
      <c r="B15" s="108">
        <v>799</v>
      </c>
      <c r="C15" s="126">
        <f>IF(B15="-","-",B15/$T15*100000)</f>
        <v>287.08993568323092</v>
      </c>
      <c r="D15" s="108">
        <v>188</v>
      </c>
      <c r="E15" s="126">
        <f>IF(D15="-","-",D15/$T15*100000)</f>
        <v>67.550573101936692</v>
      </c>
      <c r="F15" s="108">
        <v>654</v>
      </c>
      <c r="G15" s="126">
        <f>IF(F15="-","-",F15/$T15*100000)</f>
        <v>234.98975962056701</v>
      </c>
      <c r="H15" s="108">
        <v>352</v>
      </c>
      <c r="I15" s="126">
        <f>IF(H15="-","-",H15/$T15*100000)</f>
        <v>126.47766878660487</v>
      </c>
      <c r="J15" s="108">
        <v>115</v>
      </c>
      <c r="K15" s="126">
        <f>IF(J15="-","-",J15/$T15*100000)</f>
        <v>41.320829291078297</v>
      </c>
      <c r="L15" s="108">
        <v>106</v>
      </c>
      <c r="M15" s="126">
        <f>IF(L15="-","-",L15/$T15*100000)</f>
        <v>38.087025259602605</v>
      </c>
      <c r="N15" s="108">
        <v>70</v>
      </c>
      <c r="O15" s="126">
        <f>IF(N15="-","-",N15/$T15*100000)</f>
        <v>25.151809133699828</v>
      </c>
      <c r="P15" s="108">
        <v>3375</v>
      </c>
      <c r="Q15" s="126">
        <f>IF(P15="-","-",P15/$T15*100000)</f>
        <v>1212.6765118033848</v>
      </c>
      <c r="R15" s="108">
        <v>1675</v>
      </c>
      <c r="S15" s="126">
        <f>IF(R15="-","-",R15/$T15*100000)</f>
        <v>601.84686141353177</v>
      </c>
      <c r="T15" s="106">
        <v>278310</v>
      </c>
      <c r="U15" s="200"/>
      <c r="V15" s="4"/>
    </row>
    <row r="16" spans="1:22" ht="22.5">
      <c r="A16" s="40" t="s">
        <v>25</v>
      </c>
      <c r="B16" s="39">
        <f>B17</f>
        <v>31</v>
      </c>
      <c r="C16" s="124">
        <f>C17</f>
        <v>118.24388755387726</v>
      </c>
      <c r="D16" s="39">
        <f>D17</f>
        <v>15</v>
      </c>
      <c r="E16" s="124">
        <f>E17</f>
        <v>57.214784300263183</v>
      </c>
      <c r="F16" s="39">
        <f>F17</f>
        <v>27</v>
      </c>
      <c r="G16" s="124">
        <f>G17</f>
        <v>102.98661174047373</v>
      </c>
      <c r="H16" s="39">
        <f>H17</f>
        <v>4</v>
      </c>
      <c r="I16" s="124">
        <f>I17</f>
        <v>15.257275813403517</v>
      </c>
      <c r="J16" s="39">
        <f>J17</f>
        <v>3</v>
      </c>
      <c r="K16" s="124">
        <f>K17</f>
        <v>11.442956860052638</v>
      </c>
      <c r="L16" s="39">
        <f>L17</f>
        <v>39</v>
      </c>
      <c r="M16" s="124">
        <f>M17</f>
        <v>148.75843918068429</v>
      </c>
      <c r="N16" s="39">
        <f>N17</f>
        <v>7</v>
      </c>
      <c r="O16" s="124">
        <f>O17</f>
        <v>26.700232673456156</v>
      </c>
      <c r="P16" s="39">
        <f>P17</f>
        <v>156</v>
      </c>
      <c r="Q16" s="124">
        <f>Q17</f>
        <v>595.03375672273717</v>
      </c>
      <c r="R16" s="39">
        <f>R17</f>
        <v>111</v>
      </c>
      <c r="S16" s="124">
        <f>S17</f>
        <v>423.38940382194755</v>
      </c>
      <c r="T16" s="213">
        <v>26217</v>
      </c>
      <c r="U16" s="200"/>
      <c r="V16" s="4"/>
    </row>
    <row r="17" spans="1:22" ht="13.5" customHeight="1">
      <c r="A17" s="25" t="s">
        <v>24</v>
      </c>
      <c r="B17" s="24">
        <f>IF(SUM(B18:B22)=0,"-",SUM(B18:B22))</f>
        <v>31</v>
      </c>
      <c r="C17" s="139">
        <f>IF(B17="-","-",B17/$T17*100000)</f>
        <v>118.24388755387726</v>
      </c>
      <c r="D17" s="24">
        <f>IF(SUM(D18:D22)=0,"-",SUM(D18:D22))</f>
        <v>15</v>
      </c>
      <c r="E17" s="139">
        <f>IF(D17="-","-",D17/$T17*100000)</f>
        <v>57.214784300263183</v>
      </c>
      <c r="F17" s="24">
        <f>IF(SUM(F18:F22)=0,"-",SUM(F18:F22))</f>
        <v>27</v>
      </c>
      <c r="G17" s="139">
        <f>IF(F17="-","-",F17/$T17*100000)</f>
        <v>102.98661174047373</v>
      </c>
      <c r="H17" s="24">
        <f>IF(SUM(H18:H22)=0,"-",SUM(H18:H22))</f>
        <v>4</v>
      </c>
      <c r="I17" s="139">
        <f>IF(H17="-","-",H17/$T17*100000)</f>
        <v>15.257275813403517</v>
      </c>
      <c r="J17" s="24">
        <f>IF(SUM(J18:J22)=0,"-",SUM(J18:J22))</f>
        <v>3</v>
      </c>
      <c r="K17" s="139">
        <f>IF(J17="-","-",J17/$T17*100000)</f>
        <v>11.442956860052638</v>
      </c>
      <c r="L17" s="24">
        <f>IF(SUM(L18:L22)=0,"-",SUM(L18:L22))</f>
        <v>39</v>
      </c>
      <c r="M17" s="139">
        <f>IF(L17="-","-",L17/$T17*100000)</f>
        <v>148.75843918068429</v>
      </c>
      <c r="N17" s="24">
        <f>IF(SUM(N18:N22)=0,"-",SUM(N18:N22))</f>
        <v>7</v>
      </c>
      <c r="O17" s="139">
        <f>IF(N17="-","-",N17/$T17*100000)</f>
        <v>26.700232673456156</v>
      </c>
      <c r="P17" s="24">
        <f>IF(SUM(P18:P22)=0,"-",SUM(P18:P22))</f>
        <v>156</v>
      </c>
      <c r="Q17" s="219">
        <f>IF(P17="-","-",P17/$T17*100000)</f>
        <v>595.03375672273717</v>
      </c>
      <c r="R17" s="24">
        <f>IF(SUM(R18:R22)=0,"-",SUM(R18:R22))</f>
        <v>111</v>
      </c>
      <c r="S17" s="139">
        <f>IF(R17="-","-",R17/$T17*100000)</f>
        <v>423.38940382194755</v>
      </c>
      <c r="T17" s="218">
        <v>26217</v>
      </c>
      <c r="U17" s="200"/>
      <c r="V17" s="4"/>
    </row>
    <row r="18" spans="1:22" ht="13.5" customHeight="1">
      <c r="A18" s="217" t="s">
        <v>23</v>
      </c>
      <c r="B18" s="131">
        <v>21</v>
      </c>
      <c r="C18" s="130">
        <f>IF(B18="-","-",B18/$T18*100000)</f>
        <v>233.48899266177455</v>
      </c>
      <c r="D18" s="131">
        <v>6</v>
      </c>
      <c r="E18" s="130">
        <f>IF(D18="-","-",D18/$T18*100000)</f>
        <v>66.711140760506993</v>
      </c>
      <c r="F18" s="131">
        <v>21</v>
      </c>
      <c r="G18" s="130">
        <f>IF(F18="-","-",F18/$T18*100000)</f>
        <v>233.48899266177455</v>
      </c>
      <c r="H18" s="131">
        <v>1</v>
      </c>
      <c r="I18" s="130">
        <f>IF(H18="-","-",H18/$T18*100000)</f>
        <v>11.1185234600845</v>
      </c>
      <c r="J18" s="131">
        <v>3</v>
      </c>
      <c r="K18" s="130">
        <f>IF(J18="-","-",J18/$T18*100000)</f>
        <v>33.355570380253496</v>
      </c>
      <c r="L18" s="131">
        <v>18</v>
      </c>
      <c r="M18" s="130">
        <f>IF(L18="-","-",L18/$T18*100000)</f>
        <v>200.13342228152104</v>
      </c>
      <c r="N18" s="131">
        <v>6</v>
      </c>
      <c r="O18" s="130">
        <f>IF(N18="-","-",N18/$T18*100000)</f>
        <v>66.711140760506993</v>
      </c>
      <c r="P18" s="131">
        <v>122</v>
      </c>
      <c r="Q18" s="130">
        <f>IF(P18="-","-",P18/$T18*100000)</f>
        <v>1356.4598621303091</v>
      </c>
      <c r="R18" s="131">
        <v>64</v>
      </c>
      <c r="S18" s="130">
        <f>IF(R18="-","-",R18/$T18*100000)</f>
        <v>711.585501445408</v>
      </c>
      <c r="T18" s="214">
        <v>8994</v>
      </c>
      <c r="U18" s="200"/>
      <c r="V18" s="4"/>
    </row>
    <row r="19" spans="1:22" ht="13.5" customHeight="1">
      <c r="A19" s="216" t="s">
        <v>21</v>
      </c>
      <c r="B19" s="114">
        <v>3</v>
      </c>
      <c r="C19" s="128">
        <f>IF(B19="-","-",B19/$T19*100000)</f>
        <v>55.504162812210915</v>
      </c>
      <c r="D19" s="114">
        <v>3</v>
      </c>
      <c r="E19" s="128">
        <f>IF(D19="-","-",D19/$T19*100000)</f>
        <v>55.504162812210915</v>
      </c>
      <c r="F19" s="114" t="s">
        <v>28</v>
      </c>
      <c r="G19" s="128" t="str">
        <f>IF(F19="-","-",F19/$T19*100000)</f>
        <v>-</v>
      </c>
      <c r="H19" s="114" t="s">
        <v>28</v>
      </c>
      <c r="I19" s="128" t="str">
        <f>IF(H19="-","-",H19/$T19*100000)</f>
        <v>-</v>
      </c>
      <c r="J19" s="114" t="s">
        <v>28</v>
      </c>
      <c r="K19" s="128" t="str">
        <f>IF(J19="-","-",J19/$T19*100000)</f>
        <v>-</v>
      </c>
      <c r="L19" s="114">
        <v>6</v>
      </c>
      <c r="M19" s="128">
        <f>IF(L19="-","-",L19/$T19*100000)</f>
        <v>111.00832562442183</v>
      </c>
      <c r="N19" s="114" t="s">
        <v>28</v>
      </c>
      <c r="O19" s="128" t="str">
        <f>IF(N19="-","-",N19/$T19*100000)</f>
        <v>-</v>
      </c>
      <c r="P19" s="114">
        <v>1</v>
      </c>
      <c r="Q19" s="128">
        <f>IF(P19="-","-",P19/$T19*100000)</f>
        <v>18.501387604070306</v>
      </c>
      <c r="R19" s="114">
        <v>9</v>
      </c>
      <c r="S19" s="128">
        <f>IF(R19="-","-",R19/$T19*100000)</f>
        <v>166.51248843663274</v>
      </c>
      <c r="T19" s="214">
        <v>5405</v>
      </c>
      <c r="U19" s="200"/>
      <c r="V19" s="4"/>
    </row>
    <row r="20" spans="1:22" ht="13.5" customHeight="1">
      <c r="A20" s="216" t="s">
        <v>19</v>
      </c>
      <c r="B20" s="114">
        <v>2</v>
      </c>
      <c r="C20" s="128">
        <f>IF(B20="-","-",B20/$T20*100000)</f>
        <v>45.630846452201688</v>
      </c>
      <c r="D20" s="114">
        <v>2</v>
      </c>
      <c r="E20" s="128">
        <f>IF(D20="-","-",D20/$T20*100000)</f>
        <v>45.630846452201688</v>
      </c>
      <c r="F20" s="114">
        <v>3</v>
      </c>
      <c r="G20" s="128">
        <f>IF(F20="-","-",F20/$T20*100000)</f>
        <v>68.446269678302528</v>
      </c>
      <c r="H20" s="114">
        <v>3</v>
      </c>
      <c r="I20" s="128">
        <f>IF(H20="-","-",H20/$T20*100000)</f>
        <v>68.446269678302528</v>
      </c>
      <c r="J20" s="114" t="s">
        <v>28</v>
      </c>
      <c r="K20" s="128" t="str">
        <f>IF(J20="-","-",J20/$T20*100000)</f>
        <v>-</v>
      </c>
      <c r="L20" s="114">
        <v>5</v>
      </c>
      <c r="M20" s="128">
        <f>IF(L20="-","-",L20/$T20*100000)</f>
        <v>114.07711613050424</v>
      </c>
      <c r="N20" s="114" t="s">
        <v>28</v>
      </c>
      <c r="O20" s="128" t="str">
        <f>IF(N20="-","-",N20/$T20*100000)</f>
        <v>-</v>
      </c>
      <c r="P20" s="114">
        <v>12</v>
      </c>
      <c r="Q20" s="128">
        <f>IF(P20="-","-",P20/$T20*100000)</f>
        <v>273.78507871321011</v>
      </c>
      <c r="R20" s="114">
        <v>14</v>
      </c>
      <c r="S20" s="128">
        <f>IF(R20="-","-",R20/$T20*100000)</f>
        <v>319.41592516541186</v>
      </c>
      <c r="T20" s="214">
        <v>4383</v>
      </c>
      <c r="U20" s="200"/>
      <c r="V20" s="4"/>
    </row>
    <row r="21" spans="1:22" ht="13.5" customHeight="1">
      <c r="A21" s="216" t="s">
        <v>18</v>
      </c>
      <c r="B21" s="114">
        <v>2</v>
      </c>
      <c r="C21" s="128">
        <f>IF(B21="-","-",B21/$T21*100000)</f>
        <v>45.392646391284615</v>
      </c>
      <c r="D21" s="114">
        <v>2</v>
      </c>
      <c r="E21" s="128">
        <f>IF(D21="-","-",D21/$T21*100000)</f>
        <v>45.392646391284615</v>
      </c>
      <c r="F21" s="114">
        <v>2</v>
      </c>
      <c r="G21" s="128">
        <f>IF(F21="-","-",F21/$T21*100000)</f>
        <v>45.392646391284615</v>
      </c>
      <c r="H21" s="114" t="s">
        <v>28</v>
      </c>
      <c r="I21" s="128" t="str">
        <f>IF(H21="-","-",H21/$T21*100000)</f>
        <v>-</v>
      </c>
      <c r="J21" s="114" t="s">
        <v>28</v>
      </c>
      <c r="K21" s="128" t="str">
        <f>IF(J21="-","-",J21/$T21*100000)</f>
        <v>-</v>
      </c>
      <c r="L21" s="114">
        <v>4</v>
      </c>
      <c r="M21" s="128">
        <f>IF(L21="-","-",L21/$T21*100000)</f>
        <v>90.785292782569229</v>
      </c>
      <c r="N21" s="114">
        <v>1</v>
      </c>
      <c r="O21" s="128">
        <f>IF(N21="-","-",N21/$T21*100000)</f>
        <v>22.696323195642307</v>
      </c>
      <c r="P21" s="114">
        <v>7</v>
      </c>
      <c r="Q21" s="128">
        <f>IF(P21="-","-",P21/$T21*100000)</f>
        <v>158.87426236949614</v>
      </c>
      <c r="R21" s="114">
        <v>14</v>
      </c>
      <c r="S21" s="128">
        <f>IF(R21="-","-",R21/$T21*100000)</f>
        <v>317.74852473899227</v>
      </c>
      <c r="T21" s="214">
        <v>4406</v>
      </c>
      <c r="U21" s="200"/>
      <c r="V21" s="4"/>
    </row>
    <row r="22" spans="1:22" ht="13.5" customHeight="1">
      <c r="A22" s="215" t="s">
        <v>16</v>
      </c>
      <c r="B22" s="108">
        <v>3</v>
      </c>
      <c r="C22" s="126">
        <f>IF(B22="-","-",B22/$T22*100000)</f>
        <v>99.042588312974587</v>
      </c>
      <c r="D22" s="108">
        <v>2</v>
      </c>
      <c r="E22" s="126">
        <f>IF(D22="-","-",D22/$T22*100000)</f>
        <v>66.02839220864972</v>
      </c>
      <c r="F22" s="108">
        <v>1</v>
      </c>
      <c r="G22" s="126">
        <f>IF(F22="-","-",F22/$T22*100000)</f>
        <v>33.01419610432486</v>
      </c>
      <c r="H22" s="108" t="s">
        <v>28</v>
      </c>
      <c r="I22" s="126" t="str">
        <f>IF(H22="-","-",H22/$T22*100000)</f>
        <v>-</v>
      </c>
      <c r="J22" s="108" t="s">
        <v>28</v>
      </c>
      <c r="K22" s="126" t="str">
        <f>IF(J22="-","-",J22/$T22*100000)</f>
        <v>-</v>
      </c>
      <c r="L22" s="108">
        <v>6</v>
      </c>
      <c r="M22" s="126">
        <f>IF(L22="-","-",L22/$T22*100000)</f>
        <v>198.08517662594917</v>
      </c>
      <c r="N22" s="108" t="s">
        <v>28</v>
      </c>
      <c r="O22" s="126" t="str">
        <f>IF(N22="-","-",N22/$T22*100000)</f>
        <v>-</v>
      </c>
      <c r="P22" s="108">
        <v>14</v>
      </c>
      <c r="Q22" s="126">
        <f>IF(P22="-","-",P22/$T22*100000)</f>
        <v>462.19874546054803</v>
      </c>
      <c r="R22" s="108">
        <v>10</v>
      </c>
      <c r="S22" s="126">
        <f>IF(R22="-","-",R22/$T22*100000)</f>
        <v>330.14196104324861</v>
      </c>
      <c r="T22" s="214">
        <v>3029</v>
      </c>
      <c r="U22" s="200"/>
      <c r="V22" s="4"/>
    </row>
    <row r="23" spans="1:22" ht="33.75">
      <c r="A23" s="27" t="s">
        <v>14</v>
      </c>
      <c r="B23" s="26">
        <f>B24</f>
        <v>52</v>
      </c>
      <c r="C23" s="124">
        <f>C24</f>
        <v>127.2264631043257</v>
      </c>
      <c r="D23" s="26">
        <f>D24</f>
        <v>24</v>
      </c>
      <c r="E23" s="124">
        <f>E24</f>
        <v>58.719906048150321</v>
      </c>
      <c r="F23" s="26">
        <f>F24</f>
        <v>48</v>
      </c>
      <c r="G23" s="124">
        <f>G24</f>
        <v>117.43981209630064</v>
      </c>
      <c r="H23" s="26">
        <f>H24</f>
        <v>24</v>
      </c>
      <c r="I23" s="124">
        <f>I24</f>
        <v>58.719906048150321</v>
      </c>
      <c r="J23" s="26">
        <f>J24</f>
        <v>6</v>
      </c>
      <c r="K23" s="124">
        <f>K24</f>
        <v>14.67997651203758</v>
      </c>
      <c r="L23" s="26">
        <f>L24</f>
        <v>44</v>
      </c>
      <c r="M23" s="124">
        <f>M24</f>
        <v>107.6531610882756</v>
      </c>
      <c r="N23" s="26">
        <f>N24</f>
        <v>5</v>
      </c>
      <c r="O23" s="124">
        <f>O24</f>
        <v>12.233313760031317</v>
      </c>
      <c r="P23" s="26">
        <f>P24</f>
        <v>362</v>
      </c>
      <c r="Q23" s="124">
        <f>Q24</f>
        <v>885.69191622626738</v>
      </c>
      <c r="R23" s="26">
        <f>R24</f>
        <v>207</v>
      </c>
      <c r="S23" s="124">
        <f>S24</f>
        <v>506.45918966529655</v>
      </c>
      <c r="T23" s="213">
        <v>40872</v>
      </c>
      <c r="U23" s="211"/>
      <c r="V23" s="4"/>
    </row>
    <row r="24" spans="1:22" ht="13.5" customHeight="1">
      <c r="A24" s="25" t="s">
        <v>95</v>
      </c>
      <c r="B24" s="22">
        <f>IF(SUM(B25:B28)=0,"-",SUM(B25:B28))</f>
        <v>52</v>
      </c>
      <c r="C24" s="130">
        <f>IF(B24="-","-",B24/$T24*100000)</f>
        <v>127.2264631043257</v>
      </c>
      <c r="D24" s="22">
        <f>IF(SUM(D25:D28)=0,"-",SUM(D25:D28))</f>
        <v>24</v>
      </c>
      <c r="E24" s="130">
        <f>IF(D24="-","-",D24/$T24*100000)</f>
        <v>58.719906048150321</v>
      </c>
      <c r="F24" s="22">
        <f>IF(SUM(F25:F28)=0,"-",SUM(F25:F28))</f>
        <v>48</v>
      </c>
      <c r="G24" s="130">
        <f>IF(F24="-","-",F24/$T24*100000)</f>
        <v>117.43981209630064</v>
      </c>
      <c r="H24" s="22">
        <f>IF(SUM(H25:H28)=0,"-",SUM(H25:H28))</f>
        <v>24</v>
      </c>
      <c r="I24" s="130">
        <f>IF(H24="-","-",H24/$T24*100000)</f>
        <v>58.719906048150321</v>
      </c>
      <c r="J24" s="22">
        <f>IF(SUM(J25:J28)=0,"-",SUM(J25:J28))</f>
        <v>6</v>
      </c>
      <c r="K24" s="130">
        <f>IF(J24="-","-",J24/$T24*100000)</f>
        <v>14.67997651203758</v>
      </c>
      <c r="L24" s="22">
        <f>IF(SUM(L25:L28)=0,"-",SUM(L25:L28))</f>
        <v>44</v>
      </c>
      <c r="M24" s="130">
        <f>IF(L24="-","-",L24/$T24*100000)</f>
        <v>107.6531610882756</v>
      </c>
      <c r="N24" s="22">
        <f>IF(SUM(N25:N28)=0,"-",SUM(N25:N28))</f>
        <v>5</v>
      </c>
      <c r="O24" s="130">
        <f>IF(N24="-","-",N24/$T24*100000)</f>
        <v>12.233313760031317</v>
      </c>
      <c r="P24" s="22">
        <f>IF(SUM(P25:P28)=0,"-",SUM(P25:P28))</f>
        <v>362</v>
      </c>
      <c r="Q24" s="212">
        <f>IF(P24="-","-",P24/$T24*100000)</f>
        <v>885.69191622626738</v>
      </c>
      <c r="R24" s="22">
        <f>IF(SUM(R25:R28)=0,"-",SUM(R25:R28))</f>
        <v>207</v>
      </c>
      <c r="S24" s="130">
        <f>IF(R24="-","-",R24/$T24*100000)</f>
        <v>506.45918966529655</v>
      </c>
      <c r="T24" s="119">
        <v>40872</v>
      </c>
      <c r="U24" s="211"/>
      <c r="V24" s="4"/>
    </row>
    <row r="25" spans="1:22" ht="13.5" customHeight="1">
      <c r="A25" s="208" t="s">
        <v>12</v>
      </c>
      <c r="B25" s="210">
        <v>35</v>
      </c>
      <c r="C25" s="130">
        <f>IF(B25="-","-",B25/$T25*100000)</f>
        <v>186.11081569711794</v>
      </c>
      <c r="D25" s="209">
        <v>10</v>
      </c>
      <c r="E25" s="130">
        <f>IF(D25="-","-",D25/$T25*100000)</f>
        <v>53.174518770605125</v>
      </c>
      <c r="F25" s="209">
        <v>25</v>
      </c>
      <c r="G25" s="130">
        <f>IF(F25="-","-",F25/$T25*100000)</f>
        <v>132.93629692651282</v>
      </c>
      <c r="H25" s="209">
        <v>14</v>
      </c>
      <c r="I25" s="130">
        <f>IF(H25="-","-",H25/$T25*100000)</f>
        <v>74.444326278847171</v>
      </c>
      <c r="J25" s="209">
        <v>3</v>
      </c>
      <c r="K25" s="130">
        <f>IF(J25="-","-",J25/$T25*100000)</f>
        <v>15.95235563118154</v>
      </c>
      <c r="L25" s="209">
        <v>20</v>
      </c>
      <c r="M25" s="130">
        <f>IF(L25="-","-",L25/$T25*100000)</f>
        <v>106.34903754121025</v>
      </c>
      <c r="N25" s="209">
        <v>5</v>
      </c>
      <c r="O25" s="130">
        <f>IF(N25="-","-",N25/$T25*100000)</f>
        <v>26.587259385302563</v>
      </c>
      <c r="P25" s="209">
        <v>262</v>
      </c>
      <c r="Q25" s="130">
        <f>IF(P25="-","-",P25/$T25*100000)</f>
        <v>1393.1723917898544</v>
      </c>
      <c r="R25" s="209">
        <v>125</v>
      </c>
      <c r="S25" s="130">
        <f>IF(R25="-","-",R25/$T25*100000)</f>
        <v>664.68148463256409</v>
      </c>
      <c r="T25" s="106">
        <v>18806</v>
      </c>
      <c r="U25" s="200"/>
      <c r="V25" s="4"/>
    </row>
    <row r="26" spans="1:22" ht="13.5" customHeight="1">
      <c r="A26" s="208" t="s">
        <v>10</v>
      </c>
      <c r="B26" s="207">
        <v>3</v>
      </c>
      <c r="C26" s="128">
        <f>IF(B26="-","-",B26/$T26*100000)</f>
        <v>47.363435427849701</v>
      </c>
      <c r="D26" s="206">
        <v>4</v>
      </c>
      <c r="E26" s="128">
        <f>IF(D26="-","-",D26/$T26*100000)</f>
        <v>63.151247237132928</v>
      </c>
      <c r="F26" s="206">
        <v>6</v>
      </c>
      <c r="G26" s="128">
        <f>IF(F26="-","-",F26/$T26*100000)</f>
        <v>94.726870855699403</v>
      </c>
      <c r="H26" s="206">
        <v>2</v>
      </c>
      <c r="I26" s="128">
        <f>IF(H26="-","-",H26/$T26*100000)</f>
        <v>31.575623618566464</v>
      </c>
      <c r="J26" s="206" t="s">
        <v>28</v>
      </c>
      <c r="K26" s="128" t="str">
        <f>IF(J26="-","-",J26/$T26*100000)</f>
        <v>-</v>
      </c>
      <c r="L26" s="206">
        <v>5</v>
      </c>
      <c r="M26" s="128">
        <f>IF(L26="-","-",L26/$T26*100000)</f>
        <v>78.939059046416162</v>
      </c>
      <c r="N26" s="206" t="s">
        <v>28</v>
      </c>
      <c r="O26" s="128" t="str">
        <f>IF(N26="-","-",N26/$T26*100000)</f>
        <v>-</v>
      </c>
      <c r="P26" s="206">
        <v>14</v>
      </c>
      <c r="Q26" s="128">
        <f>IF(P26="-","-",P26/$T26*100000)</f>
        <v>221.02936532996526</v>
      </c>
      <c r="R26" s="206">
        <v>14</v>
      </c>
      <c r="S26" s="128">
        <f>IF(R26="-","-",R26/$T26*100000)</f>
        <v>221.02936532996526</v>
      </c>
      <c r="T26" s="106">
        <v>6334</v>
      </c>
      <c r="U26" s="200"/>
      <c r="V26" s="4"/>
    </row>
    <row r="27" spans="1:22" ht="13.5" customHeight="1">
      <c r="A27" s="208" t="s">
        <v>9</v>
      </c>
      <c r="B27" s="207">
        <v>6</v>
      </c>
      <c r="C27" s="128">
        <f>IF(B27="-","-",B27/$T27*100000)</f>
        <v>97.244732576985413</v>
      </c>
      <c r="D27" s="206">
        <v>3</v>
      </c>
      <c r="E27" s="128">
        <f>IF(D27="-","-",D27/$T27*100000)</f>
        <v>48.622366288492707</v>
      </c>
      <c r="F27" s="206">
        <v>9</v>
      </c>
      <c r="G27" s="128">
        <f>IF(F27="-","-",F27/$T27*100000)</f>
        <v>145.86709886547811</v>
      </c>
      <c r="H27" s="206">
        <v>3</v>
      </c>
      <c r="I27" s="128">
        <f>IF(H27="-","-",H27/$T27*100000)</f>
        <v>48.622366288492707</v>
      </c>
      <c r="J27" s="206">
        <v>1</v>
      </c>
      <c r="K27" s="128">
        <f>IF(J27="-","-",J27/$T27*100000)</f>
        <v>16.207455429497568</v>
      </c>
      <c r="L27" s="206">
        <v>7</v>
      </c>
      <c r="M27" s="128">
        <f>IF(L27="-","-",L27/$T27*100000)</f>
        <v>113.452188006483</v>
      </c>
      <c r="N27" s="206" t="s">
        <v>28</v>
      </c>
      <c r="O27" s="128" t="str">
        <f>IF(N27="-","-",N27/$T27*100000)</f>
        <v>-</v>
      </c>
      <c r="P27" s="206">
        <v>25</v>
      </c>
      <c r="Q27" s="128">
        <f>IF(P27="-","-",P27/$T27*100000)</f>
        <v>405.1863857374392</v>
      </c>
      <c r="R27" s="206">
        <v>16</v>
      </c>
      <c r="S27" s="128">
        <f>IF(R27="-","-",R27/$T27*100000)</f>
        <v>259.31928687196108</v>
      </c>
      <c r="T27" s="106">
        <v>6170</v>
      </c>
      <c r="U27" s="200"/>
      <c r="V27" s="4"/>
    </row>
    <row r="28" spans="1:22" ht="13.5" customHeight="1">
      <c r="A28" s="205" t="s">
        <v>7</v>
      </c>
      <c r="B28" s="204">
        <v>8</v>
      </c>
      <c r="C28" s="126">
        <f>IF(B28="-","-",B28/$T28*100000)</f>
        <v>83.664505333612226</v>
      </c>
      <c r="D28" s="203">
        <v>7</v>
      </c>
      <c r="E28" s="126">
        <f>IF(D28="-","-",D28/$T28*100000)</f>
        <v>73.206442166910691</v>
      </c>
      <c r="F28" s="203">
        <v>8</v>
      </c>
      <c r="G28" s="126">
        <f>IF(F28="-","-",F28/$T28*100000)</f>
        <v>83.664505333612226</v>
      </c>
      <c r="H28" s="203">
        <v>5</v>
      </c>
      <c r="I28" s="126">
        <f>IF(H28="-","-",H28/$T28*100000)</f>
        <v>52.290315833507627</v>
      </c>
      <c r="J28" s="203">
        <v>2</v>
      </c>
      <c r="K28" s="126">
        <f>IF(J28="-","-",J28/$T28*100000)</f>
        <v>20.916126333403056</v>
      </c>
      <c r="L28" s="203">
        <v>12</v>
      </c>
      <c r="M28" s="126">
        <f>IF(L28="-","-",L28/$T28*100000)</f>
        <v>125.49675800041832</v>
      </c>
      <c r="N28" s="203" t="s">
        <v>5</v>
      </c>
      <c r="O28" s="126" t="str">
        <f>IF(N28="-","-",N28/$T28*100000)</f>
        <v>-</v>
      </c>
      <c r="P28" s="203">
        <v>61</v>
      </c>
      <c r="Q28" s="126">
        <f>IF(P28="-","-",P28/$T28*100000)</f>
        <v>637.94185316879316</v>
      </c>
      <c r="R28" s="203">
        <v>52</v>
      </c>
      <c r="S28" s="126">
        <f>IF(R28="-","-",R28/$T28*100000)</f>
        <v>543.81928466847944</v>
      </c>
      <c r="T28" s="106">
        <v>9562</v>
      </c>
      <c r="U28" s="200"/>
      <c r="V28" s="4"/>
    </row>
    <row r="29" spans="1:22" ht="13.5" customHeight="1">
      <c r="A29" s="202" t="s">
        <v>94</v>
      </c>
      <c r="B29" s="201"/>
      <c r="C29" s="201"/>
      <c r="D29" s="201"/>
      <c r="E29" s="201"/>
      <c r="F29" s="201"/>
      <c r="G29" s="201"/>
      <c r="H29" s="201"/>
      <c r="I29" s="201"/>
      <c r="J29" s="201"/>
      <c r="K29" s="201"/>
      <c r="L29" s="201"/>
      <c r="M29" s="201"/>
      <c r="N29" s="201"/>
      <c r="O29" s="201"/>
      <c r="P29" s="4"/>
      <c r="Q29" s="100"/>
      <c r="R29" s="4"/>
      <c r="S29" s="100"/>
      <c r="U29" s="200"/>
      <c r="V29" s="4"/>
    </row>
    <row r="30" spans="1:22">
      <c r="A30" s="5"/>
      <c r="B30" s="4"/>
      <c r="C30" s="100"/>
      <c r="D30" s="4"/>
      <c r="E30" s="100"/>
      <c r="F30" s="100"/>
      <c r="G30" s="100"/>
      <c r="H30" s="100"/>
      <c r="I30" s="100"/>
      <c r="J30" s="4"/>
      <c r="K30" s="100"/>
      <c r="L30" s="4"/>
      <c r="M30" s="100"/>
      <c r="N30" s="4"/>
      <c r="O30" s="100"/>
      <c r="P30" s="4"/>
      <c r="Q30" s="100"/>
      <c r="R30" s="4"/>
      <c r="S30" s="100"/>
      <c r="U30" s="200"/>
      <c r="V30" s="4"/>
    </row>
    <row r="31" spans="1:22">
      <c r="A31" s="5" t="s">
        <v>2</v>
      </c>
      <c r="B31" s="4"/>
      <c r="C31" s="100"/>
      <c r="D31" s="4"/>
      <c r="E31" s="100"/>
      <c r="F31" s="100"/>
      <c r="G31" s="100"/>
      <c r="H31" s="100"/>
      <c r="I31" s="100"/>
      <c r="J31" s="4"/>
      <c r="K31" s="100"/>
      <c r="L31" s="4"/>
      <c r="M31" s="100"/>
      <c r="N31" s="4"/>
      <c r="O31" s="100"/>
      <c r="P31" s="4"/>
      <c r="Q31" s="100"/>
      <c r="R31" s="4"/>
      <c r="S31" s="100"/>
      <c r="V31" s="4"/>
    </row>
    <row r="32" spans="1:22">
      <c r="A32" s="5" t="s">
        <v>93</v>
      </c>
      <c r="B32" s="4"/>
      <c r="C32" s="100"/>
      <c r="D32" s="4"/>
      <c r="E32" s="100"/>
      <c r="F32" s="100"/>
      <c r="G32" s="100"/>
      <c r="H32" s="100"/>
      <c r="I32" s="100"/>
      <c r="J32" s="4"/>
      <c r="K32" s="100"/>
      <c r="L32" s="4"/>
      <c r="M32" s="100"/>
      <c r="N32" s="4"/>
      <c r="O32" s="100"/>
      <c r="P32" s="4"/>
      <c r="Q32" s="100"/>
      <c r="R32" s="4"/>
      <c r="S32" s="100"/>
      <c r="V32" s="4"/>
    </row>
    <row r="33" spans="1:22">
      <c r="A33" s="5" t="s">
        <v>92</v>
      </c>
      <c r="B33" s="4"/>
      <c r="C33" s="100"/>
      <c r="D33" s="4"/>
      <c r="E33" s="100"/>
      <c r="F33" s="100"/>
      <c r="G33" s="100"/>
      <c r="H33" s="100"/>
      <c r="I33" s="100"/>
      <c r="J33" s="4"/>
      <c r="K33" s="100"/>
      <c r="L33" s="4"/>
      <c r="M33" s="100"/>
      <c r="N33" s="4"/>
      <c r="O33" s="100"/>
      <c r="P33" s="4"/>
      <c r="Q33" s="100"/>
      <c r="R33" s="4"/>
      <c r="S33" s="100"/>
      <c r="V33" s="4"/>
    </row>
    <row r="34" spans="1:22">
      <c r="A34" s="5" t="s">
        <v>91</v>
      </c>
      <c r="B34" s="4"/>
      <c r="C34" s="100"/>
      <c r="D34" s="4"/>
      <c r="E34" s="100"/>
      <c r="F34" s="100"/>
      <c r="G34" s="100"/>
      <c r="H34" s="100"/>
      <c r="I34" s="100"/>
      <c r="J34" s="4"/>
      <c r="K34" s="100"/>
      <c r="L34" s="4"/>
      <c r="M34" s="100"/>
      <c r="N34" s="4"/>
      <c r="O34" s="100"/>
      <c r="P34" s="4"/>
      <c r="Q34" s="100"/>
      <c r="R34" s="4"/>
      <c r="S34" s="100"/>
      <c r="V34" s="4"/>
    </row>
    <row r="35" spans="1:22">
      <c r="A35" s="5" t="s">
        <v>90</v>
      </c>
      <c r="B35" s="4"/>
      <c r="C35" s="100"/>
      <c r="D35" s="4"/>
      <c r="E35" s="100"/>
      <c r="F35" s="100"/>
      <c r="G35" s="100"/>
      <c r="H35" s="100"/>
      <c r="I35" s="100"/>
      <c r="J35" s="4"/>
      <c r="K35" s="100"/>
      <c r="L35" s="4"/>
      <c r="M35" s="100"/>
      <c r="N35" s="4"/>
      <c r="O35" s="100"/>
      <c r="P35" s="4"/>
      <c r="Q35" s="100"/>
      <c r="R35" s="4"/>
      <c r="S35" s="100"/>
      <c r="V35" s="4"/>
    </row>
    <row r="36" spans="1:22">
      <c r="A36" s="5"/>
      <c r="B36" s="4"/>
      <c r="C36" s="100"/>
      <c r="D36" s="4"/>
      <c r="E36" s="100"/>
      <c r="F36" s="100"/>
      <c r="G36" s="100"/>
      <c r="H36" s="100"/>
      <c r="I36" s="100"/>
      <c r="J36" s="4"/>
      <c r="K36" s="100"/>
      <c r="L36" s="4"/>
      <c r="M36" s="100"/>
      <c r="N36" s="4"/>
      <c r="O36" s="100"/>
      <c r="P36" s="4"/>
      <c r="Q36" s="100"/>
      <c r="R36" s="4"/>
      <c r="S36" s="100"/>
      <c r="V36" s="4"/>
    </row>
    <row r="37" spans="1:22">
      <c r="A37" s="5"/>
      <c r="B37" s="4"/>
      <c r="C37" s="100"/>
      <c r="D37" s="4"/>
      <c r="E37" s="100"/>
      <c r="F37" s="100"/>
      <c r="G37" s="100"/>
      <c r="H37" s="100"/>
      <c r="I37" s="100"/>
      <c r="J37" s="4"/>
      <c r="K37" s="100"/>
      <c r="L37" s="4"/>
      <c r="M37" s="100"/>
      <c r="N37" s="4"/>
      <c r="O37" s="100"/>
      <c r="P37" s="4"/>
      <c r="Q37" s="100"/>
      <c r="R37" s="4"/>
      <c r="S37" s="100"/>
      <c r="V37" s="4"/>
    </row>
    <row r="38" spans="1:22">
      <c r="A38" s="5"/>
      <c r="B38" s="4"/>
      <c r="C38" s="100"/>
      <c r="D38" s="4"/>
      <c r="E38" s="100"/>
      <c r="F38" s="100"/>
      <c r="G38" s="100"/>
      <c r="H38" s="100"/>
      <c r="I38" s="100"/>
      <c r="J38" s="4"/>
      <c r="K38" s="100"/>
      <c r="L38" s="4"/>
      <c r="M38" s="100"/>
      <c r="N38" s="4"/>
      <c r="O38" s="100"/>
      <c r="P38" s="4"/>
      <c r="Q38" s="100"/>
      <c r="R38" s="4"/>
      <c r="S38" s="100"/>
      <c r="V38" s="4"/>
    </row>
    <row r="39" spans="1:22">
      <c r="A39" s="5"/>
      <c r="B39" s="4"/>
      <c r="C39" s="100"/>
      <c r="D39" s="4"/>
      <c r="E39" s="100"/>
      <c r="F39" s="100"/>
      <c r="G39" s="100"/>
      <c r="H39" s="100"/>
      <c r="I39" s="100"/>
      <c r="J39" s="4"/>
      <c r="K39" s="100"/>
      <c r="L39" s="4"/>
      <c r="M39" s="100"/>
      <c r="N39" s="4"/>
      <c r="O39" s="100"/>
      <c r="P39" s="4"/>
      <c r="Q39" s="100"/>
      <c r="R39" s="4"/>
      <c r="S39" s="100"/>
      <c r="V39" s="4"/>
    </row>
    <row r="40" spans="1:22">
      <c r="A40" s="5"/>
      <c r="B40" s="4"/>
      <c r="C40" s="100"/>
      <c r="D40" s="4"/>
      <c r="E40" s="100"/>
      <c r="F40" s="100"/>
      <c r="G40" s="100"/>
      <c r="H40" s="100"/>
      <c r="I40" s="100"/>
      <c r="J40" s="4"/>
      <c r="K40" s="100"/>
      <c r="L40" s="4"/>
      <c r="M40" s="100"/>
      <c r="N40" s="4"/>
      <c r="O40" s="100"/>
      <c r="P40" s="4"/>
      <c r="Q40" s="100"/>
      <c r="R40" s="4"/>
      <c r="S40" s="100"/>
      <c r="V40" s="4"/>
    </row>
    <row r="41" spans="1:22">
      <c r="A41" s="5"/>
      <c r="B41" s="4"/>
      <c r="C41" s="100"/>
      <c r="D41" s="4"/>
      <c r="E41" s="100"/>
      <c r="F41" s="100"/>
      <c r="G41" s="100"/>
      <c r="H41" s="100"/>
      <c r="I41" s="100"/>
      <c r="J41" s="4"/>
      <c r="K41" s="100"/>
      <c r="L41" s="4"/>
      <c r="M41" s="100"/>
      <c r="N41" s="4"/>
      <c r="O41" s="100"/>
      <c r="P41" s="4"/>
      <c r="Q41" s="100"/>
      <c r="R41" s="4"/>
      <c r="S41" s="100"/>
      <c r="V41" s="4"/>
    </row>
    <row r="42" spans="1:22">
      <c r="A42" s="5"/>
      <c r="B42" s="4"/>
      <c r="C42" s="100"/>
      <c r="D42" s="4"/>
      <c r="E42" s="100"/>
      <c r="F42" s="100"/>
      <c r="G42" s="100"/>
      <c r="H42" s="100"/>
      <c r="I42" s="100"/>
      <c r="J42" s="4"/>
      <c r="K42" s="100"/>
      <c r="L42" s="4"/>
      <c r="M42" s="100"/>
      <c r="N42" s="4"/>
      <c r="O42" s="100"/>
      <c r="P42" s="4"/>
      <c r="Q42" s="100"/>
      <c r="R42" s="4"/>
      <c r="S42" s="100"/>
      <c r="V42" s="4"/>
    </row>
  </sheetData>
  <mergeCells count="11">
    <mergeCell ref="A29:O29"/>
    <mergeCell ref="B2:C2"/>
    <mergeCell ref="D2:E2"/>
    <mergeCell ref="F2:G2"/>
    <mergeCell ref="H2:I2"/>
    <mergeCell ref="Q1:S1"/>
    <mergeCell ref="J2:K2"/>
    <mergeCell ref="L2:M2"/>
    <mergeCell ref="N2:O2"/>
    <mergeCell ref="P2:Q2"/>
    <mergeCell ref="R2:S2"/>
  </mergeCells>
  <phoneticPr fontId="3"/>
  <pageMargins left="0.78740157480314965" right="0.35433070866141736" top="0.78740157480314965" bottom="0.78740157480314965" header="0.51181102362204722" footer="0.5118110236220472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9"/>
  <sheetViews>
    <sheetView showGridLines="0" view="pageBreakPreview" zoomScale="80" zoomScaleNormal="25" zoomScaleSheetLayoutView="80" workbookViewId="0">
      <selection activeCell="C9" sqref="C9"/>
    </sheetView>
  </sheetViews>
  <sheetFormatPr defaultRowHeight="11.25"/>
  <cols>
    <col min="1" max="1" width="12.625" style="199" customWidth="1"/>
    <col min="2" max="2" width="14.5" style="247" customWidth="1"/>
    <col min="3" max="3" width="6.5" style="244" bestFit="1" customWidth="1"/>
    <col min="4" max="4" width="4.625" style="244" customWidth="1"/>
    <col min="5" max="5" width="7" style="244" bestFit="1" customWidth="1"/>
    <col min="6" max="6" width="4.625" style="244" customWidth="1"/>
    <col min="7" max="7" width="7.5" style="244" bestFit="1" customWidth="1"/>
    <col min="8" max="8" width="6.375" style="244" customWidth="1"/>
    <col min="9" max="9" width="7.5" style="244" bestFit="1" customWidth="1"/>
    <col min="10" max="10" width="5.625" style="244" customWidth="1"/>
    <col min="11" max="12" width="4.625" style="244" customWidth="1"/>
    <col min="13" max="13" width="6.25" style="244" customWidth="1"/>
    <col min="14" max="17" width="4.625" style="244" customWidth="1"/>
    <col min="18" max="18" width="6.25" style="244" customWidth="1"/>
    <col min="19" max="19" width="7" style="244" bestFit="1" customWidth="1"/>
    <col min="20" max="20" width="7.5" style="244" customWidth="1"/>
    <col min="21" max="21" width="7.5" style="244" bestFit="1" customWidth="1"/>
    <col min="22" max="22" width="4.625" style="246" customWidth="1"/>
    <col min="23" max="23" width="4.625" style="245" customWidth="1"/>
    <col min="24" max="27" width="4.625" style="244" customWidth="1"/>
    <col min="28" max="28" width="1.5" style="244" customWidth="1"/>
    <col min="29" max="34" width="4.625" style="244" customWidth="1"/>
    <col min="35" max="16384" width="9" style="96"/>
  </cols>
  <sheetData>
    <row r="1" spans="1:34" s="238" customFormat="1" ht="28.5" customHeight="1">
      <c r="A1" s="243" t="s">
        <v>142</v>
      </c>
      <c r="B1" s="243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39"/>
      <c r="N1" s="241"/>
      <c r="O1" s="239"/>
      <c r="P1" s="241"/>
      <c r="Q1" s="239"/>
      <c r="R1" s="241"/>
      <c r="V1" s="239"/>
      <c r="W1" s="323" t="s">
        <v>141</v>
      </c>
      <c r="X1" s="323"/>
      <c r="Y1" s="323"/>
      <c r="Z1" s="323"/>
      <c r="AA1" s="323"/>
      <c r="AB1" s="322"/>
      <c r="AC1" s="322"/>
      <c r="AD1" s="322"/>
      <c r="AE1" s="322"/>
      <c r="AF1" s="322"/>
      <c r="AG1" s="322"/>
      <c r="AH1" s="322"/>
    </row>
    <row r="2" spans="1:34" s="238" customFormat="1" ht="15" customHeight="1">
      <c r="A2" s="321"/>
      <c r="B2" s="321"/>
      <c r="C2" s="319" t="s">
        <v>140</v>
      </c>
      <c r="D2" s="319" t="s">
        <v>139</v>
      </c>
      <c r="E2" s="320" t="s">
        <v>138</v>
      </c>
      <c r="F2" s="319" t="s">
        <v>137</v>
      </c>
      <c r="G2" s="319" t="s">
        <v>136</v>
      </c>
      <c r="H2" s="319" t="s">
        <v>135</v>
      </c>
      <c r="I2" s="319" t="s">
        <v>134</v>
      </c>
      <c r="J2" s="319" t="s">
        <v>133</v>
      </c>
      <c r="K2" s="319" t="s">
        <v>132</v>
      </c>
      <c r="L2" s="319" t="s">
        <v>131</v>
      </c>
      <c r="M2" s="319" t="s">
        <v>105</v>
      </c>
      <c r="N2" s="319" t="s">
        <v>130</v>
      </c>
      <c r="O2" s="319" t="s">
        <v>129</v>
      </c>
      <c r="P2" s="319" t="s">
        <v>128</v>
      </c>
      <c r="Q2" s="319" t="s">
        <v>127</v>
      </c>
      <c r="R2" s="319" t="s">
        <v>126</v>
      </c>
      <c r="S2" s="319" t="s">
        <v>125</v>
      </c>
      <c r="T2" s="319" t="s">
        <v>39</v>
      </c>
      <c r="U2" s="319" t="s">
        <v>124</v>
      </c>
      <c r="V2" s="184" t="s">
        <v>123</v>
      </c>
      <c r="W2" s="183"/>
      <c r="X2" s="183"/>
      <c r="Y2" s="183"/>
      <c r="Z2" s="183"/>
      <c r="AA2" s="182"/>
      <c r="AB2" s="322"/>
      <c r="AC2" s="322"/>
      <c r="AD2" s="322"/>
      <c r="AE2" s="322"/>
      <c r="AF2" s="322"/>
      <c r="AG2" s="322"/>
      <c r="AH2" s="322"/>
    </row>
    <row r="3" spans="1:34" ht="63" customHeight="1">
      <c r="A3" s="321"/>
      <c r="B3" s="321"/>
      <c r="C3" s="319"/>
      <c r="D3" s="319"/>
      <c r="E3" s="320"/>
      <c r="F3" s="319"/>
      <c r="G3" s="319"/>
      <c r="H3" s="319"/>
      <c r="I3" s="319"/>
      <c r="J3" s="319"/>
      <c r="K3" s="319"/>
      <c r="L3" s="319"/>
      <c r="M3" s="319"/>
      <c r="N3" s="319"/>
      <c r="O3" s="319"/>
      <c r="P3" s="319"/>
      <c r="Q3" s="319"/>
      <c r="R3" s="319"/>
      <c r="S3" s="319"/>
      <c r="T3" s="319"/>
      <c r="U3" s="319"/>
      <c r="V3" s="318" t="s">
        <v>122</v>
      </c>
      <c r="W3" s="318" t="s">
        <v>121</v>
      </c>
      <c r="X3" s="317" t="s">
        <v>120</v>
      </c>
      <c r="Y3" s="316" t="s">
        <v>119</v>
      </c>
      <c r="Z3" s="316" t="s">
        <v>118</v>
      </c>
      <c r="AA3" s="316" t="s">
        <v>117</v>
      </c>
    </row>
    <row r="4" spans="1:34" s="222" customFormat="1" ht="16.5" customHeight="1">
      <c r="A4" s="315" t="s">
        <v>38</v>
      </c>
      <c r="B4" s="272" t="s">
        <v>114</v>
      </c>
      <c r="C4" s="311">
        <v>52</v>
      </c>
      <c r="D4" s="311">
        <v>15</v>
      </c>
      <c r="E4" s="311">
        <v>218</v>
      </c>
      <c r="F4" s="311">
        <v>106</v>
      </c>
      <c r="G4" s="311">
        <v>1449</v>
      </c>
      <c r="H4" s="311">
        <v>9</v>
      </c>
      <c r="I4" s="311">
        <v>42</v>
      </c>
      <c r="J4" s="311">
        <v>21</v>
      </c>
      <c r="K4" s="311">
        <v>12</v>
      </c>
      <c r="L4" s="311">
        <v>10</v>
      </c>
      <c r="M4" s="311">
        <v>42</v>
      </c>
      <c r="N4" s="311">
        <v>28</v>
      </c>
      <c r="O4" s="311">
        <v>1</v>
      </c>
      <c r="P4" s="311">
        <v>87</v>
      </c>
      <c r="Q4" s="311">
        <v>0</v>
      </c>
      <c r="R4" s="314">
        <v>206</v>
      </c>
      <c r="S4" s="311">
        <v>53</v>
      </c>
      <c r="T4" s="311">
        <v>1038</v>
      </c>
      <c r="U4" s="313">
        <f>SUM(C4:T4)</f>
        <v>3389</v>
      </c>
      <c r="V4" s="311">
        <v>36</v>
      </c>
      <c r="W4" s="312"/>
      <c r="X4" s="312"/>
      <c r="Y4" s="311">
        <v>324</v>
      </c>
      <c r="Z4" s="311">
        <v>287</v>
      </c>
      <c r="AA4" s="311">
        <v>198</v>
      </c>
      <c r="AB4" s="260"/>
      <c r="AC4" s="260"/>
      <c r="AD4" s="260"/>
      <c r="AE4" s="260"/>
      <c r="AF4" s="260"/>
      <c r="AG4" s="260"/>
      <c r="AH4" s="260"/>
    </row>
    <row r="5" spans="1:34" s="222" customFormat="1" ht="16.5" customHeight="1">
      <c r="A5" s="310"/>
      <c r="B5" s="270" t="s">
        <v>113</v>
      </c>
      <c r="C5" s="306">
        <v>2581</v>
      </c>
      <c r="D5" s="306">
        <v>732</v>
      </c>
      <c r="E5" s="306">
        <v>1506</v>
      </c>
      <c r="F5" s="306">
        <v>259</v>
      </c>
      <c r="G5" s="306">
        <v>19411</v>
      </c>
      <c r="H5" s="306">
        <v>3409</v>
      </c>
      <c r="I5" s="306">
        <v>15837</v>
      </c>
      <c r="J5" s="306">
        <v>1942</v>
      </c>
      <c r="K5" s="306">
        <v>196</v>
      </c>
      <c r="L5" s="306">
        <v>145</v>
      </c>
      <c r="M5" s="306">
        <v>4342</v>
      </c>
      <c r="N5" s="306">
        <v>11</v>
      </c>
      <c r="O5" s="306">
        <v>135</v>
      </c>
      <c r="P5" s="306">
        <v>262</v>
      </c>
      <c r="Q5" s="306">
        <v>2</v>
      </c>
      <c r="R5" s="309">
        <v>7115</v>
      </c>
      <c r="S5" s="306">
        <v>5262</v>
      </c>
      <c r="T5" s="306">
        <v>37775</v>
      </c>
      <c r="U5" s="308">
        <f>SUM(C5:T5)</f>
        <v>100922</v>
      </c>
      <c r="V5" s="306">
        <v>24</v>
      </c>
      <c r="W5" s="307"/>
      <c r="X5" s="307"/>
      <c r="Y5" s="306">
        <v>0</v>
      </c>
      <c r="Z5" s="306">
        <v>0</v>
      </c>
      <c r="AA5" s="306">
        <v>244</v>
      </c>
      <c r="AB5" s="260"/>
      <c r="AC5" s="260"/>
      <c r="AD5" s="260"/>
      <c r="AE5" s="260"/>
      <c r="AF5" s="260"/>
      <c r="AG5" s="260"/>
      <c r="AH5" s="260"/>
    </row>
    <row r="6" spans="1:34" s="222" customFormat="1" ht="16.5" customHeight="1">
      <c r="A6" s="286" t="s">
        <v>37</v>
      </c>
      <c r="B6" s="272" t="s">
        <v>114</v>
      </c>
      <c r="C6" s="304">
        <f>IF(SUM(C8,C28)=0,"-",SUM(C8,C28))</f>
        <v>3</v>
      </c>
      <c r="D6" s="304">
        <f>IF(SUM(D8,D28)=0,"-",SUM(D8,D28))</f>
        <v>1</v>
      </c>
      <c r="E6" s="304">
        <f>IF(SUM(E8,E28)=0,"-",SUM(E8,E28))</f>
        <v>19</v>
      </c>
      <c r="F6" s="304">
        <f>IF(SUM(F8,F28)=0,"-",SUM(F8,F28))</f>
        <v>8</v>
      </c>
      <c r="G6" s="304">
        <f>IF(SUM(G8,G28)=0,"-",SUM(G8,G28))</f>
        <v>92</v>
      </c>
      <c r="H6" s="304" t="str">
        <f>IF(SUM(H8,H28)=0,"-",SUM(H8,H28))</f>
        <v>-</v>
      </c>
      <c r="I6" s="304">
        <f>IF(SUM(I8,I28)=0,"-",SUM(I8,I28))</f>
        <v>4</v>
      </c>
      <c r="J6" s="304" t="str">
        <f>IF(SUM(J8,J28)=0,"-",SUM(J8,J28))</f>
        <v>-</v>
      </c>
      <c r="K6" s="304">
        <f>IF(SUM(K8,K28)=0,"-",SUM(K8,K28))</f>
        <v>2</v>
      </c>
      <c r="L6" s="304">
        <f>IF(SUM(L8,L28)=0,"-",SUM(L8,L28))</f>
        <v>1</v>
      </c>
      <c r="M6" s="304">
        <f>IF(SUM(M8,M28)=0,"-",SUM(M8,M28))</f>
        <v>3</v>
      </c>
      <c r="N6" s="304">
        <f>IF(SUM(N8,N28)=0,"-",SUM(N8,N28))</f>
        <v>1</v>
      </c>
      <c r="O6" s="304" t="str">
        <f>IF(SUM(O8,O28)=0,"-",SUM(O8,O28))</f>
        <v>-</v>
      </c>
      <c r="P6" s="304">
        <f>IF(SUM(P8,P28)=0,"-",SUM(P8,P28))</f>
        <v>8</v>
      </c>
      <c r="Q6" s="304" t="str">
        <f>IF(SUM(Q8,Q28)=0,"-",SUM(Q8,Q28))</f>
        <v>-</v>
      </c>
      <c r="R6" s="304">
        <f>IF(SUM(R8,R28)=0,"-",SUM(R8,R28))</f>
        <v>11</v>
      </c>
      <c r="S6" s="304">
        <f>IF(SUM(S8,S28)=0,"-",SUM(S8,S28))</f>
        <v>3</v>
      </c>
      <c r="T6" s="304">
        <f>IF(SUM(T8,T28)=0,"-",SUM(T8,T28))</f>
        <v>81</v>
      </c>
      <c r="U6" s="304">
        <f>IF(SUM(U8,U28)=0,"-",SUM(U8,U28))</f>
        <v>237</v>
      </c>
      <c r="V6" s="304">
        <f>IF(SUM(V8,V28)=0,"-",SUM(V8,V28))</f>
        <v>1</v>
      </c>
      <c r="W6" s="304">
        <f>IF(SUM(W8,W28)=0,"-",SUM(W8,W28))</f>
        <v>11</v>
      </c>
      <c r="X6" s="304">
        <f>IF(SUM(X8,X28)=0,"-",SUM(X8,X28))</f>
        <v>5</v>
      </c>
      <c r="Y6" s="304">
        <f>IF(SUM(Y8,Y28)=0,"-",SUM(Y8,Y28))</f>
        <v>29</v>
      </c>
      <c r="Z6" s="304">
        <f>IF(SUM(Z8,Z28)=0,"-",SUM(Z8,Z28))</f>
        <v>29</v>
      </c>
      <c r="AA6" s="304">
        <f>IF(SUM(AA8,AA28)=0,"-",SUM(AA8,AA28))</f>
        <v>17</v>
      </c>
      <c r="AB6" s="260"/>
      <c r="AC6" s="260"/>
      <c r="AD6" s="260"/>
      <c r="AE6" s="260"/>
      <c r="AF6" s="260"/>
      <c r="AG6" s="260"/>
      <c r="AH6" s="260"/>
    </row>
    <row r="7" spans="1:34" s="222" customFormat="1" ht="16.5" customHeight="1">
      <c r="A7" s="283"/>
      <c r="B7" s="270" t="s">
        <v>113</v>
      </c>
      <c r="C7" s="302">
        <f>IF(SUM(C9,C29)=0,"-",SUM(C9,C29))</f>
        <v>56</v>
      </c>
      <c r="D7" s="302">
        <f>IF(SUM(D9,D29)=0,"-",SUM(D9,D29))</f>
        <v>6</v>
      </c>
      <c r="E7" s="302">
        <f>IF(SUM(E9,E29)=0,"-",SUM(E9,E29))</f>
        <v>214</v>
      </c>
      <c r="F7" s="302" t="str">
        <f>IF(SUM(F9,F29)=0,"-",SUM(F9,F29))</f>
        <v>-</v>
      </c>
      <c r="G7" s="302">
        <f>IF(SUM(G9,G29)=0,"-",SUM(G9,G29))</f>
        <v>256</v>
      </c>
      <c r="H7" s="302">
        <f>IF(SUM(H9,H29)=0,"-",SUM(H9,H29))</f>
        <v>4</v>
      </c>
      <c r="I7" s="302">
        <f>IF(SUM(I9,I29)=0,"-",SUM(I9,I29))</f>
        <v>286</v>
      </c>
      <c r="J7" s="302">
        <f>IF(SUM(J9,J29)=0,"-",SUM(J9,J29))</f>
        <v>96</v>
      </c>
      <c r="K7" s="302">
        <f>IF(SUM(K9,K29)=0,"-",SUM(K9,K29))</f>
        <v>4</v>
      </c>
      <c r="L7" s="302">
        <f>IF(SUM(L9,L29)=0,"-",SUM(L9,L29))</f>
        <v>4</v>
      </c>
      <c r="M7" s="302">
        <f>IF(SUM(M9,M29)=0,"-",SUM(M9,M29))</f>
        <v>145</v>
      </c>
      <c r="N7" s="302">
        <f>IF(SUM(N9,N29)=0,"-",SUM(N9,N29))</f>
        <v>1</v>
      </c>
      <c r="O7" s="302" t="str">
        <f>IF(SUM(O9,O29)=0,"-",SUM(O9,O29))</f>
        <v>-</v>
      </c>
      <c r="P7" s="302" t="str">
        <f>IF(SUM(P9,P29)=0,"-",SUM(P9,P29))</f>
        <v>-</v>
      </c>
      <c r="Q7" s="302" t="str">
        <f>IF(SUM(Q9,Q29)=0,"-",SUM(Q9,Q29))</f>
        <v>-</v>
      </c>
      <c r="R7" s="302">
        <f>IF(SUM(R9,R29)=0,"-",SUM(R9,R29))</f>
        <v>22</v>
      </c>
      <c r="S7" s="302">
        <f>IF(SUM(S9,S29)=0,"-",SUM(S9,S29))</f>
        <v>87</v>
      </c>
      <c r="T7" s="302">
        <f>IF(SUM(T9,T29)=0,"-",SUM(T9,T29))</f>
        <v>46</v>
      </c>
      <c r="U7" s="302">
        <f>IF(SUM(U9,U29)=0,"-",SUM(U9,U29))</f>
        <v>1227</v>
      </c>
      <c r="V7" s="302" t="str">
        <f>IF(SUM(V9,V29)=0,"-",SUM(V9,V29))</f>
        <v>-</v>
      </c>
      <c r="W7" s="302" t="str">
        <f>IF(SUM(W9,W29)=0,"-",SUM(W9,W29))</f>
        <v>-</v>
      </c>
      <c r="X7" s="302" t="str">
        <f>IF(SUM(X9,X29)=0,"-",SUM(X9,X29))</f>
        <v>-</v>
      </c>
      <c r="Y7" s="302" t="str">
        <f>IF(SUM(Y9,Y29)=0,"-",SUM(Y9,Y29))</f>
        <v>-</v>
      </c>
      <c r="Z7" s="302" t="str">
        <f>IF(SUM(Z9,Z29)=0,"-",SUM(Z9,Z29))</f>
        <v>-</v>
      </c>
      <c r="AA7" s="302" t="str">
        <f>IF(SUM(AA9,AA29)=0,"-",SUM(AA9,AA29))</f>
        <v>-</v>
      </c>
      <c r="AB7" s="260"/>
      <c r="AC7" s="260"/>
      <c r="AD7" s="260"/>
      <c r="AE7" s="260"/>
      <c r="AF7" s="260"/>
      <c r="AG7" s="260"/>
      <c r="AH7" s="260"/>
    </row>
    <row r="8" spans="1:34" ht="16.5" customHeight="1">
      <c r="A8" s="305" t="s">
        <v>36</v>
      </c>
      <c r="B8" s="272" t="s">
        <v>114</v>
      </c>
      <c r="C8" s="304">
        <f>IF(SUM(C10,C12,C14,C16,C18,C20,C22,C24,C26)=0,"-",SUM(C10,C12,C14,C16,C18,C20,C22,C24,C26))</f>
        <v>1</v>
      </c>
      <c r="D8" s="304">
        <f>IF(SUM(D10,D12,D14,D16,D18,D20,D22,D24,D26)=0,"-",SUM(D10,D12,D14,D16,D18,D20,D22,D24,D26))</f>
        <v>1</v>
      </c>
      <c r="E8" s="304">
        <f>IF(SUM(E10,E12,E14,E16,E18,E20,E22,E24,E26)=0,"-",SUM(E10,E12,E14,E16,E18,E20,E22,E24,E26))</f>
        <v>6</v>
      </c>
      <c r="F8" s="304">
        <f>IF(SUM(F10,F12,F14,F16,F18,F20,F22,F24,F26)=0,"-",SUM(F10,F12,F14,F16,F18,F20,F22,F24,F26))</f>
        <v>5</v>
      </c>
      <c r="G8" s="304">
        <f>IF(SUM(G10,G12,G14,G16,G18,G20,G22,G24,G26)=0,"-",SUM(G10,G12,G14,G16,G18,G20,G22,G24,G26))</f>
        <v>52</v>
      </c>
      <c r="H8" s="304" t="str">
        <f>IF(SUM(H10,H12,H14,H16,H18,H20,H22,H24,H26)=0,"-",SUM(H10,H12,H14,H16,H18,H20,H22,H24,H26))</f>
        <v>-</v>
      </c>
      <c r="I8" s="304" t="str">
        <f>IF(SUM(I10,I12,I14,I16,I18,I20,I22,I24,I26)=0,"-",SUM(I10,I12,I14,I16,I18,I20,I22,I24,I26))</f>
        <v>-</v>
      </c>
      <c r="J8" s="304" t="str">
        <f>IF(SUM(J10,J12,J14,J16,J18,J20,J22,J24,J26)=0,"-",SUM(J10,J12,J14,J16,J18,J20,J22,J24,J26))</f>
        <v>-</v>
      </c>
      <c r="K8" s="304">
        <f>IF(SUM(K10,K12,K14,K16,K18,K20,K22,K24,K26)=0,"-",SUM(K10,K12,K14,K16,K18,K20,K22,K24,K26))</f>
        <v>1</v>
      </c>
      <c r="L8" s="304">
        <f>IF(SUM(L10,L12,L14,L16,L18,L20,L22,L24,L26)=0,"-",SUM(L10,L12,L14,L16,L18,L20,L22,L24,L26))</f>
        <v>1</v>
      </c>
      <c r="M8" s="304">
        <f>IF(SUM(M10,M12,M14,M16,M18,M20,M22,M24,M26)=0,"-",SUM(M10,M12,M14,M16,M18,M20,M22,M24,M26))</f>
        <v>3</v>
      </c>
      <c r="N8" s="304">
        <f>IF(SUM(N10,N12,N14,N16,N18,N20,N22,N24,N26)=0,"-",SUM(N10,N12,N14,N16,N18,N20,N22,N24,N26))</f>
        <v>1</v>
      </c>
      <c r="O8" s="304" t="str">
        <f>IF(SUM(O10,O12,O14,O16,O18,O20,O22,O24,O26)=0,"-",SUM(O10,O12,O14,O16,O18,O20,O22,O24,O26))</f>
        <v>-</v>
      </c>
      <c r="P8" s="304">
        <f>IF(SUM(P10,P12,P14,P16,P18,P20,P22,P24,P26)=0,"-",SUM(P10,P12,P14,P16,P18,P20,P22,P24,P26))</f>
        <v>6</v>
      </c>
      <c r="Q8" s="304" t="str">
        <f>IF(SUM(Q10,Q12,Q14,Q16,Q18,Q20,Q22,Q24,Q26)=0,"-",SUM(Q10,Q12,Q14,Q16,Q18,Q20,Q22,Q24,Q26))</f>
        <v>-</v>
      </c>
      <c r="R8" s="304">
        <f>IF(SUM(R10,R12,R14,R16,R18,R20,R22,R24,R26)=0,"-",SUM(R10,R12,R14,R16,R18,R20,R22,R24,R26))</f>
        <v>8</v>
      </c>
      <c r="S8" s="304">
        <f>IF(SUM(S10,S12,S14,S16,S18,S20,S22,S24,S26)=0,"-",SUM(S10,S12,S14,S16,S18,S20,S22,S24,S26))</f>
        <v>2</v>
      </c>
      <c r="T8" s="304">
        <f>IF(SUM(T10,T12,T14,T16,T18,T20,T22,T24,T26)=0,"-",SUM(T10,T12,T14,T16,T18,T20,T22,T24,T26))</f>
        <v>22</v>
      </c>
      <c r="U8" s="304">
        <f>IF(SUM(U10,U12,U14,U16,U18,U20,U22,U24,U26)=0,"-",SUM(U10,U12,U14,U16,U18,U20,U22,U24,U26))</f>
        <v>109</v>
      </c>
      <c r="V8" s="304" t="str">
        <f>IF(SUM(V10,V12,V14,V16,V18,V20,V22,V24,V26)=0,"-",SUM(V10,V12,V14,V16,V18,V20,V22,V24,V26))</f>
        <v>-</v>
      </c>
      <c r="W8" s="304">
        <f>IF(SUM(W10,W12,W14,W16,W18,W20,W22,W24,W26)=0,"-",SUM(W10,W12,W14,W16,W18,W20,W22,W24,W26))</f>
        <v>10</v>
      </c>
      <c r="X8" s="304">
        <f>IF(SUM(X10,X12,X14,X16,X18,X20,X22,X24,X26)=0,"-",SUM(X10,X12,X14,X16,X18,X20,X22,X24,X26))</f>
        <v>2</v>
      </c>
      <c r="Y8" s="304">
        <f>IF(SUM(Y10,Y12,Y14,Y16,Y18,Y20,Y22,Y24,Y26)=0,"-",SUM(Y10,Y12,Y14,Y16,Y18,Y20,Y22,Y24,Y26))</f>
        <v>13</v>
      </c>
      <c r="Z8" s="304">
        <f>IF(SUM(Z10,Z12,Z14,Z16,Z18,Z20,Z22,Z24,Z26)=0,"-",SUM(Z10,Z12,Z14,Z16,Z18,Z20,Z22,Z24,Z26))</f>
        <v>12</v>
      </c>
      <c r="AA8" s="304">
        <f>IF(SUM(AA10,AA12,AA14,AA16,AA18,AA20,AA22,AA24,AA26)=0,"-",SUM(AA10,AA12,AA14,AA16,AA18,AA20,AA22,AA24,AA26))</f>
        <v>8</v>
      </c>
    </row>
    <row r="9" spans="1:34" ht="16.5" customHeight="1">
      <c r="A9" s="303"/>
      <c r="B9" s="270" t="s">
        <v>113</v>
      </c>
      <c r="C9" s="302">
        <f>IF(SUM(C11,C13,C15,C17,C19,C21,C23,C25,C27)=0,"-",SUM(C11,C13,C15,C17,C19,C21,C23,C25,C27))</f>
        <v>53</v>
      </c>
      <c r="D9" s="302">
        <f>IF(SUM(D11,D13,D15,D17,D19,D21,D23,D25,D27)=0,"-",SUM(D11,D13,D15,D17,D19,D21,D23,D25,D27))</f>
        <v>6</v>
      </c>
      <c r="E9" s="302" t="str">
        <f>IF(SUM(E11,E13,E15,E17,E19,E21,E23,E25,E27)=0,"-",SUM(E11,E13,E15,E17,E19,E21,E23,E25,E27))</f>
        <v>-</v>
      </c>
      <c r="F9" s="302" t="str">
        <f>IF(SUM(F11,F13,F15,F17,F19,F21,F23,F25,F27)=0,"-",SUM(F11,F13,F15,F17,F19,F21,F23,F25,F27))</f>
        <v>-</v>
      </c>
      <c r="G9" s="302">
        <f>IF(SUM(G11,G13,G15,G17,G19,G21,G23,G25,G27)=0,"-",SUM(G11,G13,G15,G17,G19,G21,G23,G25,G27))</f>
        <v>256</v>
      </c>
      <c r="H9" s="302">
        <f>IF(SUM(H11,H13,H15,H17,H19,H21,H23,H25,H27)=0,"-",SUM(H11,H13,H15,H17,H19,H21,H23,H25,H27))</f>
        <v>4</v>
      </c>
      <c r="I9" s="302">
        <f>IF(SUM(I11,I13,I15,I17,I19,I21,I23,I25,I27)=0,"-",SUM(I11,I13,I15,I17,I19,I21,I23,I25,I27))</f>
        <v>190</v>
      </c>
      <c r="J9" s="302">
        <f>IF(SUM(J11,J13,J15,J17,J19,J21,J23,J25,J27)=0,"-",SUM(J11,J13,J15,J17,J19,J21,J23,J25,J27))</f>
        <v>81</v>
      </c>
      <c r="K9" s="302">
        <f>IF(SUM(K11,K13,K15,K17,K19,K21,K23,K25,K27)=0,"-",SUM(K11,K13,K15,K17,K19,K21,K23,K25,K27))</f>
        <v>4</v>
      </c>
      <c r="L9" s="302">
        <f>IF(SUM(L11,L13,L15,L17,L19,L21,L23,L25,L27)=0,"-",SUM(L11,L13,L15,L17,L19,L21,L23,L25,L27))</f>
        <v>4</v>
      </c>
      <c r="M9" s="302">
        <f>IF(SUM(M11,M13,M15,M17,M19,M21,M23,M25,M27)=0,"-",SUM(M11,M13,M15,M17,M19,M21,M23,M25,M27))</f>
        <v>133</v>
      </c>
      <c r="N9" s="302">
        <f>IF(SUM(N11,N13,N15,N17,N19,N21,N23,N25,N27)=0,"-",SUM(N11,N13,N15,N17,N19,N21,N23,N25,N27))</f>
        <v>1</v>
      </c>
      <c r="O9" s="302" t="str">
        <f>IF(SUM(O11,O13,O15,O17,O19,O21,O23,O25,O27)=0,"-",SUM(O11,O13,O15,O17,O19,O21,O23,O25,O27))</f>
        <v>-</v>
      </c>
      <c r="P9" s="302" t="str">
        <f>IF(SUM(P11,P13,P15,P17,P19,P21,P23,P25,P27)=0,"-",SUM(P11,P13,P15,P17,P19,P21,P23,P25,P27))</f>
        <v>-</v>
      </c>
      <c r="Q9" s="302" t="str">
        <f>IF(SUM(Q11,Q13,Q15,Q17,Q19,Q21,Q23,Q25,Q27)=0,"-",SUM(Q11,Q13,Q15,Q17,Q19,Q21,Q23,Q25,Q27))</f>
        <v>-</v>
      </c>
      <c r="R9" s="302">
        <f>IF(SUM(R11,R13,R15,R17,R19,R21,R23,R25,R27)=0,"-",SUM(R11,R13,R15,R17,R19,R21,R23,R25,R27))</f>
        <v>21</v>
      </c>
      <c r="S9" s="302">
        <f>IF(SUM(S11,S13,S15,S17,S19,S21,S23,S25,S27)=0,"-",SUM(S11,S13,S15,S17,S19,S21,S23,S25,S27))</f>
        <v>87</v>
      </c>
      <c r="T9" s="302">
        <f>IF(SUM(T11,T13,T15,T17,T19,T21,T23,T25,T27)=0,"-",SUM(T11,T13,T15,T17,T19,T21,T23,T25,T27))</f>
        <v>46</v>
      </c>
      <c r="U9" s="302">
        <f>IF(SUM(U11,U13,U15,U17,U19,U21,U23,U25,U27)=0,"-",SUM(U11,U13,U15,U17,U19,U21,U23,U25,U27))</f>
        <v>886</v>
      </c>
      <c r="V9" s="302" t="str">
        <f>IF(SUM(V11,V13,V15,V17,V19,V21,V23,V25,V27)=0,"-",SUM(V11,V13,V15,V17,V19,V21,V23,V25,V27))</f>
        <v>-</v>
      </c>
      <c r="W9" s="302" t="str">
        <f>IF(SUM(W11,W13,W15,W17,W19,W21,W23,W25,W27)=0,"-",SUM(W11,W13,W15,W17,W19,W21,W23,W25,W27))</f>
        <v>-</v>
      </c>
      <c r="X9" s="302" t="str">
        <f>IF(SUM(X11,X13,X15,X17,X19,X21,X23,X25,X27)=0,"-",SUM(X11,X13,X15,X17,X19,X21,X23,X25,X27))</f>
        <v>-</v>
      </c>
      <c r="Y9" s="302" t="str">
        <f>IF(SUM(Y11,Y13,Y15,Y17,Y19,Y21,Y23,Y25,Y27)=0,"-",SUM(Y11,Y13,Y15,Y17,Y19,Y21,Y23,Y25,Y27))</f>
        <v>-</v>
      </c>
      <c r="Z9" s="302" t="str">
        <f>IF(SUM(Z11,Z13,Z15,Z17,Z19,Z21,Z23,Z25,Z27)=0,"-",SUM(Z11,Z13,Z15,Z17,Z19,Z21,Z23,Z25,Z27))</f>
        <v>-</v>
      </c>
      <c r="AA9" s="302" t="str">
        <f>IF(SUM(AA11,AA13,AA15,AA17,AA19,AA21,AA23,AA25,AA27)=0,"-",SUM(AA11,AA13,AA15,AA17,AA19,AA21,AA23,AA25,AA27))</f>
        <v>-</v>
      </c>
    </row>
    <row r="10" spans="1:34" ht="16.5" customHeight="1">
      <c r="A10" s="300" t="s">
        <v>116</v>
      </c>
      <c r="B10" s="258" t="s">
        <v>114</v>
      </c>
      <c r="C10" s="301">
        <v>1</v>
      </c>
      <c r="D10" s="301">
        <v>1</v>
      </c>
      <c r="E10" s="301">
        <v>6</v>
      </c>
      <c r="F10" s="301">
        <v>5</v>
      </c>
      <c r="G10" s="301">
        <v>9</v>
      </c>
      <c r="H10" s="301" t="s">
        <v>5</v>
      </c>
      <c r="I10" s="301" t="s">
        <v>5</v>
      </c>
      <c r="J10" s="301" t="s">
        <v>5</v>
      </c>
      <c r="K10" s="301">
        <v>1</v>
      </c>
      <c r="L10" s="301">
        <v>1</v>
      </c>
      <c r="M10" s="301">
        <v>2</v>
      </c>
      <c r="N10" s="301">
        <v>1</v>
      </c>
      <c r="O10" s="301" t="s">
        <v>5</v>
      </c>
      <c r="P10" s="301">
        <v>6</v>
      </c>
      <c r="Q10" s="301" t="s">
        <v>5</v>
      </c>
      <c r="R10" s="301">
        <v>4</v>
      </c>
      <c r="S10" s="301" t="s">
        <v>5</v>
      </c>
      <c r="T10" s="301">
        <v>20</v>
      </c>
      <c r="U10" s="295">
        <f>IF(SUM(C10:T10)=0,"-",SUM(C10:T10))</f>
        <v>57</v>
      </c>
      <c r="V10" s="301" t="s">
        <v>5</v>
      </c>
      <c r="W10" s="301">
        <v>10</v>
      </c>
      <c r="X10" s="301">
        <v>2</v>
      </c>
      <c r="Y10" s="301">
        <v>13</v>
      </c>
      <c r="Z10" s="301">
        <v>12</v>
      </c>
      <c r="AA10" s="301">
        <v>8</v>
      </c>
    </row>
    <row r="11" spans="1:34" ht="16.5" customHeight="1">
      <c r="A11" s="300"/>
      <c r="B11" s="255" t="s">
        <v>113</v>
      </c>
      <c r="C11" s="301" t="s">
        <v>5</v>
      </c>
      <c r="D11" s="301" t="s">
        <v>5</v>
      </c>
      <c r="E11" s="301" t="s">
        <v>5</v>
      </c>
      <c r="F11" s="301" t="s">
        <v>5</v>
      </c>
      <c r="G11" s="301" t="s">
        <v>5</v>
      </c>
      <c r="H11" s="301" t="s">
        <v>5</v>
      </c>
      <c r="I11" s="301" t="s">
        <v>5</v>
      </c>
      <c r="J11" s="301" t="s">
        <v>5</v>
      </c>
      <c r="K11" s="301" t="s">
        <v>5</v>
      </c>
      <c r="L11" s="301" t="s">
        <v>5</v>
      </c>
      <c r="M11" s="301" t="s">
        <v>5</v>
      </c>
      <c r="N11" s="301">
        <v>1</v>
      </c>
      <c r="O11" s="301" t="s">
        <v>5</v>
      </c>
      <c r="P11" s="301" t="s">
        <v>5</v>
      </c>
      <c r="Q11" s="301" t="s">
        <v>5</v>
      </c>
      <c r="R11" s="301" t="s">
        <v>5</v>
      </c>
      <c r="S11" s="301" t="s">
        <v>5</v>
      </c>
      <c r="T11" s="301" t="s">
        <v>5</v>
      </c>
      <c r="U11" s="147">
        <f>IF(SUM(C11:T11)=0,"-",SUM(C11:T11))</f>
        <v>1</v>
      </c>
      <c r="V11" s="301" t="s">
        <v>5</v>
      </c>
      <c r="W11" s="301" t="s">
        <v>5</v>
      </c>
      <c r="X11" s="301" t="s">
        <v>5</v>
      </c>
      <c r="Y11" s="301" t="s">
        <v>5</v>
      </c>
      <c r="Z11" s="301" t="s">
        <v>5</v>
      </c>
      <c r="AA11" s="301" t="s">
        <v>5</v>
      </c>
    </row>
    <row r="12" spans="1:34" ht="16.5" customHeight="1">
      <c r="A12" s="296" t="s">
        <v>35</v>
      </c>
      <c r="B12" s="258" t="s">
        <v>114</v>
      </c>
      <c r="C12" s="294" t="s">
        <v>5</v>
      </c>
      <c r="D12" s="294" t="s">
        <v>5</v>
      </c>
      <c r="E12" s="294" t="s">
        <v>5</v>
      </c>
      <c r="F12" s="294" t="s">
        <v>5</v>
      </c>
      <c r="G12" s="294">
        <v>9</v>
      </c>
      <c r="H12" s="294" t="s">
        <v>5</v>
      </c>
      <c r="I12" s="294" t="s">
        <v>5</v>
      </c>
      <c r="J12" s="294" t="s">
        <v>5</v>
      </c>
      <c r="K12" s="294" t="s">
        <v>5</v>
      </c>
      <c r="L12" s="294" t="s">
        <v>5</v>
      </c>
      <c r="M12" s="294" t="s">
        <v>5</v>
      </c>
      <c r="N12" s="294" t="s">
        <v>5</v>
      </c>
      <c r="O12" s="294" t="s">
        <v>5</v>
      </c>
      <c r="P12" s="294" t="s">
        <v>5</v>
      </c>
      <c r="Q12" s="294" t="s">
        <v>5</v>
      </c>
      <c r="R12" s="294" t="s">
        <v>5</v>
      </c>
      <c r="S12" s="294" t="s">
        <v>5</v>
      </c>
      <c r="T12" s="294" t="s">
        <v>5</v>
      </c>
      <c r="U12" s="295">
        <f>IF(SUM(C12:T12)=0,"-",SUM(C12:T12))</f>
        <v>9</v>
      </c>
      <c r="V12" s="294" t="s">
        <v>5</v>
      </c>
      <c r="W12" s="294" t="s">
        <v>5</v>
      </c>
      <c r="X12" s="294" t="s">
        <v>5</v>
      </c>
      <c r="Y12" s="294" t="s">
        <v>5</v>
      </c>
      <c r="Z12" s="294" t="s">
        <v>5</v>
      </c>
      <c r="AA12" s="294" t="s">
        <v>5</v>
      </c>
    </row>
    <row r="13" spans="1:34" ht="16.5" customHeight="1">
      <c r="A13" s="300"/>
      <c r="B13" s="255" t="s">
        <v>113</v>
      </c>
      <c r="C13" s="292">
        <v>49</v>
      </c>
      <c r="D13" s="292">
        <v>2</v>
      </c>
      <c r="E13" s="292" t="s">
        <v>5</v>
      </c>
      <c r="F13" s="292" t="s">
        <v>5</v>
      </c>
      <c r="G13" s="292">
        <v>150</v>
      </c>
      <c r="H13" s="292">
        <v>4</v>
      </c>
      <c r="I13" s="292">
        <v>151</v>
      </c>
      <c r="J13" s="292">
        <v>36</v>
      </c>
      <c r="K13" s="292">
        <v>4</v>
      </c>
      <c r="L13" s="292">
        <v>4</v>
      </c>
      <c r="M13" s="292">
        <v>39</v>
      </c>
      <c r="N13" s="292" t="s">
        <v>5</v>
      </c>
      <c r="O13" s="292" t="s">
        <v>5</v>
      </c>
      <c r="P13" s="292" t="s">
        <v>5</v>
      </c>
      <c r="Q13" s="292" t="s">
        <v>5</v>
      </c>
      <c r="R13" s="292">
        <v>13</v>
      </c>
      <c r="S13" s="292">
        <v>30</v>
      </c>
      <c r="T13" s="292">
        <v>22</v>
      </c>
      <c r="U13" s="147">
        <f>IF(SUM(C13:T13)=0,"-",SUM(C13:T13))</f>
        <v>504</v>
      </c>
      <c r="V13" s="292" t="s">
        <v>5</v>
      </c>
      <c r="W13" s="292" t="s">
        <v>5</v>
      </c>
      <c r="X13" s="292" t="s">
        <v>5</v>
      </c>
      <c r="Y13" s="292" t="s">
        <v>5</v>
      </c>
      <c r="Z13" s="292" t="s">
        <v>5</v>
      </c>
      <c r="AA13" s="292" t="s">
        <v>5</v>
      </c>
    </row>
    <row r="14" spans="1:34" ht="16.5" customHeight="1">
      <c r="A14" s="296" t="s">
        <v>34</v>
      </c>
      <c r="B14" s="258" t="s">
        <v>114</v>
      </c>
      <c r="C14" s="294" t="s">
        <v>5</v>
      </c>
      <c r="D14" s="294" t="s">
        <v>5</v>
      </c>
      <c r="E14" s="294" t="s">
        <v>5</v>
      </c>
      <c r="F14" s="294" t="s">
        <v>5</v>
      </c>
      <c r="G14" s="294">
        <v>5</v>
      </c>
      <c r="H14" s="294" t="s">
        <v>5</v>
      </c>
      <c r="I14" s="294" t="s">
        <v>5</v>
      </c>
      <c r="J14" s="294" t="s">
        <v>5</v>
      </c>
      <c r="K14" s="294" t="s">
        <v>5</v>
      </c>
      <c r="L14" s="294" t="s">
        <v>5</v>
      </c>
      <c r="M14" s="294" t="s">
        <v>5</v>
      </c>
      <c r="N14" s="294" t="s">
        <v>5</v>
      </c>
      <c r="O14" s="294" t="s">
        <v>5</v>
      </c>
      <c r="P14" s="294" t="s">
        <v>5</v>
      </c>
      <c r="Q14" s="294" t="s">
        <v>5</v>
      </c>
      <c r="R14" s="294">
        <v>1</v>
      </c>
      <c r="S14" s="294" t="s">
        <v>5</v>
      </c>
      <c r="T14" s="294" t="s">
        <v>5</v>
      </c>
      <c r="U14" s="295">
        <f>IF(SUM(C14:T14)=0,"-",SUM(C14:T14))</f>
        <v>6</v>
      </c>
      <c r="V14" s="294" t="s">
        <v>5</v>
      </c>
      <c r="W14" s="294" t="s">
        <v>5</v>
      </c>
      <c r="X14" s="294" t="s">
        <v>5</v>
      </c>
      <c r="Y14" s="294" t="s">
        <v>5</v>
      </c>
      <c r="Z14" s="294" t="s">
        <v>5</v>
      </c>
      <c r="AA14" s="294" t="s">
        <v>5</v>
      </c>
    </row>
    <row r="15" spans="1:34" ht="16.5" customHeight="1">
      <c r="A15" s="300"/>
      <c r="B15" s="252" t="s">
        <v>113</v>
      </c>
      <c r="C15" s="297" t="s">
        <v>5</v>
      </c>
      <c r="D15" s="297" t="s">
        <v>5</v>
      </c>
      <c r="E15" s="297" t="s">
        <v>5</v>
      </c>
      <c r="F15" s="297" t="s">
        <v>5</v>
      </c>
      <c r="G15" s="297" t="s">
        <v>5</v>
      </c>
      <c r="H15" s="297" t="s">
        <v>5</v>
      </c>
      <c r="I15" s="297" t="s">
        <v>5</v>
      </c>
      <c r="J15" s="297" t="s">
        <v>5</v>
      </c>
      <c r="K15" s="297" t="s">
        <v>5</v>
      </c>
      <c r="L15" s="297" t="s">
        <v>5</v>
      </c>
      <c r="M15" s="297" t="s">
        <v>5</v>
      </c>
      <c r="N15" s="297" t="s">
        <v>5</v>
      </c>
      <c r="O15" s="297" t="s">
        <v>5</v>
      </c>
      <c r="P15" s="297" t="s">
        <v>5</v>
      </c>
      <c r="Q15" s="297" t="s">
        <v>5</v>
      </c>
      <c r="R15" s="297" t="s">
        <v>5</v>
      </c>
      <c r="S15" s="297" t="s">
        <v>5</v>
      </c>
      <c r="T15" s="297" t="s">
        <v>5</v>
      </c>
      <c r="U15" s="298" t="str">
        <f>IF(SUM(C15:T15)=0,"-",SUM(C15:T15))</f>
        <v>-</v>
      </c>
      <c r="V15" s="297" t="s">
        <v>5</v>
      </c>
      <c r="W15" s="297" t="s">
        <v>5</v>
      </c>
      <c r="X15" s="297" t="s">
        <v>5</v>
      </c>
      <c r="Y15" s="297" t="s">
        <v>5</v>
      </c>
      <c r="Z15" s="297" t="s">
        <v>5</v>
      </c>
      <c r="AA15" s="297" t="s">
        <v>5</v>
      </c>
    </row>
    <row r="16" spans="1:34" ht="16.5" customHeight="1">
      <c r="A16" s="296" t="s">
        <v>33</v>
      </c>
      <c r="B16" s="255" t="s">
        <v>114</v>
      </c>
      <c r="C16" s="294" t="s">
        <v>5</v>
      </c>
      <c r="D16" s="294" t="s">
        <v>5</v>
      </c>
      <c r="E16" s="294" t="s">
        <v>5</v>
      </c>
      <c r="F16" s="294" t="s">
        <v>5</v>
      </c>
      <c r="G16" s="294">
        <v>4</v>
      </c>
      <c r="H16" s="294" t="s">
        <v>5</v>
      </c>
      <c r="I16" s="294" t="s">
        <v>5</v>
      </c>
      <c r="J16" s="294" t="s">
        <v>5</v>
      </c>
      <c r="K16" s="294" t="s">
        <v>5</v>
      </c>
      <c r="L16" s="294" t="s">
        <v>5</v>
      </c>
      <c r="M16" s="294" t="s">
        <v>5</v>
      </c>
      <c r="N16" s="294" t="s">
        <v>5</v>
      </c>
      <c r="O16" s="294" t="s">
        <v>5</v>
      </c>
      <c r="P16" s="294" t="s">
        <v>5</v>
      </c>
      <c r="Q16" s="294" t="s">
        <v>5</v>
      </c>
      <c r="R16" s="294">
        <v>1</v>
      </c>
      <c r="S16" s="294">
        <v>1</v>
      </c>
      <c r="T16" s="294" t="s">
        <v>5</v>
      </c>
      <c r="U16" s="147">
        <f>IF(SUM(C16:T16)=0,"-",SUM(C16:T16))</f>
        <v>6</v>
      </c>
      <c r="V16" s="294" t="s">
        <v>5</v>
      </c>
      <c r="W16" s="294" t="s">
        <v>5</v>
      </c>
      <c r="X16" s="294" t="s">
        <v>5</v>
      </c>
      <c r="Y16" s="294" t="s">
        <v>5</v>
      </c>
      <c r="Z16" s="294" t="s">
        <v>5</v>
      </c>
      <c r="AA16" s="294" t="s">
        <v>5</v>
      </c>
    </row>
    <row r="17" spans="1:27" ht="16.5" customHeight="1">
      <c r="A17" s="300"/>
      <c r="B17" s="255" t="s">
        <v>113</v>
      </c>
      <c r="C17" s="297" t="s">
        <v>5</v>
      </c>
      <c r="D17" s="297" t="s">
        <v>5</v>
      </c>
      <c r="E17" s="297" t="s">
        <v>5</v>
      </c>
      <c r="F17" s="297" t="s">
        <v>5</v>
      </c>
      <c r="G17" s="297" t="s">
        <v>5</v>
      </c>
      <c r="H17" s="297" t="s">
        <v>5</v>
      </c>
      <c r="I17" s="297" t="s">
        <v>5</v>
      </c>
      <c r="J17" s="297" t="s">
        <v>5</v>
      </c>
      <c r="K17" s="297" t="s">
        <v>5</v>
      </c>
      <c r="L17" s="297" t="s">
        <v>5</v>
      </c>
      <c r="M17" s="297">
        <v>15</v>
      </c>
      <c r="N17" s="297" t="s">
        <v>5</v>
      </c>
      <c r="O17" s="297" t="s">
        <v>5</v>
      </c>
      <c r="P17" s="297" t="s">
        <v>5</v>
      </c>
      <c r="Q17" s="297" t="s">
        <v>5</v>
      </c>
      <c r="R17" s="297" t="s">
        <v>5</v>
      </c>
      <c r="S17" s="297" t="s">
        <v>5</v>
      </c>
      <c r="T17" s="297" t="s">
        <v>5</v>
      </c>
      <c r="U17" s="147">
        <f>IF(SUM(C17:T17)=0,"-",SUM(C17:T17))</f>
        <v>15</v>
      </c>
      <c r="V17" s="297" t="s">
        <v>5</v>
      </c>
      <c r="W17" s="297" t="s">
        <v>5</v>
      </c>
      <c r="X17" s="297" t="s">
        <v>5</v>
      </c>
      <c r="Y17" s="297" t="s">
        <v>5</v>
      </c>
      <c r="Z17" s="297" t="s">
        <v>5</v>
      </c>
      <c r="AA17" s="297" t="s">
        <v>5</v>
      </c>
    </row>
    <row r="18" spans="1:27" ht="16.5" customHeight="1">
      <c r="A18" s="296" t="s">
        <v>32</v>
      </c>
      <c r="B18" s="258" t="s">
        <v>114</v>
      </c>
      <c r="C18" s="294" t="s">
        <v>5</v>
      </c>
      <c r="D18" s="294" t="s">
        <v>5</v>
      </c>
      <c r="E18" s="294" t="s">
        <v>5</v>
      </c>
      <c r="F18" s="294" t="s">
        <v>5</v>
      </c>
      <c r="G18" s="294">
        <v>5</v>
      </c>
      <c r="H18" s="294" t="s">
        <v>5</v>
      </c>
      <c r="I18" s="294" t="s">
        <v>5</v>
      </c>
      <c r="J18" s="294" t="s">
        <v>5</v>
      </c>
      <c r="K18" s="294" t="s">
        <v>5</v>
      </c>
      <c r="L18" s="294" t="s">
        <v>5</v>
      </c>
      <c r="M18" s="294" t="s">
        <v>5</v>
      </c>
      <c r="N18" s="294" t="s">
        <v>5</v>
      </c>
      <c r="O18" s="294" t="s">
        <v>5</v>
      </c>
      <c r="P18" s="294" t="s">
        <v>5</v>
      </c>
      <c r="Q18" s="294" t="s">
        <v>5</v>
      </c>
      <c r="R18" s="294">
        <v>1</v>
      </c>
      <c r="S18" s="294" t="s">
        <v>5</v>
      </c>
      <c r="T18" s="294" t="s">
        <v>5</v>
      </c>
      <c r="U18" s="295">
        <f>IF(SUM(C18:T18)=0,"-",SUM(C18:T18))</f>
        <v>6</v>
      </c>
      <c r="V18" s="294" t="s">
        <v>5</v>
      </c>
      <c r="W18" s="294" t="s">
        <v>5</v>
      </c>
      <c r="X18" s="294" t="s">
        <v>5</v>
      </c>
      <c r="Y18" s="294" t="s">
        <v>5</v>
      </c>
      <c r="Z18" s="294" t="s">
        <v>5</v>
      </c>
      <c r="AA18" s="294" t="s">
        <v>5</v>
      </c>
    </row>
    <row r="19" spans="1:27" ht="16.5" customHeight="1">
      <c r="A19" s="293"/>
      <c r="B19" s="252" t="s">
        <v>113</v>
      </c>
      <c r="C19" s="297" t="s">
        <v>5</v>
      </c>
      <c r="D19" s="297" t="s">
        <v>5</v>
      </c>
      <c r="E19" s="297" t="s">
        <v>5</v>
      </c>
      <c r="F19" s="297" t="s">
        <v>5</v>
      </c>
      <c r="G19" s="297" t="s">
        <v>5</v>
      </c>
      <c r="H19" s="297" t="s">
        <v>5</v>
      </c>
      <c r="I19" s="297" t="s">
        <v>5</v>
      </c>
      <c r="J19" s="297">
        <v>20</v>
      </c>
      <c r="K19" s="297" t="s">
        <v>5</v>
      </c>
      <c r="L19" s="297" t="s">
        <v>5</v>
      </c>
      <c r="M19" s="297">
        <v>24</v>
      </c>
      <c r="N19" s="297" t="s">
        <v>5</v>
      </c>
      <c r="O19" s="297" t="s">
        <v>5</v>
      </c>
      <c r="P19" s="297" t="s">
        <v>5</v>
      </c>
      <c r="Q19" s="297" t="s">
        <v>5</v>
      </c>
      <c r="R19" s="297" t="s">
        <v>5</v>
      </c>
      <c r="S19" s="297" t="s">
        <v>5</v>
      </c>
      <c r="T19" s="297" t="s">
        <v>5</v>
      </c>
      <c r="U19" s="298">
        <f>IF(SUM(C19:T19)=0,"-",SUM(C19:T19))</f>
        <v>44</v>
      </c>
      <c r="V19" s="299" t="s">
        <v>5</v>
      </c>
      <c r="W19" s="299" t="s">
        <v>5</v>
      </c>
      <c r="X19" s="299" t="s">
        <v>5</v>
      </c>
      <c r="Y19" s="299" t="s">
        <v>5</v>
      </c>
      <c r="Z19" s="299" t="s">
        <v>5</v>
      </c>
      <c r="AA19" s="299" t="s">
        <v>5</v>
      </c>
    </row>
    <row r="20" spans="1:27" ht="16.5" customHeight="1">
      <c r="A20" s="296" t="s">
        <v>31</v>
      </c>
      <c r="B20" s="255" t="s">
        <v>114</v>
      </c>
      <c r="C20" s="294" t="s">
        <v>5</v>
      </c>
      <c r="D20" s="294" t="s">
        <v>5</v>
      </c>
      <c r="E20" s="294" t="s">
        <v>5</v>
      </c>
      <c r="F20" s="294" t="s">
        <v>5</v>
      </c>
      <c r="G20" s="294">
        <v>3</v>
      </c>
      <c r="H20" s="294" t="s">
        <v>5</v>
      </c>
      <c r="I20" s="294" t="s">
        <v>5</v>
      </c>
      <c r="J20" s="294" t="s">
        <v>5</v>
      </c>
      <c r="K20" s="294" t="s">
        <v>5</v>
      </c>
      <c r="L20" s="294" t="s">
        <v>5</v>
      </c>
      <c r="M20" s="294" t="s">
        <v>5</v>
      </c>
      <c r="N20" s="294" t="s">
        <v>5</v>
      </c>
      <c r="O20" s="294" t="s">
        <v>5</v>
      </c>
      <c r="P20" s="294" t="s">
        <v>5</v>
      </c>
      <c r="Q20" s="294" t="s">
        <v>5</v>
      </c>
      <c r="R20" s="294" t="s">
        <v>5</v>
      </c>
      <c r="S20" s="294">
        <v>1</v>
      </c>
      <c r="T20" s="294">
        <v>2</v>
      </c>
      <c r="U20" s="147">
        <f>IF(SUM(C20:T20)=0,"-",SUM(C20:T20))</f>
        <v>6</v>
      </c>
      <c r="V20" s="294" t="s">
        <v>5</v>
      </c>
      <c r="W20" s="294" t="s">
        <v>5</v>
      </c>
      <c r="X20" s="294" t="s">
        <v>5</v>
      </c>
      <c r="Y20" s="294" t="s">
        <v>5</v>
      </c>
      <c r="Z20" s="294" t="s">
        <v>5</v>
      </c>
      <c r="AA20" s="294" t="s">
        <v>5</v>
      </c>
    </row>
    <row r="21" spans="1:27" ht="16.5" customHeight="1">
      <c r="A21" s="293"/>
      <c r="B21" s="255" t="s">
        <v>113</v>
      </c>
      <c r="C21" s="297" t="s">
        <v>5</v>
      </c>
      <c r="D21" s="297" t="s">
        <v>5</v>
      </c>
      <c r="E21" s="297" t="s">
        <v>5</v>
      </c>
      <c r="F21" s="297" t="s">
        <v>5</v>
      </c>
      <c r="G21" s="297" t="s">
        <v>5</v>
      </c>
      <c r="H21" s="297" t="s">
        <v>5</v>
      </c>
      <c r="I21" s="297" t="s">
        <v>5</v>
      </c>
      <c r="J21" s="297" t="s">
        <v>5</v>
      </c>
      <c r="K21" s="297" t="s">
        <v>5</v>
      </c>
      <c r="L21" s="297" t="s">
        <v>5</v>
      </c>
      <c r="M21" s="297" t="s">
        <v>5</v>
      </c>
      <c r="N21" s="297" t="s">
        <v>5</v>
      </c>
      <c r="O21" s="297" t="s">
        <v>5</v>
      </c>
      <c r="P21" s="297" t="s">
        <v>5</v>
      </c>
      <c r="Q21" s="297" t="s">
        <v>5</v>
      </c>
      <c r="R21" s="297" t="s">
        <v>5</v>
      </c>
      <c r="S21" s="297" t="s">
        <v>5</v>
      </c>
      <c r="T21" s="297" t="s">
        <v>5</v>
      </c>
      <c r="U21" s="147" t="str">
        <f>IF(SUM(C21:T21)=0,"-",SUM(C21:T21))</f>
        <v>-</v>
      </c>
      <c r="V21" s="297" t="s">
        <v>5</v>
      </c>
      <c r="W21" s="297" t="s">
        <v>5</v>
      </c>
      <c r="X21" s="297" t="s">
        <v>5</v>
      </c>
      <c r="Y21" s="297" t="s">
        <v>5</v>
      </c>
      <c r="Z21" s="297" t="s">
        <v>5</v>
      </c>
      <c r="AA21" s="297" t="s">
        <v>5</v>
      </c>
    </row>
    <row r="22" spans="1:27" ht="16.5" customHeight="1">
      <c r="A22" s="296" t="s">
        <v>30</v>
      </c>
      <c r="B22" s="258" t="s">
        <v>114</v>
      </c>
      <c r="C22" s="294" t="s">
        <v>5</v>
      </c>
      <c r="D22" s="294" t="s">
        <v>5</v>
      </c>
      <c r="E22" s="294" t="s">
        <v>5</v>
      </c>
      <c r="F22" s="294" t="s">
        <v>5</v>
      </c>
      <c r="G22" s="294">
        <v>5</v>
      </c>
      <c r="H22" s="294" t="s">
        <v>5</v>
      </c>
      <c r="I22" s="294" t="s">
        <v>5</v>
      </c>
      <c r="J22" s="294" t="s">
        <v>5</v>
      </c>
      <c r="K22" s="294" t="s">
        <v>5</v>
      </c>
      <c r="L22" s="294" t="s">
        <v>5</v>
      </c>
      <c r="M22" s="294" t="s">
        <v>5</v>
      </c>
      <c r="N22" s="294" t="s">
        <v>5</v>
      </c>
      <c r="O22" s="294" t="s">
        <v>5</v>
      </c>
      <c r="P22" s="294" t="s">
        <v>5</v>
      </c>
      <c r="Q22" s="294" t="s">
        <v>5</v>
      </c>
      <c r="R22" s="294" t="s">
        <v>5</v>
      </c>
      <c r="S22" s="294" t="s">
        <v>5</v>
      </c>
      <c r="T22" s="294" t="s">
        <v>5</v>
      </c>
      <c r="U22" s="295">
        <f>IF(SUM(C22:T22)=0,"-",SUM(C22:T22))</f>
        <v>5</v>
      </c>
      <c r="V22" s="294" t="s">
        <v>5</v>
      </c>
      <c r="W22" s="294" t="s">
        <v>5</v>
      </c>
      <c r="X22" s="294" t="s">
        <v>5</v>
      </c>
      <c r="Y22" s="294" t="s">
        <v>5</v>
      </c>
      <c r="Z22" s="294" t="s">
        <v>5</v>
      </c>
      <c r="AA22" s="294" t="s">
        <v>5</v>
      </c>
    </row>
    <row r="23" spans="1:27" ht="16.5" customHeight="1">
      <c r="A23" s="293"/>
      <c r="B23" s="252" t="s">
        <v>113</v>
      </c>
      <c r="C23" s="297" t="s">
        <v>5</v>
      </c>
      <c r="D23" s="297" t="s">
        <v>5</v>
      </c>
      <c r="E23" s="297" t="s">
        <v>5</v>
      </c>
      <c r="F23" s="297" t="s">
        <v>5</v>
      </c>
      <c r="G23" s="297" t="s">
        <v>5</v>
      </c>
      <c r="H23" s="297" t="s">
        <v>5</v>
      </c>
      <c r="I23" s="297" t="s">
        <v>5</v>
      </c>
      <c r="J23" s="297" t="s">
        <v>5</v>
      </c>
      <c r="K23" s="297" t="s">
        <v>5</v>
      </c>
      <c r="L23" s="297" t="s">
        <v>5</v>
      </c>
      <c r="M23" s="297" t="s">
        <v>5</v>
      </c>
      <c r="N23" s="297" t="s">
        <v>5</v>
      </c>
      <c r="O23" s="297" t="s">
        <v>5</v>
      </c>
      <c r="P23" s="297" t="s">
        <v>5</v>
      </c>
      <c r="Q23" s="297" t="s">
        <v>5</v>
      </c>
      <c r="R23" s="297" t="s">
        <v>5</v>
      </c>
      <c r="S23" s="297" t="s">
        <v>5</v>
      </c>
      <c r="T23" s="297" t="s">
        <v>5</v>
      </c>
      <c r="U23" s="298" t="str">
        <f>IF(SUM(C23:T23)=0,"-",SUM(C23:T23))</f>
        <v>-</v>
      </c>
      <c r="V23" s="297" t="s">
        <v>5</v>
      </c>
      <c r="W23" s="297" t="s">
        <v>5</v>
      </c>
      <c r="X23" s="297" t="s">
        <v>5</v>
      </c>
      <c r="Y23" s="297" t="s">
        <v>5</v>
      </c>
      <c r="Z23" s="297" t="s">
        <v>5</v>
      </c>
      <c r="AA23" s="297" t="s">
        <v>5</v>
      </c>
    </row>
    <row r="24" spans="1:27" ht="16.5" customHeight="1">
      <c r="A24" s="296" t="s">
        <v>29</v>
      </c>
      <c r="B24" s="255" t="s">
        <v>114</v>
      </c>
      <c r="C24" s="292" t="s">
        <v>5</v>
      </c>
      <c r="D24" s="292" t="s">
        <v>5</v>
      </c>
      <c r="E24" s="292" t="s">
        <v>5</v>
      </c>
      <c r="F24" s="292" t="s">
        <v>5</v>
      </c>
      <c r="G24" s="292">
        <v>5</v>
      </c>
      <c r="H24" s="292" t="s">
        <v>5</v>
      </c>
      <c r="I24" s="292" t="s">
        <v>5</v>
      </c>
      <c r="J24" s="292" t="s">
        <v>5</v>
      </c>
      <c r="K24" s="292" t="s">
        <v>5</v>
      </c>
      <c r="L24" s="292" t="s">
        <v>5</v>
      </c>
      <c r="M24" s="292" t="s">
        <v>5</v>
      </c>
      <c r="N24" s="292" t="s">
        <v>5</v>
      </c>
      <c r="O24" s="292" t="s">
        <v>5</v>
      </c>
      <c r="P24" s="292" t="s">
        <v>5</v>
      </c>
      <c r="Q24" s="292" t="s">
        <v>5</v>
      </c>
      <c r="R24" s="292">
        <v>1</v>
      </c>
      <c r="S24" s="292" t="s">
        <v>5</v>
      </c>
      <c r="T24" s="292" t="s">
        <v>5</v>
      </c>
      <c r="U24" s="147">
        <f>IF(SUM(C24:T24)=0,"-",SUM(C24:T24))</f>
        <v>6</v>
      </c>
      <c r="V24" s="294" t="s">
        <v>5</v>
      </c>
      <c r="W24" s="294" t="s">
        <v>5</v>
      </c>
      <c r="X24" s="294" t="s">
        <v>5</v>
      </c>
      <c r="Y24" s="294" t="s">
        <v>5</v>
      </c>
      <c r="Z24" s="294" t="s">
        <v>5</v>
      </c>
      <c r="AA24" s="294" t="s">
        <v>5</v>
      </c>
    </row>
    <row r="25" spans="1:27" ht="16.5" customHeight="1">
      <c r="A25" s="293"/>
      <c r="B25" s="255" t="s">
        <v>113</v>
      </c>
      <c r="C25" s="292">
        <v>4</v>
      </c>
      <c r="D25" s="292">
        <v>4</v>
      </c>
      <c r="E25" s="292" t="s">
        <v>5</v>
      </c>
      <c r="F25" s="292" t="s">
        <v>5</v>
      </c>
      <c r="G25" s="292" t="s">
        <v>5</v>
      </c>
      <c r="H25" s="292" t="s">
        <v>5</v>
      </c>
      <c r="I25" s="292">
        <v>29</v>
      </c>
      <c r="J25" s="292">
        <v>25</v>
      </c>
      <c r="K25" s="292" t="s">
        <v>5</v>
      </c>
      <c r="L25" s="292" t="s">
        <v>5</v>
      </c>
      <c r="M25" s="292">
        <v>10</v>
      </c>
      <c r="N25" s="292" t="s">
        <v>5</v>
      </c>
      <c r="O25" s="292" t="s">
        <v>5</v>
      </c>
      <c r="P25" s="292" t="s">
        <v>5</v>
      </c>
      <c r="Q25" s="292" t="s">
        <v>5</v>
      </c>
      <c r="R25" s="292" t="s">
        <v>5</v>
      </c>
      <c r="S25" s="292">
        <v>3</v>
      </c>
      <c r="T25" s="292" t="s">
        <v>5</v>
      </c>
      <c r="U25" s="147">
        <f>IF(SUM(C25:T25)=0,"-",SUM(C25:T25))</f>
        <v>75</v>
      </c>
      <c r="V25" s="297" t="s">
        <v>5</v>
      </c>
      <c r="W25" s="297" t="s">
        <v>5</v>
      </c>
      <c r="X25" s="297" t="s">
        <v>5</v>
      </c>
      <c r="Y25" s="297" t="s">
        <v>5</v>
      </c>
      <c r="Z25" s="297" t="s">
        <v>5</v>
      </c>
      <c r="AA25" s="297" t="s">
        <v>5</v>
      </c>
    </row>
    <row r="26" spans="1:27" ht="16.5" customHeight="1">
      <c r="A26" s="296" t="s">
        <v>27</v>
      </c>
      <c r="B26" s="258" t="s">
        <v>114</v>
      </c>
      <c r="C26" s="294" t="s">
        <v>5</v>
      </c>
      <c r="D26" s="294" t="s">
        <v>5</v>
      </c>
      <c r="E26" s="294" t="s">
        <v>5</v>
      </c>
      <c r="F26" s="294" t="s">
        <v>5</v>
      </c>
      <c r="G26" s="294">
        <v>7</v>
      </c>
      <c r="H26" s="294" t="s">
        <v>5</v>
      </c>
      <c r="I26" s="294" t="s">
        <v>5</v>
      </c>
      <c r="J26" s="294" t="s">
        <v>5</v>
      </c>
      <c r="K26" s="294" t="s">
        <v>5</v>
      </c>
      <c r="L26" s="294" t="s">
        <v>5</v>
      </c>
      <c r="M26" s="294">
        <v>1</v>
      </c>
      <c r="N26" s="294" t="s">
        <v>5</v>
      </c>
      <c r="O26" s="294" t="s">
        <v>5</v>
      </c>
      <c r="P26" s="294" t="s">
        <v>5</v>
      </c>
      <c r="Q26" s="294" t="s">
        <v>5</v>
      </c>
      <c r="R26" s="294" t="s">
        <v>5</v>
      </c>
      <c r="S26" s="294" t="s">
        <v>5</v>
      </c>
      <c r="T26" s="294" t="s">
        <v>5</v>
      </c>
      <c r="U26" s="295">
        <f>IF(SUM(C26:T26)=0,"-",SUM(C26:T26))</f>
        <v>8</v>
      </c>
      <c r="V26" s="294" t="s">
        <v>5</v>
      </c>
      <c r="W26" s="294" t="s">
        <v>5</v>
      </c>
      <c r="X26" s="294" t="s">
        <v>5</v>
      </c>
      <c r="Y26" s="294" t="s">
        <v>5</v>
      </c>
      <c r="Z26" s="294" t="s">
        <v>5</v>
      </c>
      <c r="AA26" s="294" t="s">
        <v>5</v>
      </c>
    </row>
    <row r="27" spans="1:27" ht="16.5" customHeight="1">
      <c r="A27" s="293"/>
      <c r="B27" s="255" t="s">
        <v>113</v>
      </c>
      <c r="C27" s="292" t="s">
        <v>5</v>
      </c>
      <c r="D27" s="292" t="s">
        <v>5</v>
      </c>
      <c r="E27" s="292" t="s">
        <v>5</v>
      </c>
      <c r="F27" s="292" t="s">
        <v>5</v>
      </c>
      <c r="G27" s="292">
        <v>106</v>
      </c>
      <c r="H27" s="292" t="s">
        <v>5</v>
      </c>
      <c r="I27" s="292">
        <v>10</v>
      </c>
      <c r="J27" s="292" t="s">
        <v>5</v>
      </c>
      <c r="K27" s="292" t="s">
        <v>5</v>
      </c>
      <c r="L27" s="292" t="s">
        <v>5</v>
      </c>
      <c r="M27" s="292">
        <v>45</v>
      </c>
      <c r="N27" s="292" t="s">
        <v>5</v>
      </c>
      <c r="O27" s="292" t="s">
        <v>5</v>
      </c>
      <c r="P27" s="292" t="s">
        <v>5</v>
      </c>
      <c r="Q27" s="292" t="s">
        <v>5</v>
      </c>
      <c r="R27" s="292">
        <v>8</v>
      </c>
      <c r="S27" s="292">
        <v>54</v>
      </c>
      <c r="T27" s="292">
        <v>24</v>
      </c>
      <c r="U27" s="147">
        <f>IF(SUM(C27:T27)=0,"-",SUM(C27:T27))</f>
        <v>247</v>
      </c>
      <c r="V27" s="292" t="s">
        <v>5</v>
      </c>
      <c r="W27" s="292" t="s">
        <v>5</v>
      </c>
      <c r="X27" s="292" t="s">
        <v>5</v>
      </c>
      <c r="Y27" s="292" t="s">
        <v>5</v>
      </c>
      <c r="Z27" s="292" t="s">
        <v>5</v>
      </c>
      <c r="AA27" s="292" t="s">
        <v>5</v>
      </c>
    </row>
    <row r="28" spans="1:27" ht="16.5" customHeight="1">
      <c r="A28" s="291" t="s">
        <v>26</v>
      </c>
      <c r="B28" s="258" t="s">
        <v>114</v>
      </c>
      <c r="C28" s="259">
        <v>2</v>
      </c>
      <c r="D28" s="267" t="s">
        <v>5</v>
      </c>
      <c r="E28" s="259">
        <v>13</v>
      </c>
      <c r="F28" s="267">
        <v>3</v>
      </c>
      <c r="G28" s="259">
        <v>40</v>
      </c>
      <c r="H28" s="267" t="s">
        <v>5</v>
      </c>
      <c r="I28" s="259">
        <v>4</v>
      </c>
      <c r="J28" s="267" t="s">
        <v>5</v>
      </c>
      <c r="K28" s="259">
        <v>1</v>
      </c>
      <c r="L28" s="267" t="s">
        <v>5</v>
      </c>
      <c r="M28" s="259" t="s">
        <v>5</v>
      </c>
      <c r="N28" s="267" t="s">
        <v>5</v>
      </c>
      <c r="O28" s="259" t="s">
        <v>5</v>
      </c>
      <c r="P28" s="267">
        <v>2</v>
      </c>
      <c r="Q28" s="259" t="s">
        <v>5</v>
      </c>
      <c r="R28" s="290">
        <v>3</v>
      </c>
      <c r="S28" s="259">
        <v>1</v>
      </c>
      <c r="T28" s="267">
        <v>59</v>
      </c>
      <c r="U28" s="289">
        <f>SUM(C28:T28)</f>
        <v>128</v>
      </c>
      <c r="V28" s="267">
        <v>1</v>
      </c>
      <c r="W28" s="267">
        <v>1</v>
      </c>
      <c r="X28" s="267">
        <v>3</v>
      </c>
      <c r="Y28" s="267">
        <v>16</v>
      </c>
      <c r="Z28" s="267">
        <v>17</v>
      </c>
      <c r="AA28" s="267">
        <v>9</v>
      </c>
    </row>
    <row r="29" spans="1:27" ht="16.5" customHeight="1">
      <c r="A29" s="288"/>
      <c r="B29" s="252" t="s">
        <v>113</v>
      </c>
      <c r="C29" s="127">
        <v>3</v>
      </c>
      <c r="D29" s="264" t="s">
        <v>5</v>
      </c>
      <c r="E29" s="127">
        <v>214</v>
      </c>
      <c r="F29" s="264" t="s">
        <v>5</v>
      </c>
      <c r="G29" s="127" t="s">
        <v>5</v>
      </c>
      <c r="H29" s="264" t="s">
        <v>5</v>
      </c>
      <c r="I29" s="127">
        <v>96</v>
      </c>
      <c r="J29" s="264">
        <v>15</v>
      </c>
      <c r="K29" s="127" t="s">
        <v>5</v>
      </c>
      <c r="L29" s="264" t="s">
        <v>5</v>
      </c>
      <c r="M29" s="127">
        <v>12</v>
      </c>
      <c r="N29" s="264" t="s">
        <v>5</v>
      </c>
      <c r="O29" s="127" t="s">
        <v>5</v>
      </c>
      <c r="P29" s="264" t="s">
        <v>5</v>
      </c>
      <c r="Q29" s="127" t="s">
        <v>5</v>
      </c>
      <c r="R29" s="263">
        <v>1</v>
      </c>
      <c r="S29" s="127" t="s">
        <v>5</v>
      </c>
      <c r="T29" s="264">
        <v>0</v>
      </c>
      <c r="U29" s="287">
        <f>SUM(C29:T29)</f>
        <v>341</v>
      </c>
      <c r="V29" s="264" t="s">
        <v>5</v>
      </c>
      <c r="W29" s="264" t="s">
        <v>5</v>
      </c>
      <c r="X29" s="264" t="s">
        <v>5</v>
      </c>
      <c r="Y29" s="264" t="s">
        <v>5</v>
      </c>
      <c r="Z29" s="264" t="s">
        <v>5</v>
      </c>
      <c r="AA29" s="264" t="s">
        <v>5</v>
      </c>
    </row>
    <row r="30" spans="1:27" ht="16.5" customHeight="1">
      <c r="A30" s="286" t="s">
        <v>25</v>
      </c>
      <c r="B30" s="272" t="s">
        <v>114</v>
      </c>
      <c r="C30" s="284" t="str">
        <f>C32</f>
        <v>-</v>
      </c>
      <c r="D30" s="284" t="str">
        <f>D32</f>
        <v>-</v>
      </c>
      <c r="E30" s="284" t="str">
        <f>E32</f>
        <v>-</v>
      </c>
      <c r="F30" s="284" t="str">
        <f>F32</f>
        <v>-</v>
      </c>
      <c r="G30" s="284">
        <f>G32</f>
        <v>26</v>
      </c>
      <c r="H30" s="284">
        <f>H32</f>
        <v>1</v>
      </c>
      <c r="I30" s="284" t="str">
        <f>I32</f>
        <v>-</v>
      </c>
      <c r="J30" s="284" t="str">
        <f>J32</f>
        <v>-</v>
      </c>
      <c r="K30" s="284" t="str">
        <f>K32</f>
        <v>-</v>
      </c>
      <c r="L30" s="284" t="str">
        <f>L32</f>
        <v>-</v>
      </c>
      <c r="M30" s="284" t="str">
        <f>M32</f>
        <v>-</v>
      </c>
      <c r="N30" s="284" t="str">
        <f>N32</f>
        <v>-</v>
      </c>
      <c r="O30" s="284" t="str">
        <f>O32</f>
        <v>-</v>
      </c>
      <c r="P30" s="284" t="str">
        <f>P32</f>
        <v>-</v>
      </c>
      <c r="Q30" s="284" t="str">
        <f>Q32</f>
        <v>-</v>
      </c>
      <c r="R30" s="284">
        <f>R32</f>
        <v>2</v>
      </c>
      <c r="S30" s="284" t="str">
        <f>S32</f>
        <v>-</v>
      </c>
      <c r="T30" s="284">
        <f>T32</f>
        <v>2</v>
      </c>
      <c r="U30" s="285">
        <f>U32</f>
        <v>31</v>
      </c>
      <c r="V30" s="284" t="str">
        <f>V32</f>
        <v>-</v>
      </c>
      <c r="W30" s="284" t="str">
        <f>W32</f>
        <v>-</v>
      </c>
      <c r="X30" s="284" t="str">
        <f>X32</f>
        <v>-</v>
      </c>
      <c r="Y30" s="284" t="str">
        <f>Y32</f>
        <v>-</v>
      </c>
      <c r="Z30" s="284" t="str">
        <f>Z32</f>
        <v>-</v>
      </c>
      <c r="AA30" s="284" t="str">
        <f>AA32</f>
        <v>-</v>
      </c>
    </row>
    <row r="31" spans="1:27" ht="16.5" customHeight="1">
      <c r="A31" s="283"/>
      <c r="B31" s="270" t="s">
        <v>113</v>
      </c>
      <c r="C31" s="281">
        <f>C33</f>
        <v>3</v>
      </c>
      <c r="D31" s="281">
        <f>D33</f>
        <v>4</v>
      </c>
      <c r="E31" s="281" t="str">
        <f>E33</f>
        <v>-</v>
      </c>
      <c r="F31" s="281" t="str">
        <f>F33</f>
        <v>-</v>
      </c>
      <c r="G31" s="281">
        <f>G33</f>
        <v>1</v>
      </c>
      <c r="H31" s="281" t="str">
        <f>H33</f>
        <v>-</v>
      </c>
      <c r="I31" s="281" t="str">
        <f>I33</f>
        <v>-</v>
      </c>
      <c r="J31" s="281" t="str">
        <f>J33</f>
        <v>-</v>
      </c>
      <c r="K31" s="281" t="str">
        <f>K33</f>
        <v>-</v>
      </c>
      <c r="L31" s="281" t="str">
        <f>L33</f>
        <v>-</v>
      </c>
      <c r="M31" s="281">
        <f>M33</f>
        <v>8</v>
      </c>
      <c r="N31" s="281" t="str">
        <f>N33</f>
        <v>-</v>
      </c>
      <c r="O31" s="281" t="str">
        <f>O33</f>
        <v>-</v>
      </c>
      <c r="P31" s="281" t="str">
        <f>P33</f>
        <v>-</v>
      </c>
      <c r="Q31" s="281" t="str">
        <f>Q33</f>
        <v>-</v>
      </c>
      <c r="R31" s="281" t="str">
        <f>R33</f>
        <v>-</v>
      </c>
      <c r="S31" s="281">
        <f>S33</f>
        <v>1</v>
      </c>
      <c r="T31" s="281" t="str">
        <f>T33</f>
        <v>-</v>
      </c>
      <c r="U31" s="282">
        <f>U33</f>
        <v>17</v>
      </c>
      <c r="V31" s="281" t="str">
        <f>V33</f>
        <v>-</v>
      </c>
      <c r="W31" s="281" t="str">
        <f>W33</f>
        <v>-</v>
      </c>
      <c r="X31" s="281" t="str">
        <f>X33</f>
        <v>-</v>
      </c>
      <c r="Y31" s="281" t="str">
        <f>Y33</f>
        <v>-</v>
      </c>
      <c r="Z31" s="281" t="str">
        <f>Z33</f>
        <v>-</v>
      </c>
      <c r="AA31" s="281" t="str">
        <f>AA33</f>
        <v>-</v>
      </c>
    </row>
    <row r="32" spans="1:27" ht="16.5" customHeight="1">
      <c r="A32" s="280" t="s">
        <v>24</v>
      </c>
      <c r="B32" s="272" t="s">
        <v>114</v>
      </c>
      <c r="C32" s="22" t="str">
        <f>IF(SUM(C34,C36,C38,C40,C42)=0,"-",SUM(C34,C36,C38,C40,C42))</f>
        <v>-</v>
      </c>
      <c r="D32" s="22" t="str">
        <f>IF(SUM(D34,D36,D38,D40,D42)=0,"-",SUM(D34,D36,D38,D40,D42))</f>
        <v>-</v>
      </c>
      <c r="E32" s="22" t="str">
        <f>IF(SUM(E34,E36,E38,E40,E42)=0,"-",SUM(E34,E36,E38,E40,E42))</f>
        <v>-</v>
      </c>
      <c r="F32" s="22" t="str">
        <f>IF(SUM(F34,F36,F38,F40,F42)=0,"-",SUM(F34,F36,F38,F40,F42))</f>
        <v>-</v>
      </c>
      <c r="G32" s="22">
        <f>IF(SUM(G34,G36,G38,G40,G42)=0,"-",SUM(G34,G36,G38,G40,G42))</f>
        <v>26</v>
      </c>
      <c r="H32" s="22">
        <f>IF(SUM(H34,H36,H38,H40,H42)=0,"-",SUM(H34,H36,H38,H40,H42))</f>
        <v>1</v>
      </c>
      <c r="I32" s="22" t="str">
        <f>IF(SUM(I34,I36,I38,I40,I42)=0,"-",SUM(I34,I36,I38,I40,I42))</f>
        <v>-</v>
      </c>
      <c r="J32" s="22" t="str">
        <f>IF(SUM(J34,J36,J38,J40,J42)=0,"-",SUM(J34,J36,J38,J40,J42))</f>
        <v>-</v>
      </c>
      <c r="K32" s="22" t="str">
        <f>IF(SUM(K34,K36,K38,K40,K42)=0,"-",SUM(K34,K36,K38,K40,K42))</f>
        <v>-</v>
      </c>
      <c r="L32" s="22" t="str">
        <f>IF(SUM(L34,L36,L38,L40,L42)=0,"-",SUM(L34,L36,L38,L40,L42))</f>
        <v>-</v>
      </c>
      <c r="M32" s="22" t="str">
        <f>IF(SUM(M34,M36,M38,M40,M42)=0,"-",SUM(M34,M36,M38,M40,M42))</f>
        <v>-</v>
      </c>
      <c r="N32" s="22" t="str">
        <f>IF(SUM(N34,N36,N38,N40,N42)=0,"-",SUM(N34,N36,N38,N40,N42))</f>
        <v>-</v>
      </c>
      <c r="O32" s="22" t="str">
        <f>IF(SUM(O34,O36,O38,O40,O42)=0,"-",SUM(O34,O36,O38,O40,O42))</f>
        <v>-</v>
      </c>
      <c r="P32" s="22" t="str">
        <f>IF(SUM(P34,P36,P38,P40,P42)=0,"-",SUM(P34,P36,P38,P40,P42))</f>
        <v>-</v>
      </c>
      <c r="Q32" s="22" t="str">
        <f>IF(SUM(Q34,Q36,Q38,Q40,Q42)=0,"-",SUM(Q34,Q36,Q38,Q40,Q42))</f>
        <v>-</v>
      </c>
      <c r="R32" s="22">
        <f>IF(SUM(R34,R36,R38,R40,R42)=0,"-",SUM(R34,R36,R38,R40,R42))</f>
        <v>2</v>
      </c>
      <c r="S32" s="22" t="str">
        <f>IF(SUM(S34,S36,S38,S40,S42)=0,"-",SUM(S34,S36,S38,S40,S42))</f>
        <v>-</v>
      </c>
      <c r="T32" s="22">
        <f>IF(SUM(T34,T36,T38,T40,T42)=0,"-",SUM(T34,T36,T38,T40,T42))</f>
        <v>2</v>
      </c>
      <c r="U32" s="22">
        <f>IF(SUM(U34,U36,U38,U40,U42)=0,"-",SUM(U34,U36,U38,U40,U42))</f>
        <v>31</v>
      </c>
      <c r="V32" s="22" t="str">
        <f>IF(SUM(V34,V36,V38,V40,V42)=0,"-",SUM(V34,V36,V38,V40,V42))</f>
        <v>-</v>
      </c>
      <c r="W32" s="22" t="str">
        <f>IF(SUM(W34,W36,W38,W40,W42)=0,"-",SUM(W34,W36,W38,W40,W42))</f>
        <v>-</v>
      </c>
      <c r="X32" s="22" t="str">
        <f>IF(SUM(X34,X36,X38,X40,X42)=0,"-",SUM(X34,X36,X38,X40,X42))</f>
        <v>-</v>
      </c>
      <c r="Y32" s="22" t="str">
        <f>IF(SUM(Y34,Y36,Y38,Y40,Y42)=0,"-",SUM(Y34,Y36,Y38,Y40,Y42))</f>
        <v>-</v>
      </c>
      <c r="Z32" s="22" t="str">
        <f>IF(SUM(Z34,Z36,Z38,Z40,Z42)=0,"-",SUM(Z34,Z36,Z38,Z40,Z42))</f>
        <v>-</v>
      </c>
      <c r="AA32" s="22" t="str">
        <f>IF(SUM(AA34,AA36,AA38,AA40,AA42)=0,"-",SUM(AA34,AA36,AA38,AA40,AA42))</f>
        <v>-</v>
      </c>
    </row>
    <row r="33" spans="1:29" ht="16.5" customHeight="1">
      <c r="A33" s="279"/>
      <c r="B33" s="270" t="s">
        <v>113</v>
      </c>
      <c r="C33" s="14">
        <f>IF(SUM(C35,C37,C39,C41,C43)=0,"-",SUM(C35,C37,C39,C41,C43))</f>
        <v>3</v>
      </c>
      <c r="D33" s="14">
        <f>IF(SUM(D35,D37,D39,D41,D43)=0,"-",SUM(D35,D37,D39,D41,D43))</f>
        <v>4</v>
      </c>
      <c r="E33" s="14" t="str">
        <f>IF(SUM(E35,E37,E39,E41,E43)=0,"-",SUM(E35,E37,E39,E41,E43))</f>
        <v>-</v>
      </c>
      <c r="F33" s="14" t="str">
        <f>IF(SUM(F35,F37,F39,F41,F43)=0,"-",SUM(F35,F37,F39,F41,F43))</f>
        <v>-</v>
      </c>
      <c r="G33" s="14">
        <f>IF(SUM(G35,G37,G39,G41,G43)=0,"-",SUM(G35,G37,G39,G41,G43))</f>
        <v>1</v>
      </c>
      <c r="H33" s="14" t="str">
        <f>IF(SUM(H35,H37,H39,H41,H43)=0,"-",SUM(H35,H37,H39,H41,H43))</f>
        <v>-</v>
      </c>
      <c r="I33" s="14" t="str">
        <f>IF(SUM(I35,I37,I39,I41,I43)=0,"-",SUM(I35,I37,I39,I41,I43))</f>
        <v>-</v>
      </c>
      <c r="J33" s="14" t="str">
        <f>IF(SUM(J35,J37,J39,J41,J43)=0,"-",SUM(J35,J37,J39,J41,J43))</f>
        <v>-</v>
      </c>
      <c r="K33" s="14" t="str">
        <f>IF(SUM(K35,K37,K39,K41,K43)=0,"-",SUM(K35,K37,K39,K41,K43))</f>
        <v>-</v>
      </c>
      <c r="L33" s="14" t="str">
        <f>IF(SUM(L35,L37,L39,L41,L43)=0,"-",SUM(L35,L37,L39,L41,L43))</f>
        <v>-</v>
      </c>
      <c r="M33" s="14">
        <f>IF(SUM(M35,M37,M39,M41,M43)=0,"-",SUM(M35,M37,M39,M41,M43))</f>
        <v>8</v>
      </c>
      <c r="N33" s="14" t="str">
        <f>IF(SUM(N35,N37,N39,N41,N43)=0,"-",SUM(N35,N37,N39,N41,N43))</f>
        <v>-</v>
      </c>
      <c r="O33" s="14" t="str">
        <f>IF(SUM(O35,O37,O39,O41,O43)=0,"-",SUM(O35,O37,O39,O41,O43))</f>
        <v>-</v>
      </c>
      <c r="P33" s="14" t="str">
        <f>IF(SUM(P35,P37,P39,P41,P43)=0,"-",SUM(P35,P37,P39,P41,P43))</f>
        <v>-</v>
      </c>
      <c r="Q33" s="14" t="str">
        <f>IF(SUM(Q35,Q37,Q39,Q41,Q43)=0,"-",SUM(Q35,Q37,Q39,Q41,Q43))</f>
        <v>-</v>
      </c>
      <c r="R33" s="14" t="str">
        <f>IF(SUM(R35,R37,R39,R41,R43)=0,"-",SUM(R35,R37,R39,R41,R43))</f>
        <v>-</v>
      </c>
      <c r="S33" s="14">
        <f>IF(SUM(S35,S37,S39,S41,S43)=0,"-",SUM(S35,S37,S39,S41,S43))</f>
        <v>1</v>
      </c>
      <c r="T33" s="14" t="str">
        <f>IF(SUM(T35,T37,T39,T41,T43)=0,"-",SUM(T35,T37,T39,T41,T43))</f>
        <v>-</v>
      </c>
      <c r="U33" s="14">
        <f>IF(SUM(U35,U37,U39,U41,U43)=0,"-",SUM(U35,U37,U39,U41,U43))</f>
        <v>17</v>
      </c>
      <c r="V33" s="14" t="str">
        <f>IF(SUM(V35,V37,V39,V41,V43)=0,"-",SUM(V35,V37,V39,V41,V43))</f>
        <v>-</v>
      </c>
      <c r="W33" s="14" t="str">
        <f>IF(SUM(W35,W37,W39,W41,W43)=0,"-",SUM(W35,W37,W39,W41,W43))</f>
        <v>-</v>
      </c>
      <c r="X33" s="14" t="str">
        <f>IF(SUM(X35,X37,X39,X41,X43)=0,"-",SUM(X35,X37,X39,X41,X43))</f>
        <v>-</v>
      </c>
      <c r="Y33" s="14" t="str">
        <f>IF(SUM(Y35,Y37,Y39,Y41,Y43)=0,"-",SUM(Y35,Y37,Y39,Y41,Y43))</f>
        <v>-</v>
      </c>
      <c r="Z33" s="14" t="str">
        <f>IF(SUM(Z35,Z37,Z39,Z41,Z43)=0,"-",SUM(Z35,Z37,Z39,Z41,Z43))</f>
        <v>-</v>
      </c>
      <c r="AA33" s="14" t="str">
        <f>IF(SUM(AA35,AA37,AA39,AA41,AA43)=0,"-",SUM(AA35,AA37,AA39,AA41,AA43))</f>
        <v>-</v>
      </c>
    </row>
    <row r="34" spans="1:29" ht="16.5" customHeight="1">
      <c r="A34" s="278" t="s">
        <v>23</v>
      </c>
      <c r="B34" s="258" t="s">
        <v>114</v>
      </c>
      <c r="C34" s="259" t="s">
        <v>22</v>
      </c>
      <c r="D34" s="267" t="s">
        <v>22</v>
      </c>
      <c r="E34" s="259" t="s">
        <v>22</v>
      </c>
      <c r="F34" s="267" t="s">
        <v>22</v>
      </c>
      <c r="G34" s="259">
        <v>7</v>
      </c>
      <c r="H34" s="267" t="s">
        <v>22</v>
      </c>
      <c r="I34" s="259" t="s">
        <v>22</v>
      </c>
      <c r="J34" s="267" t="s">
        <v>22</v>
      </c>
      <c r="K34" s="259" t="s">
        <v>22</v>
      </c>
      <c r="L34" s="267" t="s">
        <v>22</v>
      </c>
      <c r="M34" s="259" t="s">
        <v>22</v>
      </c>
      <c r="N34" s="267" t="s">
        <v>22</v>
      </c>
      <c r="O34" s="259" t="s">
        <v>22</v>
      </c>
      <c r="P34" s="267" t="s">
        <v>22</v>
      </c>
      <c r="Q34" s="259" t="s">
        <v>22</v>
      </c>
      <c r="R34" s="267" t="s">
        <v>22</v>
      </c>
      <c r="S34" s="259" t="s">
        <v>22</v>
      </c>
      <c r="T34" s="267" t="s">
        <v>22</v>
      </c>
      <c r="U34" s="22">
        <f>IF(SUM(C34:T34)=0,"-",SUM(C34:T34))</f>
        <v>7</v>
      </c>
      <c r="V34" s="20" t="s">
        <v>22</v>
      </c>
      <c r="W34" s="20" t="s">
        <v>22</v>
      </c>
      <c r="X34" s="20" t="s">
        <v>22</v>
      </c>
      <c r="Y34" s="20" t="s">
        <v>22</v>
      </c>
      <c r="Z34" s="20" t="s">
        <v>22</v>
      </c>
      <c r="AA34" s="20" t="s">
        <v>22</v>
      </c>
    </row>
    <row r="35" spans="1:29" ht="16.5" customHeight="1">
      <c r="A35" s="278"/>
      <c r="B35" s="252" t="s">
        <v>113</v>
      </c>
      <c r="C35" s="127" t="s">
        <v>22</v>
      </c>
      <c r="D35" s="264" t="s">
        <v>22</v>
      </c>
      <c r="E35" s="127" t="s">
        <v>22</v>
      </c>
      <c r="F35" s="264" t="s">
        <v>22</v>
      </c>
      <c r="G35" s="127">
        <v>1</v>
      </c>
      <c r="H35" s="264" t="s">
        <v>22</v>
      </c>
      <c r="I35" s="127" t="s">
        <v>22</v>
      </c>
      <c r="J35" s="264" t="s">
        <v>22</v>
      </c>
      <c r="K35" s="127" t="s">
        <v>22</v>
      </c>
      <c r="L35" s="264" t="s">
        <v>22</v>
      </c>
      <c r="M35" s="127" t="s">
        <v>22</v>
      </c>
      <c r="N35" s="264" t="s">
        <v>22</v>
      </c>
      <c r="O35" s="127" t="s">
        <v>22</v>
      </c>
      <c r="P35" s="264" t="s">
        <v>22</v>
      </c>
      <c r="Q35" s="127" t="s">
        <v>22</v>
      </c>
      <c r="R35" s="264" t="s">
        <v>22</v>
      </c>
      <c r="S35" s="127">
        <v>1</v>
      </c>
      <c r="T35" s="264" t="s">
        <v>22</v>
      </c>
      <c r="U35" s="14">
        <f>IF(SUM(C35:T35)=0,"-",SUM(C35:T35))</f>
        <v>2</v>
      </c>
      <c r="V35" s="11" t="s">
        <v>22</v>
      </c>
      <c r="W35" s="11" t="s">
        <v>22</v>
      </c>
      <c r="X35" s="11" t="s">
        <v>22</v>
      </c>
      <c r="Y35" s="11" t="s">
        <v>22</v>
      </c>
      <c r="Z35" s="11" t="s">
        <v>22</v>
      </c>
      <c r="AA35" s="11" t="s">
        <v>22</v>
      </c>
    </row>
    <row r="36" spans="1:29" ht="16.5" customHeight="1">
      <c r="A36" s="278" t="s">
        <v>21</v>
      </c>
      <c r="B36" s="258" t="s">
        <v>114</v>
      </c>
      <c r="C36" s="259" t="s">
        <v>20</v>
      </c>
      <c r="D36" s="267" t="s">
        <v>20</v>
      </c>
      <c r="E36" s="259" t="s">
        <v>20</v>
      </c>
      <c r="F36" s="267" t="s">
        <v>20</v>
      </c>
      <c r="G36" s="259">
        <v>6</v>
      </c>
      <c r="H36" s="267" t="s">
        <v>20</v>
      </c>
      <c r="I36" s="259" t="s">
        <v>20</v>
      </c>
      <c r="J36" s="267" t="s">
        <v>20</v>
      </c>
      <c r="K36" s="259" t="s">
        <v>20</v>
      </c>
      <c r="L36" s="267" t="s">
        <v>20</v>
      </c>
      <c r="M36" s="259" t="s">
        <v>20</v>
      </c>
      <c r="N36" s="267" t="s">
        <v>20</v>
      </c>
      <c r="O36" s="259" t="s">
        <v>20</v>
      </c>
      <c r="P36" s="267" t="s">
        <v>20</v>
      </c>
      <c r="Q36" s="259" t="s">
        <v>20</v>
      </c>
      <c r="R36" s="267">
        <v>1</v>
      </c>
      <c r="S36" s="259" t="s">
        <v>20</v>
      </c>
      <c r="T36" s="267" t="s">
        <v>20</v>
      </c>
      <c r="U36" s="22">
        <f>IF(SUM(C36:T36)=0,"-",SUM(C36:T36))</f>
        <v>7</v>
      </c>
      <c r="V36" s="20" t="s">
        <v>20</v>
      </c>
      <c r="W36" s="20" t="s">
        <v>20</v>
      </c>
      <c r="X36" s="20" t="s">
        <v>20</v>
      </c>
      <c r="Y36" s="20" t="s">
        <v>20</v>
      </c>
      <c r="Z36" s="20" t="s">
        <v>20</v>
      </c>
      <c r="AA36" s="20" t="s">
        <v>20</v>
      </c>
    </row>
    <row r="37" spans="1:29" ht="16.5" customHeight="1">
      <c r="A37" s="278"/>
      <c r="B37" s="252" t="s">
        <v>113</v>
      </c>
      <c r="C37" s="127">
        <v>3</v>
      </c>
      <c r="D37" s="264">
        <v>4</v>
      </c>
      <c r="E37" s="127" t="s">
        <v>20</v>
      </c>
      <c r="F37" s="264" t="s">
        <v>20</v>
      </c>
      <c r="G37" s="127" t="s">
        <v>20</v>
      </c>
      <c r="H37" s="264" t="s">
        <v>20</v>
      </c>
      <c r="I37" s="127" t="s">
        <v>20</v>
      </c>
      <c r="J37" s="264" t="s">
        <v>20</v>
      </c>
      <c r="K37" s="127" t="s">
        <v>20</v>
      </c>
      <c r="L37" s="264" t="s">
        <v>20</v>
      </c>
      <c r="M37" s="127">
        <v>8</v>
      </c>
      <c r="N37" s="264" t="s">
        <v>20</v>
      </c>
      <c r="O37" s="127" t="s">
        <v>20</v>
      </c>
      <c r="P37" s="264" t="s">
        <v>20</v>
      </c>
      <c r="Q37" s="127" t="s">
        <v>20</v>
      </c>
      <c r="R37" s="264" t="s">
        <v>20</v>
      </c>
      <c r="S37" s="127" t="s">
        <v>20</v>
      </c>
      <c r="T37" s="264" t="s">
        <v>20</v>
      </c>
      <c r="U37" s="14">
        <f>IF(SUM(C37:T37)=0,"-",SUM(C37:T37))</f>
        <v>15</v>
      </c>
      <c r="V37" s="11" t="s">
        <v>20</v>
      </c>
      <c r="W37" s="11" t="s">
        <v>20</v>
      </c>
      <c r="X37" s="11" t="s">
        <v>20</v>
      </c>
      <c r="Y37" s="11" t="s">
        <v>20</v>
      </c>
      <c r="Z37" s="11" t="s">
        <v>20</v>
      </c>
      <c r="AA37" s="11" t="s">
        <v>20</v>
      </c>
    </row>
    <row r="38" spans="1:29" ht="16.5" customHeight="1">
      <c r="A38" s="278" t="s">
        <v>19</v>
      </c>
      <c r="B38" s="258" t="s">
        <v>114</v>
      </c>
      <c r="C38" s="259" t="s">
        <v>17</v>
      </c>
      <c r="D38" s="267" t="s">
        <v>17</v>
      </c>
      <c r="E38" s="259" t="s">
        <v>17</v>
      </c>
      <c r="F38" s="267" t="s">
        <v>17</v>
      </c>
      <c r="G38" s="259">
        <v>6</v>
      </c>
      <c r="H38" s="267" t="s">
        <v>17</v>
      </c>
      <c r="I38" s="259" t="s">
        <v>17</v>
      </c>
      <c r="J38" s="267" t="s">
        <v>17</v>
      </c>
      <c r="K38" s="259" t="s">
        <v>17</v>
      </c>
      <c r="L38" s="267" t="s">
        <v>17</v>
      </c>
      <c r="M38" s="259" t="s">
        <v>17</v>
      </c>
      <c r="N38" s="267" t="s">
        <v>17</v>
      </c>
      <c r="O38" s="259" t="s">
        <v>17</v>
      </c>
      <c r="P38" s="267" t="s">
        <v>17</v>
      </c>
      <c r="Q38" s="259" t="s">
        <v>17</v>
      </c>
      <c r="R38" s="267">
        <v>1</v>
      </c>
      <c r="S38" s="259" t="s">
        <v>17</v>
      </c>
      <c r="T38" s="267" t="s">
        <v>17</v>
      </c>
      <c r="U38" s="22">
        <f>IF(SUM(C38:T38)=0,"-",SUM(C38:T38))</f>
        <v>7</v>
      </c>
      <c r="V38" s="20" t="s">
        <v>17</v>
      </c>
      <c r="W38" s="20" t="s">
        <v>17</v>
      </c>
      <c r="X38" s="20" t="s">
        <v>17</v>
      </c>
      <c r="Y38" s="20" t="s">
        <v>17</v>
      </c>
      <c r="Z38" s="20" t="s">
        <v>17</v>
      </c>
      <c r="AA38" s="20" t="s">
        <v>17</v>
      </c>
    </row>
    <row r="39" spans="1:29" ht="16.5" customHeight="1">
      <c r="A39" s="278"/>
      <c r="B39" s="252" t="s">
        <v>113</v>
      </c>
      <c r="C39" s="127" t="s">
        <v>17</v>
      </c>
      <c r="D39" s="264" t="s">
        <v>17</v>
      </c>
      <c r="E39" s="127" t="s">
        <v>17</v>
      </c>
      <c r="F39" s="264" t="s">
        <v>17</v>
      </c>
      <c r="G39" s="127" t="s">
        <v>17</v>
      </c>
      <c r="H39" s="264" t="s">
        <v>17</v>
      </c>
      <c r="I39" s="127" t="s">
        <v>17</v>
      </c>
      <c r="J39" s="264" t="s">
        <v>17</v>
      </c>
      <c r="K39" s="127" t="s">
        <v>17</v>
      </c>
      <c r="L39" s="264" t="s">
        <v>17</v>
      </c>
      <c r="M39" s="127" t="s">
        <v>17</v>
      </c>
      <c r="N39" s="264" t="s">
        <v>17</v>
      </c>
      <c r="O39" s="127" t="s">
        <v>17</v>
      </c>
      <c r="P39" s="264" t="s">
        <v>17</v>
      </c>
      <c r="Q39" s="127" t="s">
        <v>17</v>
      </c>
      <c r="R39" s="264" t="s">
        <v>17</v>
      </c>
      <c r="S39" s="127" t="s">
        <v>17</v>
      </c>
      <c r="T39" s="264" t="s">
        <v>17</v>
      </c>
      <c r="U39" s="14" t="str">
        <f>IF(SUM(C39:T39)=0,"-",SUM(C39:T39))</f>
        <v>-</v>
      </c>
      <c r="V39" s="11" t="s">
        <v>17</v>
      </c>
      <c r="W39" s="11" t="s">
        <v>17</v>
      </c>
      <c r="X39" s="11" t="s">
        <v>17</v>
      </c>
      <c r="Y39" s="11" t="s">
        <v>17</v>
      </c>
      <c r="Z39" s="11" t="s">
        <v>17</v>
      </c>
      <c r="AA39" s="11" t="s">
        <v>17</v>
      </c>
    </row>
    <row r="40" spans="1:29" ht="16.5" customHeight="1">
      <c r="A40" s="278" t="s">
        <v>18</v>
      </c>
      <c r="B40" s="258" t="s">
        <v>114</v>
      </c>
      <c r="C40" s="259" t="s">
        <v>17</v>
      </c>
      <c r="D40" s="267" t="s">
        <v>17</v>
      </c>
      <c r="E40" s="259" t="s">
        <v>17</v>
      </c>
      <c r="F40" s="267" t="s">
        <v>17</v>
      </c>
      <c r="G40" s="259">
        <v>4</v>
      </c>
      <c r="H40" s="267">
        <v>1</v>
      </c>
      <c r="I40" s="259" t="s">
        <v>17</v>
      </c>
      <c r="J40" s="267" t="s">
        <v>17</v>
      </c>
      <c r="K40" s="259" t="s">
        <v>17</v>
      </c>
      <c r="L40" s="267" t="s">
        <v>17</v>
      </c>
      <c r="M40" s="259" t="s">
        <v>17</v>
      </c>
      <c r="N40" s="267" t="s">
        <v>17</v>
      </c>
      <c r="O40" s="259" t="s">
        <v>17</v>
      </c>
      <c r="P40" s="267" t="s">
        <v>17</v>
      </c>
      <c r="Q40" s="259" t="s">
        <v>17</v>
      </c>
      <c r="R40" s="267" t="s">
        <v>17</v>
      </c>
      <c r="S40" s="259" t="s">
        <v>17</v>
      </c>
      <c r="T40" s="267">
        <v>2</v>
      </c>
      <c r="U40" s="22">
        <f>IF(SUM(C40:T40)=0,"-",SUM(C40:T40))</f>
        <v>7</v>
      </c>
      <c r="V40" s="20" t="s">
        <v>17</v>
      </c>
      <c r="W40" s="20" t="s">
        <v>17</v>
      </c>
      <c r="X40" s="20" t="s">
        <v>17</v>
      </c>
      <c r="Y40" s="20" t="s">
        <v>17</v>
      </c>
      <c r="Z40" s="20" t="s">
        <v>17</v>
      </c>
      <c r="AA40" s="20" t="s">
        <v>17</v>
      </c>
    </row>
    <row r="41" spans="1:29" ht="16.5" customHeight="1">
      <c r="A41" s="278"/>
      <c r="B41" s="252" t="s">
        <v>113</v>
      </c>
      <c r="C41" s="127" t="s">
        <v>17</v>
      </c>
      <c r="D41" s="264" t="s">
        <v>17</v>
      </c>
      <c r="E41" s="127" t="s">
        <v>17</v>
      </c>
      <c r="F41" s="264" t="s">
        <v>17</v>
      </c>
      <c r="G41" s="127" t="s">
        <v>17</v>
      </c>
      <c r="H41" s="264" t="s">
        <v>17</v>
      </c>
      <c r="I41" s="127" t="s">
        <v>17</v>
      </c>
      <c r="J41" s="264" t="s">
        <v>17</v>
      </c>
      <c r="K41" s="127" t="s">
        <v>17</v>
      </c>
      <c r="L41" s="264" t="s">
        <v>17</v>
      </c>
      <c r="M41" s="127" t="s">
        <v>17</v>
      </c>
      <c r="N41" s="264" t="s">
        <v>17</v>
      </c>
      <c r="O41" s="127" t="s">
        <v>17</v>
      </c>
      <c r="P41" s="264" t="s">
        <v>17</v>
      </c>
      <c r="Q41" s="127" t="s">
        <v>17</v>
      </c>
      <c r="R41" s="264" t="s">
        <v>17</v>
      </c>
      <c r="S41" s="127" t="s">
        <v>17</v>
      </c>
      <c r="T41" s="264" t="s">
        <v>17</v>
      </c>
      <c r="U41" s="14" t="str">
        <f>IF(SUM(C41:T41)=0,"-",SUM(C41:T41))</f>
        <v>-</v>
      </c>
      <c r="V41" s="11" t="s">
        <v>17</v>
      </c>
      <c r="W41" s="11" t="s">
        <v>17</v>
      </c>
      <c r="X41" s="11" t="s">
        <v>17</v>
      </c>
      <c r="Y41" s="11" t="s">
        <v>17</v>
      </c>
      <c r="Z41" s="11" t="s">
        <v>17</v>
      </c>
      <c r="AA41" s="11" t="s">
        <v>17</v>
      </c>
    </row>
    <row r="42" spans="1:29" ht="16.5" customHeight="1">
      <c r="A42" s="278" t="s">
        <v>16</v>
      </c>
      <c r="B42" s="258" t="s">
        <v>114</v>
      </c>
      <c r="C42" s="259" t="s">
        <v>15</v>
      </c>
      <c r="D42" s="267" t="s">
        <v>15</v>
      </c>
      <c r="E42" s="259" t="s">
        <v>15</v>
      </c>
      <c r="F42" s="267" t="s">
        <v>15</v>
      </c>
      <c r="G42" s="259">
        <v>3</v>
      </c>
      <c r="H42" s="267" t="s">
        <v>15</v>
      </c>
      <c r="I42" s="259" t="s">
        <v>15</v>
      </c>
      <c r="J42" s="267" t="s">
        <v>15</v>
      </c>
      <c r="K42" s="259" t="s">
        <v>15</v>
      </c>
      <c r="L42" s="267" t="s">
        <v>15</v>
      </c>
      <c r="M42" s="259" t="s">
        <v>15</v>
      </c>
      <c r="N42" s="267" t="s">
        <v>15</v>
      </c>
      <c r="O42" s="259" t="s">
        <v>15</v>
      </c>
      <c r="P42" s="267" t="s">
        <v>15</v>
      </c>
      <c r="Q42" s="259" t="s">
        <v>15</v>
      </c>
      <c r="R42" s="267" t="s">
        <v>15</v>
      </c>
      <c r="S42" s="259" t="s">
        <v>15</v>
      </c>
      <c r="T42" s="267" t="s">
        <v>15</v>
      </c>
      <c r="U42" s="22">
        <f>IF(SUM(C42:T42)=0,"-",SUM(C42:T42))</f>
        <v>3</v>
      </c>
      <c r="V42" s="20" t="s">
        <v>15</v>
      </c>
      <c r="W42" s="20" t="s">
        <v>15</v>
      </c>
      <c r="X42" s="20" t="s">
        <v>15</v>
      </c>
      <c r="Y42" s="20" t="s">
        <v>15</v>
      </c>
      <c r="Z42" s="20" t="s">
        <v>15</v>
      </c>
      <c r="AA42" s="20" t="s">
        <v>15</v>
      </c>
    </row>
    <row r="43" spans="1:29" ht="16.5" customHeight="1">
      <c r="A43" s="278"/>
      <c r="B43" s="252" t="s">
        <v>113</v>
      </c>
      <c r="C43" s="127" t="s">
        <v>15</v>
      </c>
      <c r="D43" s="264" t="s">
        <v>15</v>
      </c>
      <c r="E43" s="127" t="s">
        <v>15</v>
      </c>
      <c r="F43" s="264" t="s">
        <v>15</v>
      </c>
      <c r="G43" s="127" t="s">
        <v>15</v>
      </c>
      <c r="H43" s="264" t="s">
        <v>15</v>
      </c>
      <c r="I43" s="127" t="s">
        <v>15</v>
      </c>
      <c r="J43" s="264" t="s">
        <v>15</v>
      </c>
      <c r="K43" s="127" t="s">
        <v>15</v>
      </c>
      <c r="L43" s="264" t="s">
        <v>15</v>
      </c>
      <c r="M43" s="127" t="s">
        <v>15</v>
      </c>
      <c r="N43" s="264" t="s">
        <v>15</v>
      </c>
      <c r="O43" s="127" t="s">
        <v>15</v>
      </c>
      <c r="P43" s="264" t="s">
        <v>15</v>
      </c>
      <c r="Q43" s="127" t="s">
        <v>15</v>
      </c>
      <c r="R43" s="264" t="s">
        <v>15</v>
      </c>
      <c r="S43" s="127" t="s">
        <v>15</v>
      </c>
      <c r="T43" s="264" t="s">
        <v>15</v>
      </c>
      <c r="U43" s="14" t="str">
        <f>IF(SUM(C43:T43)=0,"-",SUM(C43:T43))</f>
        <v>-</v>
      </c>
      <c r="V43" s="11" t="s">
        <v>15</v>
      </c>
      <c r="W43" s="11" t="s">
        <v>15</v>
      </c>
      <c r="X43" s="11" t="s">
        <v>15</v>
      </c>
      <c r="Y43" s="11" t="s">
        <v>15</v>
      </c>
      <c r="Z43" s="11" t="s">
        <v>15</v>
      </c>
      <c r="AA43" s="11" t="s">
        <v>15</v>
      </c>
    </row>
    <row r="44" spans="1:29" ht="16.5" customHeight="1">
      <c r="A44" s="277" t="s">
        <v>14</v>
      </c>
      <c r="B44" s="272" t="s">
        <v>114</v>
      </c>
      <c r="C44" s="276" t="str">
        <f>C46</f>
        <v>-</v>
      </c>
      <c r="D44" s="276" t="str">
        <f>D46</f>
        <v>-</v>
      </c>
      <c r="E44" s="276">
        <f>E46</f>
        <v>3</v>
      </c>
      <c r="F44" s="276">
        <f>F46</f>
        <v>3</v>
      </c>
      <c r="G44" s="276">
        <f>G46</f>
        <v>64</v>
      </c>
      <c r="H44" s="276" t="str">
        <f>H46</f>
        <v>-</v>
      </c>
      <c r="I44" s="276" t="str">
        <f>I46</f>
        <v>-</v>
      </c>
      <c r="J44" s="276" t="str">
        <f>J46</f>
        <v>-</v>
      </c>
      <c r="K44" s="276" t="str">
        <f>K46</f>
        <v>-</v>
      </c>
      <c r="L44" s="276" t="str">
        <f>L46</f>
        <v>-</v>
      </c>
      <c r="M44" s="276" t="str">
        <f>M46</f>
        <v>-</v>
      </c>
      <c r="N44" s="276">
        <f>N46</f>
        <v>2</v>
      </c>
      <c r="O44" s="276" t="str">
        <f>O46</f>
        <v>-</v>
      </c>
      <c r="P44" s="276">
        <f>P46</f>
        <v>1</v>
      </c>
      <c r="Q44" s="276" t="str">
        <f>Q46</f>
        <v>-</v>
      </c>
      <c r="R44" s="276">
        <f>R46</f>
        <v>12</v>
      </c>
      <c r="S44" s="276" t="str">
        <f>S46</f>
        <v>-</v>
      </c>
      <c r="T44" s="276">
        <f>T46</f>
        <v>14</v>
      </c>
      <c r="U44" s="276">
        <f>U46</f>
        <v>99</v>
      </c>
      <c r="V44" s="276" t="str">
        <f>V46</f>
        <v>-</v>
      </c>
      <c r="W44" s="276" t="str">
        <f>W46</f>
        <v>-</v>
      </c>
      <c r="X44" s="276" t="str">
        <f>X46</f>
        <v>-</v>
      </c>
      <c r="Y44" s="276">
        <f>Y46</f>
        <v>6</v>
      </c>
      <c r="Z44" s="276">
        <f>Z46</f>
        <v>6</v>
      </c>
      <c r="AA44" s="276">
        <f>AA46</f>
        <v>4</v>
      </c>
    </row>
    <row r="45" spans="1:29" ht="16.5" customHeight="1">
      <c r="A45" s="275"/>
      <c r="B45" s="270" t="s">
        <v>113</v>
      </c>
      <c r="C45" s="274">
        <f>C47</f>
        <v>308</v>
      </c>
      <c r="D45" s="274">
        <f>D47</f>
        <v>114</v>
      </c>
      <c r="E45" s="274" t="str">
        <f>E47</f>
        <v>-</v>
      </c>
      <c r="F45" s="274">
        <f>F47</f>
        <v>10</v>
      </c>
      <c r="G45" s="274" t="str">
        <f>G47</f>
        <v>-</v>
      </c>
      <c r="H45" s="274">
        <f>H47</f>
        <v>4</v>
      </c>
      <c r="I45" s="274">
        <f>I47</f>
        <v>90</v>
      </c>
      <c r="J45" s="274">
        <f>J47</f>
        <v>224</v>
      </c>
      <c r="K45" s="274">
        <f>K47</f>
        <v>4</v>
      </c>
      <c r="L45" s="274">
        <f>L47</f>
        <v>2</v>
      </c>
      <c r="M45" s="274">
        <f>M47</f>
        <v>218</v>
      </c>
      <c r="N45" s="274" t="str">
        <f>N47</f>
        <v>-</v>
      </c>
      <c r="O45" s="274">
        <f>O47</f>
        <v>24</v>
      </c>
      <c r="P45" s="274">
        <f>P47</f>
        <v>62</v>
      </c>
      <c r="Q45" s="274" t="str">
        <f>Q47</f>
        <v>-</v>
      </c>
      <c r="R45" s="274">
        <f>R47</f>
        <v>36</v>
      </c>
      <c r="S45" s="274" t="str">
        <f>S47</f>
        <v>-</v>
      </c>
      <c r="T45" s="274">
        <f>T47</f>
        <v>78</v>
      </c>
      <c r="U45" s="274">
        <f>U47</f>
        <v>1174</v>
      </c>
      <c r="V45" s="274" t="str">
        <f>V47</f>
        <v>-</v>
      </c>
      <c r="W45" s="274" t="str">
        <f>W47</f>
        <v>-</v>
      </c>
      <c r="X45" s="274" t="str">
        <f>X47</f>
        <v>-</v>
      </c>
      <c r="Y45" s="274" t="str">
        <f>Y47</f>
        <v>-</v>
      </c>
      <c r="Z45" s="274" t="str">
        <f>Z47</f>
        <v>-</v>
      </c>
      <c r="AA45" s="274" t="str">
        <f>AA47</f>
        <v>-</v>
      </c>
    </row>
    <row r="46" spans="1:29" ht="16.5" customHeight="1">
      <c r="A46" s="273" t="s">
        <v>13</v>
      </c>
      <c r="B46" s="272" t="s">
        <v>114</v>
      </c>
      <c r="C46" s="271" t="str">
        <f>IF(SUM(C48,C50,C52,C54,C56)=0,"-",SUM(C48,C50,C52,C54,C56))</f>
        <v>-</v>
      </c>
      <c r="D46" s="271" t="str">
        <f>IF(SUM(D48,D50,D52,D54,D56)=0,"-",SUM(D48,D50,D52,D54,D56))</f>
        <v>-</v>
      </c>
      <c r="E46" s="271">
        <f>IF(SUM(E48,E50,E52,E54,E56)=0,"-",SUM(E48,E50,E52,E54,E56))</f>
        <v>3</v>
      </c>
      <c r="F46" s="271">
        <f>IF(SUM(F48,F50,F52,F54,F56)=0,"-",SUM(F48,F50,F52,F54,F56))</f>
        <v>3</v>
      </c>
      <c r="G46" s="271">
        <f>IF(SUM(G48,G50,G52,G54,G56)=0,"-",SUM(G48,G50,G52,G54,G56))</f>
        <v>64</v>
      </c>
      <c r="H46" s="271" t="str">
        <f>IF(SUM(H48,H50,H52,H54,H56)=0,"-",SUM(H48,H50,H52,H54,H56))</f>
        <v>-</v>
      </c>
      <c r="I46" s="271" t="str">
        <f>IF(SUM(I48,I50,I52,I54,I56)=0,"-",SUM(I48,I50,I52,I54,I56))</f>
        <v>-</v>
      </c>
      <c r="J46" s="271" t="str">
        <f>IF(SUM(J48,J50,J52,J54,J56)=0,"-",SUM(J48,J50,J52,J54,J56))</f>
        <v>-</v>
      </c>
      <c r="K46" s="271" t="str">
        <f>IF(SUM(K48,K50,K52,K54,K56)=0,"-",SUM(K48,K50,K52,K54,K56))</f>
        <v>-</v>
      </c>
      <c r="L46" s="271" t="str">
        <f>IF(SUM(L48,L50,L52,L54,L56)=0,"-",SUM(L48,L50,L52,L54,L56))</f>
        <v>-</v>
      </c>
      <c r="M46" s="271" t="str">
        <f>IF(SUM(M48,M50,M52,M54,M56)=0,"-",SUM(M48,M50,M52,M54,M56))</f>
        <v>-</v>
      </c>
      <c r="N46" s="271">
        <f>IF(SUM(N48,N50,N52,N54,N56)=0,"-",SUM(N48,N50,N52,N54,N56))</f>
        <v>2</v>
      </c>
      <c r="O46" s="271" t="str">
        <f>IF(SUM(O48,O50,O52,O54,O56)=0,"-",SUM(O48,O50,O52,O54,O56))</f>
        <v>-</v>
      </c>
      <c r="P46" s="271">
        <f>IF(SUM(P48,P50,P52,P54,P56)=0,"-",SUM(P48,P50,P52,P54,P56))</f>
        <v>1</v>
      </c>
      <c r="Q46" s="271" t="str">
        <f>IF(SUM(Q48,Q50,Q52,Q54,Q56)=0,"-",SUM(Q48,Q50,Q52,Q54,Q56))</f>
        <v>-</v>
      </c>
      <c r="R46" s="271">
        <f>IF(SUM(R48,R50,R52,R54,R56)=0,"-",SUM(R48,R50,R52,R54,R56))</f>
        <v>12</v>
      </c>
      <c r="S46" s="271" t="str">
        <f>IF(SUM(S48,S50,S52,S54,S56)=0,"-",SUM(S48,S50,S52,S54,S56))</f>
        <v>-</v>
      </c>
      <c r="T46" s="271">
        <f>IF(SUM(T48,T50,T52,T54,T56)=0,"-",SUM(T48,T50,T52,T54,T56))</f>
        <v>14</v>
      </c>
      <c r="U46" s="271">
        <f>IF(SUM(U48,U50,U52,U54,U56)=0,"-",SUM(U48,U50,U52,U54,U56))</f>
        <v>99</v>
      </c>
      <c r="V46" s="271" t="str">
        <f>IF(SUM(V48,V50,V52,V54,V56)=0,"-",SUM(V48,V50,V52,V54,V56))</f>
        <v>-</v>
      </c>
      <c r="W46" s="271" t="str">
        <f>IF(SUM(W48,W50,W52,W54,W56)=0,"-",SUM(W48,W50,W52,W54,W56))</f>
        <v>-</v>
      </c>
      <c r="X46" s="271" t="str">
        <f>IF(SUM(X48,X50,X52,X54,X56)=0,"-",SUM(X48,X50,X52,X54,X56))</f>
        <v>-</v>
      </c>
      <c r="Y46" s="271">
        <f>IF(SUM(Y48,Y50,Y52,Y54,Y56)=0,"-",SUM(Y48,Y50,Y52,Y54,Y56))</f>
        <v>6</v>
      </c>
      <c r="Z46" s="271">
        <f>IF(SUM(Z48,Z50,Z52,Z54,Z56)=0,"-",SUM(Z48,Z50,Z52,Z54,Z56))</f>
        <v>6</v>
      </c>
      <c r="AA46" s="271">
        <f>IF(SUM(AA48,AA50,AA52,AA54,AA56)=0,"-",SUM(AA48,AA50,AA52,AA54,AA56))</f>
        <v>4</v>
      </c>
    </row>
    <row r="47" spans="1:29" ht="16.5" customHeight="1">
      <c r="A47" s="15"/>
      <c r="B47" s="270" t="s">
        <v>113</v>
      </c>
      <c r="C47" s="269">
        <f>IF(SUM(C49,C51,C53,C55,C57)=0,"-",SUM(C49,C51,C53,C55,C57))</f>
        <v>308</v>
      </c>
      <c r="D47" s="269">
        <f>IF(SUM(D49,D51,D53,D55,D57)=0,"-",SUM(D49,D51,D53,D55,D57))</f>
        <v>114</v>
      </c>
      <c r="E47" s="269" t="str">
        <f>IF(SUM(E49,E51,E53,E55,E57)=0,"-",SUM(E49,E51,E53,E55,E57))</f>
        <v>-</v>
      </c>
      <c r="F47" s="269">
        <f>IF(SUM(F49,F51,F53,F55,F57)=0,"-",SUM(F49,F51,F53,F55,F57))</f>
        <v>10</v>
      </c>
      <c r="G47" s="269" t="str">
        <f>IF(SUM(G49,G51,G53,G55,G57)=0,"-",SUM(G49,G51,G53,G55,G57))</f>
        <v>-</v>
      </c>
      <c r="H47" s="269">
        <f>IF(SUM(H49,H51,H53,H55,H57)=0,"-",SUM(H49,H51,H53,H55,H57))</f>
        <v>4</v>
      </c>
      <c r="I47" s="269">
        <f>IF(SUM(I49,I51,I53,I55,I57)=0,"-",SUM(I49,I51,I53,I55,I57))</f>
        <v>90</v>
      </c>
      <c r="J47" s="269">
        <f>IF(SUM(J49,J51,J53,J55,J57)=0,"-",SUM(J49,J51,J53,J55,J57))</f>
        <v>224</v>
      </c>
      <c r="K47" s="269">
        <f>IF(SUM(K49,K51,K53,K55,K57)=0,"-",SUM(K49,K51,K53,K55,K57))</f>
        <v>4</v>
      </c>
      <c r="L47" s="269">
        <f>IF(SUM(L49,L51,L53,L55,L57)=0,"-",SUM(L49,L51,L53,L55,L57))</f>
        <v>2</v>
      </c>
      <c r="M47" s="269">
        <f>IF(SUM(M49,M51,M53,M55,M57)=0,"-",SUM(M49,M51,M53,M55,M57))</f>
        <v>218</v>
      </c>
      <c r="N47" s="269" t="str">
        <f>IF(SUM(N49,N51,N53,N55,N57)=0,"-",SUM(N49,N51,N53,N55,N57))</f>
        <v>-</v>
      </c>
      <c r="O47" s="269">
        <f>IF(SUM(O49,O51,O53,O55,O57)=0,"-",SUM(O49,O51,O53,O55,O57))</f>
        <v>24</v>
      </c>
      <c r="P47" s="269">
        <f>IF(SUM(P49,P51,P53,P55,P57)=0,"-",SUM(P49,P51,P53,P55,P57))</f>
        <v>62</v>
      </c>
      <c r="Q47" s="269" t="str">
        <f>IF(SUM(Q49,Q51,Q53,Q55,Q57)=0,"-",SUM(Q49,Q51,Q53,Q55,Q57))</f>
        <v>-</v>
      </c>
      <c r="R47" s="269">
        <f>IF(SUM(R49,R51,R53,R55,R57)=0,"-",SUM(R49,R51,R53,R55,R57))</f>
        <v>36</v>
      </c>
      <c r="S47" s="269" t="str">
        <f>IF(SUM(S49,S51,S53,S55,S57)=0,"-",SUM(S49,S51,S53,S55,S57))</f>
        <v>-</v>
      </c>
      <c r="T47" s="269">
        <f>IF(SUM(T49,T51,T53,T55,T57)=0,"-",SUM(T49,T51,T53,T55,T57))</f>
        <v>78</v>
      </c>
      <c r="U47" s="269">
        <f>IF(SUM(U49,U51,U53,U55,U57)=0,"-",SUM(U49,U51,U53,U55,U57))</f>
        <v>1174</v>
      </c>
      <c r="V47" s="269" t="str">
        <f>IF(SUM(V49,V51,V53,V55,V57)=0,"-",SUM(V49,V51,V53,V55,V57))</f>
        <v>-</v>
      </c>
      <c r="W47" s="269" t="str">
        <f>IF(SUM(W49,W51,W53,W55,W57)=0,"-",SUM(W49,W51,W53,W55,W57))</f>
        <v>-</v>
      </c>
      <c r="X47" s="269" t="str">
        <f>IF(SUM(X49,X51,X53,X55,X57)=0,"-",SUM(X49,X51,X53,X55,X57))</f>
        <v>-</v>
      </c>
      <c r="Y47" s="269" t="str">
        <f>IF(SUM(Y49,Y51,Y53,Y55,Y57)=0,"-",SUM(Y49,Y51,Y53,Y55,Y57))</f>
        <v>-</v>
      </c>
      <c r="Z47" s="269" t="str">
        <f>IF(SUM(Z49,Z51,Z53,Z55,Z57)=0,"-",SUM(Z49,Z51,Z53,Z55,Z57))</f>
        <v>-</v>
      </c>
      <c r="AA47" s="269" t="str">
        <f>IF(SUM(AA49,AA51,AA53,AA55,AA57)=0,"-",SUM(AA49,AA51,AA53,AA55,AA57))</f>
        <v>-</v>
      </c>
      <c r="AB47" s="268">
        <f>SUM(AB51+AB53+AB55+AB57)</f>
        <v>0</v>
      </c>
      <c r="AC47" s="260"/>
    </row>
    <row r="48" spans="1:29" ht="16.5" customHeight="1">
      <c r="A48" s="19" t="s">
        <v>115</v>
      </c>
      <c r="B48" s="255" t="s">
        <v>114</v>
      </c>
      <c r="C48" s="259" t="s">
        <v>5</v>
      </c>
      <c r="D48" s="265" t="s">
        <v>5</v>
      </c>
      <c r="E48" s="265">
        <v>3</v>
      </c>
      <c r="F48" s="265">
        <v>3</v>
      </c>
      <c r="G48" s="267">
        <v>35</v>
      </c>
      <c r="H48" s="265" t="s">
        <v>5</v>
      </c>
      <c r="I48" s="259" t="s">
        <v>5</v>
      </c>
      <c r="J48" s="265" t="s">
        <v>5</v>
      </c>
      <c r="K48" s="259" t="s">
        <v>5</v>
      </c>
      <c r="L48" s="265" t="s">
        <v>5</v>
      </c>
      <c r="M48" s="259" t="s">
        <v>5</v>
      </c>
      <c r="N48" s="265">
        <v>2</v>
      </c>
      <c r="O48" s="259" t="s">
        <v>5</v>
      </c>
      <c r="P48" s="265">
        <v>1</v>
      </c>
      <c r="Q48" s="259" t="s">
        <v>5</v>
      </c>
      <c r="R48" s="266">
        <v>7</v>
      </c>
      <c r="S48" s="259" t="s">
        <v>5</v>
      </c>
      <c r="T48" s="265">
        <v>14</v>
      </c>
      <c r="U48" s="22">
        <f>IF(SUM(C48:T48)=0,"-",SUM(C48:T48))</f>
        <v>65</v>
      </c>
      <c r="V48" s="265" t="s">
        <v>5</v>
      </c>
      <c r="W48" s="265" t="s">
        <v>5</v>
      </c>
      <c r="X48" s="265" t="s">
        <v>5</v>
      </c>
      <c r="Y48" s="265">
        <v>6</v>
      </c>
      <c r="Z48" s="265">
        <v>6</v>
      </c>
      <c r="AA48" s="265">
        <v>4</v>
      </c>
      <c r="AB48" s="261"/>
      <c r="AC48" s="260"/>
    </row>
    <row r="49" spans="1:29" ht="16.5" customHeight="1">
      <c r="A49" s="19"/>
      <c r="B49" s="255" t="s">
        <v>113</v>
      </c>
      <c r="C49" s="127">
        <v>154</v>
      </c>
      <c r="D49" s="264">
        <v>57</v>
      </c>
      <c r="E49" s="127" t="s">
        <v>5</v>
      </c>
      <c r="F49" s="262">
        <v>5</v>
      </c>
      <c r="G49" s="127" t="s">
        <v>5</v>
      </c>
      <c r="H49" s="264">
        <v>2</v>
      </c>
      <c r="I49" s="127">
        <v>45</v>
      </c>
      <c r="J49" s="264">
        <v>112</v>
      </c>
      <c r="K49" s="127">
        <v>2</v>
      </c>
      <c r="L49" s="262">
        <v>1</v>
      </c>
      <c r="M49" s="127">
        <v>109</v>
      </c>
      <c r="N49" s="262" t="s">
        <v>5</v>
      </c>
      <c r="O49" s="127">
        <v>12</v>
      </c>
      <c r="P49" s="264">
        <v>31</v>
      </c>
      <c r="Q49" s="127" t="s">
        <v>5</v>
      </c>
      <c r="R49" s="263">
        <v>18</v>
      </c>
      <c r="S49" s="127" t="s">
        <v>5</v>
      </c>
      <c r="T49" s="262">
        <v>39</v>
      </c>
      <c r="U49" s="14">
        <f>IF(SUM(C49:T49)=0,"-",SUM(C49:T49))</f>
        <v>587</v>
      </c>
      <c r="V49" s="262" t="s">
        <v>5</v>
      </c>
      <c r="W49" s="262" t="s">
        <v>5</v>
      </c>
      <c r="X49" s="262" t="s">
        <v>5</v>
      </c>
      <c r="Y49" s="262" t="s">
        <v>5</v>
      </c>
      <c r="Z49" s="262" t="s">
        <v>5</v>
      </c>
      <c r="AA49" s="262" t="s">
        <v>5</v>
      </c>
      <c r="AB49" s="261"/>
      <c r="AC49" s="260"/>
    </row>
    <row r="50" spans="1:29" ht="16.5" customHeight="1">
      <c r="A50" s="132" t="s">
        <v>12</v>
      </c>
      <c r="B50" s="258" t="s">
        <v>114</v>
      </c>
      <c r="C50" s="259" t="s">
        <v>5</v>
      </c>
      <c r="D50" s="259" t="s">
        <v>5</v>
      </c>
      <c r="E50" s="259" t="s">
        <v>5</v>
      </c>
      <c r="F50" s="259" t="s">
        <v>5</v>
      </c>
      <c r="G50" s="259">
        <v>11</v>
      </c>
      <c r="H50" s="259" t="s">
        <v>5</v>
      </c>
      <c r="I50" s="259" t="s">
        <v>5</v>
      </c>
      <c r="J50" s="259" t="s">
        <v>5</v>
      </c>
      <c r="K50" s="259" t="s">
        <v>5</v>
      </c>
      <c r="L50" s="259" t="s">
        <v>5</v>
      </c>
      <c r="M50" s="259" t="s">
        <v>5</v>
      </c>
      <c r="N50" s="259" t="s">
        <v>5</v>
      </c>
      <c r="O50" s="259" t="s">
        <v>5</v>
      </c>
      <c r="P50" s="259" t="s">
        <v>5</v>
      </c>
      <c r="Q50" s="259" t="s">
        <v>5</v>
      </c>
      <c r="R50" s="259">
        <v>2</v>
      </c>
      <c r="S50" s="259" t="s">
        <v>5</v>
      </c>
      <c r="T50" s="259" t="s">
        <v>5</v>
      </c>
      <c r="U50" s="22">
        <f>IF(SUM(C50:T50)=0,"-",SUM(C50:T50))</f>
        <v>13</v>
      </c>
      <c r="V50" s="257" t="s">
        <v>28</v>
      </c>
      <c r="W50" s="257" t="s">
        <v>28</v>
      </c>
      <c r="X50" s="257" t="s">
        <v>28</v>
      </c>
      <c r="Y50" s="257" t="s">
        <v>28</v>
      </c>
      <c r="Z50" s="257" t="s">
        <v>28</v>
      </c>
      <c r="AA50" s="257" t="s">
        <v>28</v>
      </c>
    </row>
    <row r="51" spans="1:29" ht="16.5" customHeight="1">
      <c r="A51" s="15"/>
      <c r="B51" s="252" t="s">
        <v>113</v>
      </c>
      <c r="C51" s="127">
        <v>121</v>
      </c>
      <c r="D51" s="127">
        <v>30</v>
      </c>
      <c r="E51" s="127" t="s">
        <v>5</v>
      </c>
      <c r="F51" s="127">
        <v>5</v>
      </c>
      <c r="G51" s="127" t="s">
        <v>5</v>
      </c>
      <c r="H51" s="127">
        <v>2</v>
      </c>
      <c r="I51" s="127">
        <v>18</v>
      </c>
      <c r="J51" s="127">
        <v>109</v>
      </c>
      <c r="K51" s="127">
        <v>2</v>
      </c>
      <c r="L51" s="127">
        <v>1</v>
      </c>
      <c r="M51" s="127">
        <v>57</v>
      </c>
      <c r="N51" s="127" t="s">
        <v>5</v>
      </c>
      <c r="O51" s="127">
        <v>12</v>
      </c>
      <c r="P51" s="127">
        <v>31</v>
      </c>
      <c r="Q51" s="127" t="s">
        <v>5</v>
      </c>
      <c r="R51" s="127" t="s">
        <v>5</v>
      </c>
      <c r="S51" s="127" t="s">
        <v>5</v>
      </c>
      <c r="T51" s="127">
        <v>39</v>
      </c>
      <c r="U51" s="14">
        <f>IF(SUM(C51:T51)=0,"-",SUM(C51:T51))</f>
        <v>427</v>
      </c>
      <c r="V51" s="250" t="s">
        <v>5</v>
      </c>
      <c r="W51" s="250" t="s">
        <v>5</v>
      </c>
      <c r="X51" s="250" t="s">
        <v>5</v>
      </c>
      <c r="Y51" s="250" t="s">
        <v>5</v>
      </c>
      <c r="Z51" s="250" t="s">
        <v>5</v>
      </c>
      <c r="AA51" s="250" t="s">
        <v>5</v>
      </c>
    </row>
    <row r="52" spans="1:29" ht="16.5" customHeight="1">
      <c r="A52" s="19" t="s">
        <v>10</v>
      </c>
      <c r="B52" s="255" t="s">
        <v>114</v>
      </c>
      <c r="C52" s="254" t="s">
        <v>5</v>
      </c>
      <c r="D52" s="254" t="s">
        <v>5</v>
      </c>
      <c r="E52" s="254" t="s">
        <v>5</v>
      </c>
      <c r="F52" s="254" t="s">
        <v>5</v>
      </c>
      <c r="G52" s="254">
        <v>3</v>
      </c>
      <c r="H52" s="254" t="s">
        <v>5</v>
      </c>
      <c r="I52" s="254" t="s">
        <v>5</v>
      </c>
      <c r="J52" s="254" t="s">
        <v>5</v>
      </c>
      <c r="K52" s="254" t="s">
        <v>5</v>
      </c>
      <c r="L52" s="254" t="s">
        <v>5</v>
      </c>
      <c r="M52" s="254" t="s">
        <v>5</v>
      </c>
      <c r="N52" s="254" t="s">
        <v>5</v>
      </c>
      <c r="O52" s="254" t="s">
        <v>5</v>
      </c>
      <c r="P52" s="254" t="s">
        <v>5</v>
      </c>
      <c r="Q52" s="254" t="s">
        <v>5</v>
      </c>
      <c r="R52" s="254">
        <v>1</v>
      </c>
      <c r="S52" s="254" t="s">
        <v>5</v>
      </c>
      <c r="T52" s="254" t="s">
        <v>5</v>
      </c>
      <c r="U52" s="22">
        <f>IF(SUM(C52:T52)=0,"-",SUM(C52:T52))</f>
        <v>4</v>
      </c>
      <c r="V52" s="253" t="s">
        <v>28</v>
      </c>
      <c r="W52" s="253" t="s">
        <v>28</v>
      </c>
      <c r="X52" s="253" t="s">
        <v>28</v>
      </c>
      <c r="Y52" s="253" t="s">
        <v>28</v>
      </c>
      <c r="Z52" s="253" t="s">
        <v>28</v>
      </c>
      <c r="AA52" s="253" t="s">
        <v>28</v>
      </c>
    </row>
    <row r="53" spans="1:29" ht="16.5" customHeight="1">
      <c r="A53" s="19"/>
      <c r="B53" s="255" t="s">
        <v>113</v>
      </c>
      <c r="C53" s="251">
        <v>33</v>
      </c>
      <c r="D53" s="251">
        <v>12</v>
      </c>
      <c r="E53" s="251" t="s">
        <v>5</v>
      </c>
      <c r="F53" s="251" t="s">
        <v>5</v>
      </c>
      <c r="G53" s="251" t="s">
        <v>5</v>
      </c>
      <c r="H53" s="251" t="s">
        <v>5</v>
      </c>
      <c r="I53" s="251">
        <v>27</v>
      </c>
      <c r="J53" s="251" t="s">
        <v>5</v>
      </c>
      <c r="K53" s="251" t="s">
        <v>5</v>
      </c>
      <c r="L53" s="251" t="s">
        <v>5</v>
      </c>
      <c r="M53" s="251">
        <v>12</v>
      </c>
      <c r="N53" s="251" t="s">
        <v>5</v>
      </c>
      <c r="O53" s="251" t="s">
        <v>5</v>
      </c>
      <c r="P53" s="251" t="s">
        <v>5</v>
      </c>
      <c r="Q53" s="251" t="s">
        <v>5</v>
      </c>
      <c r="R53" s="251" t="s">
        <v>5</v>
      </c>
      <c r="S53" s="251" t="s">
        <v>5</v>
      </c>
      <c r="T53" s="251" t="s">
        <v>5</v>
      </c>
      <c r="U53" s="14">
        <f>IF(SUM(C53:T53)=0,"-",SUM(C53:T53))</f>
        <v>84</v>
      </c>
      <c r="V53" s="253" t="s">
        <v>5</v>
      </c>
      <c r="W53" s="253" t="s">
        <v>5</v>
      </c>
      <c r="X53" s="253" t="s">
        <v>5</v>
      </c>
      <c r="Y53" s="253" t="s">
        <v>5</v>
      </c>
      <c r="Z53" s="253" t="s">
        <v>5</v>
      </c>
      <c r="AA53" s="253" t="s">
        <v>5</v>
      </c>
    </row>
    <row r="54" spans="1:29" ht="16.5" customHeight="1">
      <c r="A54" s="132" t="s">
        <v>9</v>
      </c>
      <c r="B54" s="258" t="s">
        <v>114</v>
      </c>
      <c r="C54" s="254" t="s">
        <v>5</v>
      </c>
      <c r="D54" s="254" t="s">
        <v>5</v>
      </c>
      <c r="E54" s="254" t="s">
        <v>5</v>
      </c>
      <c r="F54" s="254" t="s">
        <v>5</v>
      </c>
      <c r="G54" s="254">
        <v>6</v>
      </c>
      <c r="H54" s="254" t="s">
        <v>5</v>
      </c>
      <c r="I54" s="254" t="s">
        <v>5</v>
      </c>
      <c r="J54" s="254" t="s">
        <v>5</v>
      </c>
      <c r="K54" s="254" t="s">
        <v>5</v>
      </c>
      <c r="L54" s="254" t="s">
        <v>5</v>
      </c>
      <c r="M54" s="254" t="s">
        <v>5</v>
      </c>
      <c r="N54" s="254" t="s">
        <v>5</v>
      </c>
      <c r="O54" s="254" t="s">
        <v>5</v>
      </c>
      <c r="P54" s="254" t="s">
        <v>5</v>
      </c>
      <c r="Q54" s="254" t="s">
        <v>5</v>
      </c>
      <c r="R54" s="254">
        <v>1</v>
      </c>
      <c r="S54" s="254" t="s">
        <v>5</v>
      </c>
      <c r="T54" s="254" t="s">
        <v>5</v>
      </c>
      <c r="U54" s="22">
        <f>IF(SUM(C54:T54)=0,"-",SUM(C54:T54))</f>
        <v>7</v>
      </c>
      <c r="V54" s="257" t="s">
        <v>28</v>
      </c>
      <c r="W54" s="257" t="s">
        <v>28</v>
      </c>
      <c r="X54" s="257" t="s">
        <v>28</v>
      </c>
      <c r="Y54" s="257" t="s">
        <v>28</v>
      </c>
      <c r="Z54" s="257" t="s">
        <v>28</v>
      </c>
      <c r="AA54" s="257" t="s">
        <v>28</v>
      </c>
    </row>
    <row r="55" spans="1:29" ht="16.5" customHeight="1">
      <c r="A55" s="15"/>
      <c r="B55" s="252" t="s">
        <v>113</v>
      </c>
      <c r="C55" s="256" t="s">
        <v>5</v>
      </c>
      <c r="D55" s="256" t="s">
        <v>5</v>
      </c>
      <c r="E55" s="256" t="s">
        <v>5</v>
      </c>
      <c r="F55" s="256" t="s">
        <v>5</v>
      </c>
      <c r="G55" s="256" t="s">
        <v>5</v>
      </c>
      <c r="H55" s="256" t="s">
        <v>5</v>
      </c>
      <c r="I55" s="256" t="s">
        <v>5</v>
      </c>
      <c r="J55" s="256" t="s">
        <v>5</v>
      </c>
      <c r="K55" s="256" t="s">
        <v>5</v>
      </c>
      <c r="L55" s="256" t="s">
        <v>5</v>
      </c>
      <c r="M55" s="256" t="s">
        <v>5</v>
      </c>
      <c r="N55" s="256" t="s">
        <v>5</v>
      </c>
      <c r="O55" s="256" t="s">
        <v>5</v>
      </c>
      <c r="P55" s="256" t="s">
        <v>5</v>
      </c>
      <c r="Q55" s="256" t="s">
        <v>5</v>
      </c>
      <c r="R55" s="256" t="s">
        <v>5</v>
      </c>
      <c r="S55" s="256" t="s">
        <v>5</v>
      </c>
      <c r="T55" s="256" t="s">
        <v>5</v>
      </c>
      <c r="U55" s="14" t="str">
        <f>IF(SUM(C55:T55)=0,"-",SUM(C55:T55))</f>
        <v>-</v>
      </c>
      <c r="V55" s="250" t="s">
        <v>5</v>
      </c>
      <c r="W55" s="250" t="s">
        <v>5</v>
      </c>
      <c r="X55" s="250" t="s">
        <v>5</v>
      </c>
      <c r="Y55" s="250" t="s">
        <v>5</v>
      </c>
      <c r="Z55" s="250" t="s">
        <v>5</v>
      </c>
      <c r="AA55" s="250" t="s">
        <v>5</v>
      </c>
    </row>
    <row r="56" spans="1:29" ht="16.5" customHeight="1">
      <c r="A56" s="19" t="s">
        <v>7</v>
      </c>
      <c r="B56" s="255" t="s">
        <v>114</v>
      </c>
      <c r="C56" s="254" t="s">
        <v>5</v>
      </c>
      <c r="D56" s="254" t="s">
        <v>5</v>
      </c>
      <c r="E56" s="254" t="s">
        <v>5</v>
      </c>
      <c r="F56" s="254" t="s">
        <v>5</v>
      </c>
      <c r="G56" s="254">
        <v>9</v>
      </c>
      <c r="H56" s="254" t="s">
        <v>5</v>
      </c>
      <c r="I56" s="254" t="s">
        <v>5</v>
      </c>
      <c r="J56" s="254" t="s">
        <v>5</v>
      </c>
      <c r="K56" s="254" t="s">
        <v>5</v>
      </c>
      <c r="L56" s="254" t="s">
        <v>5</v>
      </c>
      <c r="M56" s="254" t="s">
        <v>5</v>
      </c>
      <c r="N56" s="254" t="s">
        <v>5</v>
      </c>
      <c r="O56" s="254" t="s">
        <v>5</v>
      </c>
      <c r="P56" s="254" t="s">
        <v>5</v>
      </c>
      <c r="Q56" s="254" t="s">
        <v>5</v>
      </c>
      <c r="R56" s="254">
        <v>1</v>
      </c>
      <c r="S56" s="254" t="s">
        <v>5</v>
      </c>
      <c r="T56" s="254" t="s">
        <v>5</v>
      </c>
      <c r="U56" s="22">
        <f>IF(SUM(C56:T56)=0,"-",SUM(C56:T56))</f>
        <v>10</v>
      </c>
      <c r="V56" s="253" t="s">
        <v>28</v>
      </c>
      <c r="W56" s="253" t="s">
        <v>28</v>
      </c>
      <c r="X56" s="253" t="s">
        <v>28</v>
      </c>
      <c r="Y56" s="253" t="s">
        <v>28</v>
      </c>
      <c r="Z56" s="253" t="s">
        <v>28</v>
      </c>
      <c r="AA56" s="253" t="s">
        <v>28</v>
      </c>
    </row>
    <row r="57" spans="1:29" ht="16.5" customHeight="1">
      <c r="A57" s="15"/>
      <c r="B57" s="252" t="s">
        <v>113</v>
      </c>
      <c r="C57" s="251" t="s">
        <v>5</v>
      </c>
      <c r="D57" s="251">
        <v>15</v>
      </c>
      <c r="E57" s="251" t="s">
        <v>5</v>
      </c>
      <c r="F57" s="251" t="s">
        <v>5</v>
      </c>
      <c r="G57" s="251" t="s">
        <v>5</v>
      </c>
      <c r="H57" s="251" t="s">
        <v>5</v>
      </c>
      <c r="I57" s="251" t="s">
        <v>5</v>
      </c>
      <c r="J57" s="251">
        <v>3</v>
      </c>
      <c r="K57" s="251" t="s">
        <v>5</v>
      </c>
      <c r="L57" s="251" t="s">
        <v>5</v>
      </c>
      <c r="M57" s="251">
        <v>40</v>
      </c>
      <c r="N57" s="251" t="s">
        <v>5</v>
      </c>
      <c r="O57" s="251" t="s">
        <v>5</v>
      </c>
      <c r="P57" s="251" t="s">
        <v>5</v>
      </c>
      <c r="Q57" s="251" t="s">
        <v>5</v>
      </c>
      <c r="R57" s="251">
        <v>18</v>
      </c>
      <c r="S57" s="251" t="s">
        <v>5</v>
      </c>
      <c r="T57" s="251" t="s">
        <v>5</v>
      </c>
      <c r="U57" s="14">
        <f>IF(SUM(C57:T57)=0,"-",SUM(C57:T57))</f>
        <v>76</v>
      </c>
      <c r="V57" s="250" t="s">
        <v>5</v>
      </c>
      <c r="W57" s="250" t="s">
        <v>5</v>
      </c>
      <c r="X57" s="250" t="s">
        <v>5</v>
      </c>
      <c r="Y57" s="250" t="s">
        <v>5</v>
      </c>
      <c r="Z57" s="250" t="s">
        <v>5</v>
      </c>
      <c r="AA57" s="250" t="s">
        <v>5</v>
      </c>
    </row>
    <row r="58" spans="1:29" ht="13.5" customHeight="1">
      <c r="A58" s="202" t="s">
        <v>94</v>
      </c>
      <c r="B58" s="201"/>
      <c r="C58" s="201"/>
      <c r="D58" s="201"/>
      <c r="E58" s="201"/>
      <c r="F58" s="201"/>
      <c r="G58" s="201"/>
      <c r="H58" s="201"/>
      <c r="I58" s="201"/>
      <c r="J58" s="201"/>
      <c r="K58" s="201"/>
      <c r="L58" s="201"/>
      <c r="M58" s="201"/>
      <c r="N58" s="201"/>
      <c r="O58" s="201"/>
      <c r="P58" s="249"/>
      <c r="Q58" s="4"/>
      <c r="R58" s="100"/>
      <c r="S58" s="4"/>
      <c r="T58" s="100"/>
      <c r="U58" s="100"/>
      <c r="W58" s="200"/>
      <c r="X58" s="4"/>
    </row>
    <row r="59" spans="1:29">
      <c r="A59" s="5"/>
      <c r="B59" s="248"/>
      <c r="C59" s="4"/>
      <c r="D59" s="100"/>
      <c r="E59" s="4"/>
      <c r="F59" s="100"/>
      <c r="G59" s="100"/>
      <c r="H59" s="100"/>
      <c r="I59" s="100"/>
      <c r="J59" s="100"/>
      <c r="K59" s="4"/>
      <c r="L59" s="100"/>
      <c r="M59" s="4"/>
      <c r="N59" s="100"/>
      <c r="O59" s="4"/>
      <c r="P59" s="100"/>
      <c r="Q59" s="4"/>
      <c r="R59" s="100"/>
      <c r="S59" s="4"/>
      <c r="T59" s="100"/>
      <c r="U59" s="100"/>
      <c r="X59" s="4"/>
    </row>
    <row r="60" spans="1:29">
      <c r="A60" s="5" t="s">
        <v>2</v>
      </c>
      <c r="B60" s="248"/>
      <c r="C60" s="4"/>
      <c r="D60" s="100"/>
      <c r="E60" s="4"/>
      <c r="F60" s="100"/>
      <c r="G60" s="100"/>
      <c r="H60" s="100"/>
      <c r="I60" s="100"/>
      <c r="J60" s="100"/>
      <c r="K60" s="4"/>
      <c r="L60" s="100"/>
      <c r="M60" s="4"/>
      <c r="N60" s="100"/>
      <c r="O60" s="4"/>
      <c r="P60" s="100"/>
      <c r="Q60" s="4"/>
      <c r="R60" s="100"/>
      <c r="S60" s="4"/>
      <c r="T60" s="100"/>
      <c r="U60" s="100"/>
      <c r="X60" s="4"/>
    </row>
    <row r="61" spans="1:29">
      <c r="A61" s="5" t="s">
        <v>112</v>
      </c>
      <c r="B61" s="248"/>
      <c r="C61" s="4"/>
      <c r="D61" s="100"/>
      <c r="E61" s="4"/>
      <c r="F61" s="100"/>
      <c r="G61" s="100"/>
      <c r="H61" s="100"/>
      <c r="I61" s="100"/>
      <c r="J61" s="100"/>
      <c r="K61" s="4"/>
      <c r="L61" s="100"/>
      <c r="M61" s="4"/>
      <c r="N61" s="100"/>
      <c r="O61" s="4"/>
      <c r="P61" s="100"/>
      <c r="Q61" s="4"/>
      <c r="R61" s="100"/>
      <c r="S61" s="4"/>
      <c r="T61" s="100"/>
      <c r="U61" s="100"/>
      <c r="X61" s="4"/>
    </row>
    <row r="62" spans="1:29">
      <c r="A62" s="5" t="s">
        <v>111</v>
      </c>
      <c r="B62" s="248"/>
      <c r="C62" s="4"/>
      <c r="D62" s="100"/>
      <c r="E62" s="4"/>
      <c r="F62" s="100"/>
      <c r="G62" s="100"/>
      <c r="H62" s="100"/>
      <c r="I62" s="100"/>
      <c r="J62" s="100"/>
      <c r="K62" s="4"/>
      <c r="L62" s="100"/>
      <c r="M62" s="4"/>
      <c r="N62" s="100"/>
      <c r="O62" s="4"/>
      <c r="P62" s="100"/>
      <c r="Q62" s="4"/>
      <c r="R62" s="100"/>
      <c r="S62" s="4"/>
      <c r="T62" s="100"/>
      <c r="U62" s="100"/>
      <c r="X62" s="4"/>
    </row>
    <row r="63" spans="1:29">
      <c r="A63" s="5"/>
      <c r="B63" s="248"/>
      <c r="C63" s="4"/>
      <c r="D63" s="100"/>
      <c r="E63" s="4"/>
      <c r="F63" s="100"/>
      <c r="G63" s="100"/>
      <c r="H63" s="100"/>
      <c r="I63" s="100"/>
      <c r="J63" s="100"/>
      <c r="K63" s="4"/>
      <c r="L63" s="100"/>
      <c r="M63" s="4"/>
      <c r="N63" s="100"/>
      <c r="O63" s="4"/>
      <c r="P63" s="100"/>
      <c r="Q63" s="4"/>
      <c r="R63" s="100"/>
      <c r="S63" s="4"/>
      <c r="T63" s="100"/>
      <c r="U63" s="100"/>
      <c r="X63" s="4"/>
    </row>
    <row r="64" spans="1:29">
      <c r="A64" s="5"/>
      <c r="B64" s="248"/>
      <c r="C64" s="4"/>
      <c r="D64" s="100"/>
      <c r="E64" s="4"/>
      <c r="F64" s="100"/>
      <c r="G64" s="100"/>
      <c r="H64" s="100"/>
      <c r="I64" s="100"/>
      <c r="J64" s="100"/>
      <c r="K64" s="4"/>
      <c r="L64" s="100"/>
      <c r="M64" s="4"/>
      <c r="N64" s="100"/>
      <c r="O64" s="4"/>
      <c r="P64" s="100"/>
      <c r="Q64" s="4"/>
      <c r="R64" s="100"/>
      <c r="S64" s="4"/>
      <c r="T64" s="100"/>
      <c r="U64" s="100"/>
      <c r="X64" s="4"/>
    </row>
    <row r="65" spans="1:24">
      <c r="A65" s="5"/>
      <c r="B65" s="248"/>
      <c r="C65" s="4"/>
      <c r="D65" s="100"/>
      <c r="E65" s="4"/>
      <c r="F65" s="100"/>
      <c r="G65" s="100"/>
      <c r="H65" s="100"/>
      <c r="I65" s="100"/>
      <c r="J65" s="100"/>
      <c r="K65" s="4"/>
      <c r="L65" s="100"/>
      <c r="M65" s="4"/>
      <c r="N65" s="100"/>
      <c r="O65" s="4"/>
      <c r="P65" s="100"/>
      <c r="Q65" s="4"/>
      <c r="R65" s="100"/>
      <c r="S65" s="4"/>
      <c r="T65" s="100"/>
      <c r="U65" s="100"/>
      <c r="X65" s="4"/>
    </row>
    <row r="66" spans="1:24">
      <c r="A66" s="5"/>
      <c r="B66" s="248"/>
      <c r="C66" s="4"/>
      <c r="D66" s="100"/>
      <c r="E66" s="4"/>
      <c r="F66" s="100"/>
      <c r="G66" s="100"/>
      <c r="H66" s="100"/>
      <c r="I66" s="100"/>
      <c r="J66" s="100"/>
      <c r="K66" s="4"/>
      <c r="L66" s="100"/>
      <c r="M66" s="4"/>
      <c r="N66" s="100"/>
      <c r="O66" s="4"/>
      <c r="P66" s="100"/>
      <c r="Q66" s="4"/>
      <c r="R66" s="100"/>
      <c r="S66" s="4"/>
      <c r="T66" s="100"/>
      <c r="U66" s="100"/>
      <c r="X66" s="4"/>
    </row>
    <row r="67" spans="1:24">
      <c r="A67" s="5"/>
      <c r="B67" s="248"/>
      <c r="C67" s="4"/>
      <c r="D67" s="100"/>
      <c r="E67" s="4"/>
      <c r="F67" s="100"/>
      <c r="G67" s="100"/>
      <c r="H67" s="100"/>
      <c r="I67" s="100"/>
      <c r="J67" s="100"/>
      <c r="K67" s="4"/>
      <c r="L67" s="100"/>
      <c r="M67" s="4"/>
      <c r="N67" s="100"/>
      <c r="O67" s="4"/>
      <c r="P67" s="100"/>
      <c r="Q67" s="4"/>
      <c r="R67" s="100"/>
      <c r="S67" s="4"/>
      <c r="T67" s="100"/>
      <c r="U67" s="100"/>
      <c r="X67" s="4"/>
    </row>
    <row r="68" spans="1:24">
      <c r="A68" s="5"/>
      <c r="B68" s="248"/>
      <c r="C68" s="4"/>
      <c r="D68" s="100"/>
      <c r="E68" s="4"/>
      <c r="F68" s="100"/>
      <c r="G68" s="100"/>
      <c r="H68" s="100"/>
      <c r="I68" s="100"/>
      <c r="J68" s="100"/>
      <c r="K68" s="4"/>
      <c r="L68" s="100"/>
      <c r="M68" s="4"/>
      <c r="N68" s="100"/>
      <c r="O68" s="4"/>
      <c r="P68" s="100"/>
      <c r="Q68" s="4"/>
      <c r="R68" s="100"/>
      <c r="S68" s="4"/>
      <c r="T68" s="100"/>
      <c r="U68" s="100"/>
      <c r="X68" s="4"/>
    </row>
    <row r="69" spans="1:24">
      <c r="A69" s="5"/>
      <c r="B69" s="248"/>
      <c r="C69" s="4"/>
      <c r="D69" s="100"/>
      <c r="E69" s="4"/>
      <c r="F69" s="100"/>
      <c r="G69" s="100"/>
      <c r="H69" s="100"/>
      <c r="I69" s="100"/>
      <c r="J69" s="100"/>
      <c r="K69" s="4"/>
      <c r="L69" s="100"/>
      <c r="M69" s="4"/>
      <c r="N69" s="100"/>
      <c r="O69" s="4"/>
    </row>
  </sheetData>
  <mergeCells count="33">
    <mergeCell ref="A38:A39"/>
    <mergeCell ref="A40:A41"/>
    <mergeCell ref="A42:A43"/>
    <mergeCell ref="A44:A45"/>
    <mergeCell ref="A58:O58"/>
    <mergeCell ref="O2:O3"/>
    <mergeCell ref="V2:AA2"/>
    <mergeCell ref="A6:A7"/>
    <mergeCell ref="A30:A31"/>
    <mergeCell ref="A32:A33"/>
    <mergeCell ref="A34:A35"/>
    <mergeCell ref="T2:T3"/>
    <mergeCell ref="U2:U3"/>
    <mergeCell ref="A36:A37"/>
    <mergeCell ref="P2:P3"/>
    <mergeCell ref="Q2:Q3"/>
    <mergeCell ref="R2:R3"/>
    <mergeCell ref="S2:S3"/>
    <mergeCell ref="J2:J3"/>
    <mergeCell ref="K2:K3"/>
    <mergeCell ref="L2:L3"/>
    <mergeCell ref="M2:M3"/>
    <mergeCell ref="N2:N3"/>
    <mergeCell ref="W1:AA1"/>
    <mergeCell ref="A2:A3"/>
    <mergeCell ref="B2:B3"/>
    <mergeCell ref="C2:C3"/>
    <mergeCell ref="D2:D3"/>
    <mergeCell ref="E2:E3"/>
    <mergeCell ref="F2:F3"/>
    <mergeCell ref="G2:G3"/>
    <mergeCell ref="H2:H3"/>
    <mergeCell ref="I2:I3"/>
  </mergeCells>
  <phoneticPr fontId="3"/>
  <pageMargins left="0.72" right="0.28999999999999998" top="0.78740157480314965" bottom="0.78740157480314965" header="0.51181102362204722" footer="0.5118110236220472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4"/>
  <sheetViews>
    <sheetView showGridLines="0" view="pageBreakPreview" zoomScaleNormal="25" workbookViewId="0">
      <pane xSplit="1" ySplit="5" topLeftCell="B6" activePane="bottomRight" state="frozen"/>
      <selection activeCell="C9" sqref="C9"/>
      <selection pane="topRight" activeCell="C9" sqref="C9"/>
      <selection pane="bottomLeft" activeCell="C9" sqref="C9"/>
      <selection pane="bottomRight" activeCell="C9" sqref="C9"/>
    </sheetView>
  </sheetViews>
  <sheetFormatPr defaultRowHeight="11.25"/>
  <cols>
    <col min="1" max="1" width="12.625" style="326" customWidth="1"/>
    <col min="2" max="2" width="7.625" style="324" customWidth="1"/>
    <col min="3" max="3" width="7.625" style="325" customWidth="1"/>
    <col min="4" max="4" width="7.625" style="324" customWidth="1"/>
    <col min="5" max="5" width="7.625" style="325" customWidth="1"/>
    <col min="6" max="6" width="7.625" style="324" customWidth="1"/>
    <col min="7" max="7" width="7.625" style="325" customWidth="1"/>
    <col min="8" max="8" width="7.625" style="324" customWidth="1"/>
    <col min="9" max="9" width="7.625" style="325" customWidth="1"/>
    <col min="10" max="10" width="7.625" style="324" customWidth="1"/>
    <col min="11" max="11" width="7.625" style="325" customWidth="1"/>
    <col min="12" max="12" width="7.625" style="324" customWidth="1"/>
    <col min="13" max="13" width="7.625" style="325" customWidth="1"/>
    <col min="14" max="14" width="7.625" style="324" customWidth="1"/>
    <col min="15" max="15" width="7.625" style="325" customWidth="1"/>
    <col min="16" max="16" width="7.625" style="324" customWidth="1"/>
    <col min="17" max="17" width="7.625" style="325" customWidth="1"/>
    <col min="18" max="18" width="7.625" style="324" customWidth="1"/>
    <col min="19" max="19" width="7.625" style="325" customWidth="1"/>
    <col min="20" max="20" width="7.625" style="324" customWidth="1"/>
    <col min="21" max="21" width="7.625" style="325" customWidth="1"/>
    <col min="22" max="22" width="20.5" style="198" customWidth="1"/>
    <col min="23" max="23" width="5.875" style="197" customWidth="1"/>
    <col min="24" max="16384" width="9" style="324"/>
  </cols>
  <sheetData>
    <row r="1" spans="1:24" s="374" customFormat="1" ht="15" customHeight="1">
      <c r="A1" s="243" t="s">
        <v>162</v>
      </c>
      <c r="B1" s="239"/>
      <c r="C1" s="376"/>
      <c r="D1" s="239"/>
      <c r="E1" s="376"/>
      <c r="F1" s="239"/>
      <c r="G1" s="376"/>
      <c r="H1" s="239"/>
      <c r="I1" s="376"/>
      <c r="J1" s="239"/>
      <c r="K1" s="376"/>
      <c r="L1" s="239"/>
      <c r="M1" s="376"/>
      <c r="N1" s="239"/>
      <c r="O1" s="376"/>
      <c r="P1" s="239"/>
      <c r="Q1" s="376"/>
      <c r="R1" s="241"/>
      <c r="S1" s="376"/>
      <c r="T1" s="375" t="s">
        <v>161</v>
      </c>
      <c r="U1" s="375"/>
      <c r="V1" s="239"/>
      <c r="W1" s="239"/>
      <c r="X1" s="7"/>
    </row>
    <row r="2" spans="1:24" ht="23.25" customHeight="1">
      <c r="A2" s="373"/>
      <c r="B2" s="372" t="s">
        <v>160</v>
      </c>
      <c r="C2" s="371"/>
      <c r="D2" s="370"/>
      <c r="E2" s="369"/>
      <c r="F2" s="368" t="s">
        <v>159</v>
      </c>
      <c r="G2" s="367"/>
      <c r="H2" s="84" t="s">
        <v>158</v>
      </c>
      <c r="I2" s="82"/>
      <c r="J2" s="84" t="s">
        <v>157</v>
      </c>
      <c r="K2" s="82"/>
      <c r="L2" s="84" t="s">
        <v>156</v>
      </c>
      <c r="M2" s="82"/>
      <c r="N2" s="84" t="s">
        <v>155</v>
      </c>
      <c r="O2" s="82"/>
      <c r="P2" s="84" t="s">
        <v>154</v>
      </c>
      <c r="Q2" s="82"/>
      <c r="R2" s="366" t="s">
        <v>153</v>
      </c>
      <c r="S2" s="365"/>
      <c r="T2" s="84" t="s">
        <v>152</v>
      </c>
      <c r="U2" s="82"/>
      <c r="V2" s="353" t="s">
        <v>151</v>
      </c>
      <c r="W2" s="200"/>
      <c r="X2" s="45"/>
    </row>
    <row r="3" spans="1:24" ht="15.75" customHeight="1">
      <c r="A3" s="80"/>
      <c r="B3" s="358"/>
      <c r="C3" s="359"/>
      <c r="D3" s="364" t="s">
        <v>150</v>
      </c>
      <c r="E3" s="363"/>
      <c r="F3" s="358"/>
      <c r="G3" s="357"/>
      <c r="H3" s="362"/>
      <c r="I3" s="361"/>
      <c r="J3" s="358"/>
      <c r="K3" s="357"/>
      <c r="L3" s="358"/>
      <c r="M3" s="357"/>
      <c r="N3" s="358"/>
      <c r="O3" s="357"/>
      <c r="P3" s="358"/>
      <c r="Q3" s="357"/>
      <c r="R3" s="360"/>
      <c r="S3" s="359"/>
      <c r="T3" s="358"/>
      <c r="U3" s="357"/>
      <c r="V3" s="353"/>
      <c r="W3" s="200"/>
      <c r="X3" s="45"/>
    </row>
    <row r="4" spans="1:24" ht="27" customHeight="1">
      <c r="A4" s="63"/>
      <c r="B4" s="356" t="s">
        <v>149</v>
      </c>
      <c r="C4" s="354" t="s">
        <v>148</v>
      </c>
      <c r="D4" s="356" t="s">
        <v>149</v>
      </c>
      <c r="E4" s="354" t="s">
        <v>148</v>
      </c>
      <c r="F4" s="355" t="s">
        <v>149</v>
      </c>
      <c r="G4" s="354" t="s">
        <v>148</v>
      </c>
      <c r="H4" s="355" t="s">
        <v>149</v>
      </c>
      <c r="I4" s="354" t="s">
        <v>148</v>
      </c>
      <c r="J4" s="355" t="s">
        <v>149</v>
      </c>
      <c r="K4" s="354" t="s">
        <v>148</v>
      </c>
      <c r="L4" s="355" t="s">
        <v>149</v>
      </c>
      <c r="M4" s="354" t="s">
        <v>148</v>
      </c>
      <c r="N4" s="355" t="s">
        <v>149</v>
      </c>
      <c r="O4" s="354" t="s">
        <v>148</v>
      </c>
      <c r="P4" s="355" t="s">
        <v>149</v>
      </c>
      <c r="Q4" s="354" t="s">
        <v>148</v>
      </c>
      <c r="R4" s="355" t="s">
        <v>149</v>
      </c>
      <c r="S4" s="354" t="s">
        <v>148</v>
      </c>
      <c r="T4" s="355" t="s">
        <v>149</v>
      </c>
      <c r="U4" s="354" t="s">
        <v>148</v>
      </c>
      <c r="V4" s="353"/>
      <c r="W4" s="200"/>
      <c r="X4" s="4"/>
    </row>
    <row r="5" spans="1:24" s="349" customFormat="1" ht="16.5" customHeight="1">
      <c r="A5" s="25" t="s">
        <v>38</v>
      </c>
      <c r="B5" s="352">
        <v>1164.3</v>
      </c>
      <c r="C5" s="350">
        <f>IF(B5="-","-",B5/$V5*100000)</f>
        <v>21.296872141942565</v>
      </c>
      <c r="D5" s="352">
        <v>998.8</v>
      </c>
      <c r="E5" s="350">
        <f>IF(D5="-","-",D5/$V5*100000)</f>
        <v>18.269617706237426</v>
      </c>
      <c r="F5" s="351">
        <v>2291.1999999999998</v>
      </c>
      <c r="G5" s="350">
        <f>IF(F5="-","-",F5/$V5*100000)</f>
        <v>41.909639656118522</v>
      </c>
      <c r="H5" s="351">
        <v>2259.8000000000002</v>
      </c>
      <c r="I5" s="350">
        <f>IF(H5="-","-",H5/$V5*100000)</f>
        <v>41.335284433875984</v>
      </c>
      <c r="J5" s="351">
        <v>2530.9</v>
      </c>
      <c r="K5" s="350">
        <f>IF(J5="-","-",J5/$V5*100000)</f>
        <v>46.294128406804468</v>
      </c>
      <c r="L5" s="351">
        <v>1838.5</v>
      </c>
      <c r="M5" s="350">
        <f>IF(L5="-","-",L5/$V5*100000)</f>
        <v>33.629047009328701</v>
      </c>
      <c r="N5" s="351">
        <v>190.4</v>
      </c>
      <c r="O5" s="350">
        <f>IF(N5="-","-",N5/$V5*100000)</f>
        <v>3.4827144686299616</v>
      </c>
      <c r="P5" s="351">
        <v>1028.9000000000001</v>
      </c>
      <c r="Q5" s="350">
        <f>IF(P5="-","-",P5/$V5*100000)</f>
        <v>18.820193890616427</v>
      </c>
      <c r="R5" s="351">
        <v>3</v>
      </c>
      <c r="S5" s="350">
        <f>IF(R5="-","-",R5/$V5*100000)</f>
        <v>5.4874702762026703E-2</v>
      </c>
      <c r="T5" s="351">
        <v>621.79999999999995</v>
      </c>
      <c r="U5" s="350">
        <f>IF(T5="-","-",T5/$V5*100000)</f>
        <v>11.373696725809401</v>
      </c>
      <c r="V5" s="112">
        <v>5467000</v>
      </c>
      <c r="W5" s="206"/>
      <c r="X5" s="4"/>
    </row>
    <row r="6" spans="1:24" s="349" customFormat="1" ht="22.5">
      <c r="A6" s="47" t="s">
        <v>37</v>
      </c>
      <c r="B6" s="224">
        <f>IF(SUM(B7,B16)=0,"-",SUM(B7,B16))</f>
        <v>77.599999999999994</v>
      </c>
      <c r="C6" s="224">
        <f>IF(B6="-","-",B6/$V6*100000)</f>
        <v>19.502387534556419</v>
      </c>
      <c r="D6" s="224">
        <f>IF(SUM(D7,D16)=0,"-",SUM(D7,D16))</f>
        <v>68.8</v>
      </c>
      <c r="E6" s="224">
        <f>IF(D6="-","-",D6/$V6*100000)</f>
        <v>17.290776577029405</v>
      </c>
      <c r="F6" s="224">
        <f>IF(SUM(F7,F16)=0,"-",SUM(F7,F16))</f>
        <v>173.2</v>
      </c>
      <c r="G6" s="224">
        <f>IF(F6="-","-",F6/$V6*100000)</f>
        <v>43.528524754963556</v>
      </c>
      <c r="H6" s="224">
        <f>IF(SUM(H7,H16)=0,"-",SUM(H7,H16))</f>
        <v>170.6</v>
      </c>
      <c r="I6" s="224">
        <f>IF(H6="-","-",H6/$V6*100000)</f>
        <v>42.875094244785117</v>
      </c>
      <c r="J6" s="224">
        <f>IF(SUM(J7,J16)=0,"-",SUM(J7,J16))</f>
        <v>201</v>
      </c>
      <c r="K6" s="224">
        <f>IF(J6="-","-",J6/$V6*100000)</f>
        <v>50.515204825332994</v>
      </c>
      <c r="L6" s="224">
        <f>IF(SUM(L7,L16)=0,"-",SUM(L7,L16))</f>
        <v>129</v>
      </c>
      <c r="M6" s="224">
        <f>IF(L6="-","-",L6/$V6*100000)</f>
        <v>32.420206081930132</v>
      </c>
      <c r="N6" s="224">
        <f>IF(SUM(N7,N16)=0,"-",SUM(N7,N16))</f>
        <v>19</v>
      </c>
      <c r="O6" s="224">
        <f>IF(N6="-","-",N6/$V6*100000)</f>
        <v>4.7750691128424227</v>
      </c>
      <c r="P6" s="224">
        <f>IF(SUM(P7,P16)=0,"-",SUM(P7,P16))</f>
        <v>45</v>
      </c>
      <c r="Q6" s="224">
        <f>IF(P6="-","-",P6/$V6*100000)</f>
        <v>11.309374214626791</v>
      </c>
      <c r="R6" s="224" t="str">
        <f>IF(SUM(R7,R16)=0,"-",SUM(R7,R16))</f>
        <v>-</v>
      </c>
      <c r="S6" s="224" t="str">
        <f>IF(R6="-","-",R6/$V6*100000)</f>
        <v>-</v>
      </c>
      <c r="T6" s="224">
        <f>IF(SUM(T7,T16)=0,"-",SUM(T7,T16))</f>
        <v>1</v>
      </c>
      <c r="U6" s="224">
        <f>IF(T6="-","-",T6/$V6*100000)</f>
        <v>0.25131942699170645</v>
      </c>
      <c r="V6" s="141">
        <v>397900</v>
      </c>
      <c r="W6" s="223"/>
      <c r="X6" s="4"/>
    </row>
    <row r="7" spans="1:24" ht="13.5" customHeight="1">
      <c r="A7" s="25" t="s">
        <v>36</v>
      </c>
      <c r="B7" s="43">
        <f>IF(SUM(B8:B15)=0,"-",SUM(B8:B15))</f>
        <v>10</v>
      </c>
      <c r="C7" s="224">
        <f>IF(B7="-","-",B7/$V7*100000)</f>
        <v>8.2034454470877769</v>
      </c>
      <c r="D7" s="43">
        <f>IF(SUM(D8:D15)=0,"-",SUM(D8:D15))</f>
        <v>9</v>
      </c>
      <c r="E7" s="224">
        <f>IF(D7="-","-",D7/$V7*100000)</f>
        <v>7.3831009023789997</v>
      </c>
      <c r="F7" s="348">
        <f>IF(SUM(F8:F15)=0,"-",SUM(F8:F15))</f>
        <v>13</v>
      </c>
      <c r="G7" s="224">
        <f>IF(F7="-","-",F7/$V7*100000)</f>
        <v>10.664479081214111</v>
      </c>
      <c r="H7" s="348">
        <f>IF(SUM(H8:H15)=0,"-",SUM(H8:H15))</f>
        <v>15.1</v>
      </c>
      <c r="I7" s="224">
        <f>IF(H7="-","-",H7/$V7*100000)</f>
        <v>12.387202625102544</v>
      </c>
      <c r="J7" s="348">
        <f>IF(SUM(J8:J15)=0,"-",SUM(J8:J15))</f>
        <v>9.1999999999999993</v>
      </c>
      <c r="K7" s="224">
        <f>IF(J7="-","-",J7/$V7*100000)</f>
        <v>7.5471698113207539</v>
      </c>
      <c r="L7" s="348">
        <f>IF(SUM(L8:L15)=0,"-",SUM(L8:L15))</f>
        <v>16.2</v>
      </c>
      <c r="M7" s="224">
        <f>IF(L7="-","-",L7/$V7*100000)</f>
        <v>13.289581624282198</v>
      </c>
      <c r="N7" s="348" t="str">
        <f>IF(SUM(N8:N15)=0,"-",SUM(N8:N15))</f>
        <v>-</v>
      </c>
      <c r="O7" s="224" t="str">
        <f>IF(N7="-","-",N7/$V7*100000)</f>
        <v>-</v>
      </c>
      <c r="P7" s="348">
        <f>IF(SUM(P8:P15)=0,"-",SUM(P8:P15))</f>
        <v>7</v>
      </c>
      <c r="Q7" s="224">
        <f>IF(P7="-","-",P7/$V7*100000)</f>
        <v>5.7424118129614437</v>
      </c>
      <c r="R7" s="348" t="str">
        <f>IF(SUM(R8:R15)=0,"-",SUM(R8:R15))</f>
        <v>-</v>
      </c>
      <c r="S7" s="224" t="str">
        <f>IF(R7="-","-",R7/$V7*100000)</f>
        <v>-</v>
      </c>
      <c r="T7" s="348">
        <f>IF(SUM(T8:T15)=0,"-",SUM(T8:T15))</f>
        <v>1</v>
      </c>
      <c r="U7" s="224">
        <f>IF(T7="-","-",T7/$V7*100000)</f>
        <v>0.82034454470877771</v>
      </c>
      <c r="V7" s="138">
        <v>121900</v>
      </c>
      <c r="W7" s="211"/>
      <c r="X7" s="4"/>
    </row>
    <row r="8" spans="1:24" ht="13.5" customHeight="1">
      <c r="A8" s="19" t="s">
        <v>35</v>
      </c>
      <c r="B8" s="335">
        <v>0</v>
      </c>
      <c r="C8" s="130">
        <f>IF(B8="-","-",B8/$V8*100000)</f>
        <v>0</v>
      </c>
      <c r="D8" s="335">
        <v>0</v>
      </c>
      <c r="E8" s="130">
        <f>IF(D8="-","-",D8/$V8*100000)</f>
        <v>0</v>
      </c>
      <c r="F8" s="337">
        <v>0</v>
      </c>
      <c r="G8" s="130">
        <f>IF(F8="-","-",F8/$V8*100000)</f>
        <v>0</v>
      </c>
      <c r="H8" s="337">
        <v>0</v>
      </c>
      <c r="I8" s="130">
        <f>IF(H8="-","-",H8/$V8*100000)</f>
        <v>0</v>
      </c>
      <c r="J8" s="337">
        <v>0</v>
      </c>
      <c r="K8" s="130">
        <f>IF(J8="-","-",J8/$V8*100000)</f>
        <v>0</v>
      </c>
      <c r="L8" s="337">
        <v>0</v>
      </c>
      <c r="M8" s="130">
        <f>IF(L8="-","-",L8/$V8*100000)</f>
        <v>0</v>
      </c>
      <c r="N8" s="335">
        <v>0</v>
      </c>
      <c r="O8" s="130">
        <f>IF(N8="-","-",N8/$V8*100000)</f>
        <v>0</v>
      </c>
      <c r="P8" s="337">
        <v>0</v>
      </c>
      <c r="Q8" s="130">
        <f>IF(P8="-","-",P8/$V8*100000)</f>
        <v>0</v>
      </c>
      <c r="R8" s="335">
        <v>0</v>
      </c>
      <c r="S8" s="130">
        <f>IF(R8="-","-",R8/$V8*100000)</f>
        <v>0</v>
      </c>
      <c r="T8" s="337">
        <v>0</v>
      </c>
      <c r="U8" s="130">
        <f>IF(T8="-","-",T8/$V8*100000)</f>
        <v>0</v>
      </c>
      <c r="V8" s="112">
        <v>47700</v>
      </c>
      <c r="W8" s="211"/>
      <c r="X8" s="4"/>
    </row>
    <row r="9" spans="1:24" ht="13.5" customHeight="1">
      <c r="A9" s="19" t="s">
        <v>34</v>
      </c>
      <c r="B9" s="335">
        <v>1</v>
      </c>
      <c r="C9" s="128">
        <f>IF(B9="-","-",B9/$V9*100000)</f>
        <v>11.764705882352942</v>
      </c>
      <c r="D9" s="335">
        <v>1</v>
      </c>
      <c r="E9" s="128">
        <f>IF(D9="-","-",D9/$V9*100000)</f>
        <v>11.764705882352942</v>
      </c>
      <c r="F9" s="335">
        <v>2</v>
      </c>
      <c r="G9" s="128">
        <f>IF(F9="-","-",F9/$V9*100000)</f>
        <v>23.529411764705884</v>
      </c>
      <c r="H9" s="335">
        <v>4</v>
      </c>
      <c r="I9" s="128">
        <f>IF(H9="-","-",H9/$V9*100000)</f>
        <v>47.058823529411768</v>
      </c>
      <c r="J9" s="335">
        <v>1</v>
      </c>
      <c r="K9" s="128">
        <f>IF(J9="-","-",J9/$V9*100000)</f>
        <v>11.764705882352942</v>
      </c>
      <c r="L9" s="335">
        <v>0</v>
      </c>
      <c r="M9" s="128">
        <f>IF(L9="-","-",L9/$V9*100000)</f>
        <v>0</v>
      </c>
      <c r="N9" s="335">
        <v>0</v>
      </c>
      <c r="O9" s="128">
        <f>IF(N9="-","-",N9/$V9*100000)</f>
        <v>0</v>
      </c>
      <c r="P9" s="335">
        <v>1</v>
      </c>
      <c r="Q9" s="128">
        <f>IF(P9="-","-",P9/$V9*100000)</f>
        <v>11.764705882352942</v>
      </c>
      <c r="R9" s="335">
        <v>0</v>
      </c>
      <c r="S9" s="128">
        <f>IF(R9="-","-",R9/$V9*100000)</f>
        <v>0</v>
      </c>
      <c r="T9" s="335">
        <v>0</v>
      </c>
      <c r="U9" s="128">
        <f>IF(T9="-","-",T9/$V9*100000)</f>
        <v>0</v>
      </c>
      <c r="V9" s="112">
        <v>8500</v>
      </c>
      <c r="W9" s="211"/>
      <c r="X9" s="4"/>
    </row>
    <row r="10" spans="1:24" ht="13.5" customHeight="1">
      <c r="A10" s="19" t="s">
        <v>33</v>
      </c>
      <c r="B10" s="335">
        <v>0</v>
      </c>
      <c r="C10" s="128">
        <f>IF(B10="-","-",B10/$V10*100000)</f>
        <v>0</v>
      </c>
      <c r="D10" s="335">
        <v>0</v>
      </c>
      <c r="E10" s="128">
        <f>IF(D10="-","-",D10/$V10*100000)</f>
        <v>0</v>
      </c>
      <c r="F10" s="335">
        <v>0</v>
      </c>
      <c r="G10" s="128">
        <f>IF(F10="-","-",F10/$V10*100000)</f>
        <v>0</v>
      </c>
      <c r="H10" s="335">
        <v>0</v>
      </c>
      <c r="I10" s="128">
        <f>IF(H10="-","-",H10/$V10*100000)</f>
        <v>0</v>
      </c>
      <c r="J10" s="335">
        <v>0</v>
      </c>
      <c r="K10" s="128">
        <f>IF(J10="-","-",J10/$V10*100000)</f>
        <v>0</v>
      </c>
      <c r="L10" s="335">
        <v>0</v>
      </c>
      <c r="M10" s="128">
        <f>IF(L10="-","-",L10/$V10*100000)</f>
        <v>0</v>
      </c>
      <c r="N10" s="335">
        <v>0</v>
      </c>
      <c r="O10" s="128">
        <f>IF(N10="-","-",N10/$V10*100000)</f>
        <v>0</v>
      </c>
      <c r="P10" s="335">
        <v>0</v>
      </c>
      <c r="Q10" s="128">
        <f>IF(P10="-","-",P10/$V10*100000)</f>
        <v>0</v>
      </c>
      <c r="R10" s="335">
        <v>0</v>
      </c>
      <c r="S10" s="128">
        <f>IF(R10="-","-",R10/$V10*100000)</f>
        <v>0</v>
      </c>
      <c r="T10" s="335">
        <v>0</v>
      </c>
      <c r="U10" s="128">
        <f>IF(T10="-","-",T10/$V10*100000)</f>
        <v>0</v>
      </c>
      <c r="V10" s="112">
        <v>4900</v>
      </c>
      <c r="W10" s="211"/>
      <c r="X10" s="4"/>
    </row>
    <row r="11" spans="1:24" ht="13.5" customHeight="1">
      <c r="A11" s="19" t="s">
        <v>32</v>
      </c>
      <c r="B11" s="335">
        <v>0</v>
      </c>
      <c r="C11" s="128">
        <f>IF(B11="-","-",B11/$V11*100000)</f>
        <v>0</v>
      </c>
      <c r="D11" s="335">
        <v>0</v>
      </c>
      <c r="E11" s="128">
        <f>IF(D11="-","-",D11/$V11*100000)</f>
        <v>0</v>
      </c>
      <c r="F11" s="335">
        <v>0</v>
      </c>
      <c r="G11" s="128">
        <f>IF(F11="-","-",F11/$V11*100000)</f>
        <v>0</v>
      </c>
      <c r="H11" s="335">
        <v>0</v>
      </c>
      <c r="I11" s="128">
        <f>IF(H11="-","-",H11/$V11*100000)</f>
        <v>0</v>
      </c>
      <c r="J11" s="335">
        <v>0</v>
      </c>
      <c r="K11" s="128">
        <f>IF(J11="-","-",J11/$V11*100000)</f>
        <v>0</v>
      </c>
      <c r="L11" s="335">
        <v>0</v>
      </c>
      <c r="M11" s="128">
        <f>IF(L11="-","-",L11/$V11*100000)</f>
        <v>0</v>
      </c>
      <c r="N11" s="335">
        <v>0</v>
      </c>
      <c r="O11" s="128">
        <f>IF(N11="-","-",N11/$V11*100000)</f>
        <v>0</v>
      </c>
      <c r="P11" s="335">
        <v>0</v>
      </c>
      <c r="Q11" s="128">
        <f>IF(P11="-","-",P11/$V11*100000)</f>
        <v>0</v>
      </c>
      <c r="R11" s="335">
        <v>0</v>
      </c>
      <c r="S11" s="128">
        <f>IF(R11="-","-",R11/$V11*100000)</f>
        <v>0</v>
      </c>
      <c r="T11" s="335">
        <v>0</v>
      </c>
      <c r="U11" s="128">
        <f>IF(T11="-","-",T11/$V11*100000)</f>
        <v>0</v>
      </c>
      <c r="V11" s="112">
        <v>5000</v>
      </c>
      <c r="W11" s="211"/>
      <c r="X11" s="4"/>
    </row>
    <row r="12" spans="1:24" ht="13.5" customHeight="1">
      <c r="A12" s="19" t="s">
        <v>31</v>
      </c>
      <c r="B12" s="335">
        <v>1</v>
      </c>
      <c r="C12" s="128">
        <f>IF(B12="-","-",B12/$V12*100000)</f>
        <v>19.23076923076923</v>
      </c>
      <c r="D12" s="335">
        <v>1</v>
      </c>
      <c r="E12" s="128">
        <f>IF(D12="-","-",D12/$V12*100000)</f>
        <v>19.23076923076923</v>
      </c>
      <c r="F12" s="335">
        <v>3</v>
      </c>
      <c r="G12" s="128">
        <f>IF(F12="-","-",F12/$V12*100000)</f>
        <v>57.692307692307701</v>
      </c>
      <c r="H12" s="335">
        <v>3</v>
      </c>
      <c r="I12" s="128">
        <f>IF(H12="-","-",H12/$V12*100000)</f>
        <v>57.692307692307701</v>
      </c>
      <c r="J12" s="335">
        <v>3.2</v>
      </c>
      <c r="K12" s="128">
        <f>IF(J12="-","-",J12/$V12*100000)</f>
        <v>61.53846153846154</v>
      </c>
      <c r="L12" s="335">
        <v>0.2</v>
      </c>
      <c r="M12" s="128">
        <f>IF(L12="-","-",L12/$V12*100000)</f>
        <v>3.8461538461538463</v>
      </c>
      <c r="N12" s="335">
        <v>0</v>
      </c>
      <c r="O12" s="128">
        <f>IF(N12="-","-",N12/$V12*100000)</f>
        <v>0</v>
      </c>
      <c r="P12" s="335">
        <v>1</v>
      </c>
      <c r="Q12" s="128">
        <f>IF(P12="-","-",P12/$V12*100000)</f>
        <v>19.23076923076923</v>
      </c>
      <c r="R12" s="335">
        <v>0</v>
      </c>
      <c r="S12" s="128">
        <f>IF(R12="-","-",R12/$V12*100000)</f>
        <v>0</v>
      </c>
      <c r="T12" s="335">
        <v>0</v>
      </c>
      <c r="U12" s="128">
        <f>IF(T12="-","-",T12/$V12*100000)</f>
        <v>0</v>
      </c>
      <c r="V12" s="112">
        <v>5200</v>
      </c>
      <c r="W12" s="211"/>
      <c r="X12" s="4"/>
    </row>
    <row r="13" spans="1:24" ht="13.5" customHeight="1">
      <c r="A13" s="19" t="s">
        <v>30</v>
      </c>
      <c r="B13" s="335">
        <v>5</v>
      </c>
      <c r="C13" s="128">
        <f>IF(B13="-","-",B13/$V13*100000)</f>
        <v>17.482517482517483</v>
      </c>
      <c r="D13" s="335">
        <v>4</v>
      </c>
      <c r="E13" s="128">
        <f>IF(D13="-","-",D13/$V13*100000)</f>
        <v>13.986013986013987</v>
      </c>
      <c r="F13" s="335">
        <v>3</v>
      </c>
      <c r="G13" s="128">
        <f>IF(F13="-","-",F13/$V13*100000)</f>
        <v>10.48951048951049</v>
      </c>
      <c r="H13" s="335">
        <v>4.0999999999999996</v>
      </c>
      <c r="I13" s="128">
        <f>IF(H13="-","-",H13/$V13*100000)</f>
        <v>14.335664335664335</v>
      </c>
      <c r="J13" s="335">
        <v>4</v>
      </c>
      <c r="K13" s="128">
        <f>IF(J13="-","-",J13/$V13*100000)</f>
        <v>13.986013986013987</v>
      </c>
      <c r="L13" s="335">
        <v>14</v>
      </c>
      <c r="M13" s="128">
        <f>IF(L13="-","-",L13/$V13*100000)</f>
        <v>48.951048951048953</v>
      </c>
      <c r="N13" s="335">
        <v>0</v>
      </c>
      <c r="O13" s="128">
        <f>IF(N13="-","-",N13/$V13*100000)</f>
        <v>0</v>
      </c>
      <c r="P13" s="335">
        <v>1</v>
      </c>
      <c r="Q13" s="128">
        <f>IF(P13="-","-",P13/$V13*100000)</f>
        <v>3.4965034965034967</v>
      </c>
      <c r="R13" s="335">
        <v>0</v>
      </c>
      <c r="S13" s="128">
        <f>IF(R13="-","-",R13/$V13*100000)</f>
        <v>0</v>
      </c>
      <c r="T13" s="335">
        <v>1</v>
      </c>
      <c r="U13" s="128">
        <f>IF(T13="-","-",T13/$V13*100000)</f>
        <v>3.4965034965034967</v>
      </c>
      <c r="V13" s="112">
        <v>28600</v>
      </c>
      <c r="W13" s="211"/>
      <c r="X13" s="4"/>
    </row>
    <row r="14" spans="1:24" ht="13.5" customHeight="1">
      <c r="A14" s="19" t="s">
        <v>29</v>
      </c>
      <c r="B14" s="335">
        <v>0</v>
      </c>
      <c r="C14" s="128">
        <f>IF(B14="-","-",B14/$V14*100000)</f>
        <v>0</v>
      </c>
      <c r="D14" s="335">
        <v>0</v>
      </c>
      <c r="E14" s="128">
        <f>IF(D14="-","-",D14/$V14*100000)</f>
        <v>0</v>
      </c>
      <c r="F14" s="335">
        <v>0</v>
      </c>
      <c r="G14" s="128">
        <f>IF(F14="-","-",F14/$V14*100000)</f>
        <v>0</v>
      </c>
      <c r="H14" s="335">
        <v>0</v>
      </c>
      <c r="I14" s="128">
        <f>IF(H14="-","-",H14/$V14*100000)</f>
        <v>0</v>
      </c>
      <c r="J14" s="335">
        <v>0</v>
      </c>
      <c r="K14" s="128">
        <f>IF(J14="-","-",J14/$V14*100000)</f>
        <v>0</v>
      </c>
      <c r="L14" s="335">
        <v>0</v>
      </c>
      <c r="M14" s="128">
        <f>IF(L14="-","-",L14/$V14*100000)</f>
        <v>0</v>
      </c>
      <c r="N14" s="335">
        <v>0</v>
      </c>
      <c r="O14" s="128">
        <f>IF(N14="-","-",N14/$V14*100000)</f>
        <v>0</v>
      </c>
      <c r="P14" s="335">
        <v>0</v>
      </c>
      <c r="Q14" s="128">
        <f>IF(P14="-","-",P14/$V14*100000)</f>
        <v>0</v>
      </c>
      <c r="R14" s="335">
        <v>0</v>
      </c>
      <c r="S14" s="128">
        <f>IF(R14="-","-",R14/$V14*100000)</f>
        <v>0</v>
      </c>
      <c r="T14" s="335">
        <v>0</v>
      </c>
      <c r="U14" s="128">
        <f>IF(T14="-","-",T14/$V14*100000)</f>
        <v>0</v>
      </c>
      <c r="V14" s="112">
        <v>4600</v>
      </c>
      <c r="W14" s="211"/>
      <c r="X14" s="4"/>
    </row>
    <row r="15" spans="1:24" ht="13.5" customHeight="1">
      <c r="A15" s="15" t="s">
        <v>27</v>
      </c>
      <c r="B15" s="333">
        <v>3</v>
      </c>
      <c r="C15" s="126">
        <f>IF(B15="-","-",B15/$V15*100000)</f>
        <v>17.241379310344826</v>
      </c>
      <c r="D15" s="333">
        <v>3</v>
      </c>
      <c r="E15" s="126">
        <f>IF(D15="-","-",D15/$V15*100000)</f>
        <v>17.241379310344826</v>
      </c>
      <c r="F15" s="333">
        <v>5</v>
      </c>
      <c r="G15" s="126">
        <f>IF(F15="-","-",F15/$V15*100000)</f>
        <v>28.735632183908045</v>
      </c>
      <c r="H15" s="333">
        <v>4</v>
      </c>
      <c r="I15" s="126">
        <f>IF(H15="-","-",H15/$V15*100000)</f>
        <v>22.988505747126435</v>
      </c>
      <c r="J15" s="333">
        <v>1</v>
      </c>
      <c r="K15" s="126">
        <f>IF(J15="-","-",J15/$V15*100000)</f>
        <v>5.7471264367816088</v>
      </c>
      <c r="L15" s="333">
        <v>2</v>
      </c>
      <c r="M15" s="126">
        <f>IF(L15="-","-",L15/$V15*100000)</f>
        <v>11.494252873563218</v>
      </c>
      <c r="N15" s="333">
        <v>0</v>
      </c>
      <c r="O15" s="126">
        <f>IF(N15="-","-",N15/$V15*100000)</f>
        <v>0</v>
      </c>
      <c r="P15" s="333">
        <v>4</v>
      </c>
      <c r="Q15" s="126">
        <f>IF(P15="-","-",P15/$V15*100000)</f>
        <v>22.988505747126435</v>
      </c>
      <c r="R15" s="333">
        <v>0</v>
      </c>
      <c r="S15" s="126">
        <f>IF(R15="-","-",R15/$V15*100000)</f>
        <v>0</v>
      </c>
      <c r="T15" s="333">
        <v>0</v>
      </c>
      <c r="U15" s="126">
        <f>IF(T15="-","-",T15/$V15*100000)</f>
        <v>0</v>
      </c>
      <c r="V15" s="106">
        <v>17400</v>
      </c>
      <c r="W15" s="211"/>
      <c r="X15" s="4"/>
    </row>
    <row r="16" spans="1:24" ht="13.5" customHeight="1">
      <c r="A16" s="15" t="s">
        <v>26</v>
      </c>
      <c r="B16" s="347">
        <v>67.599999999999994</v>
      </c>
      <c r="C16" s="126">
        <f>IF(B16="-","-",B16/$V16*100000)</f>
        <v>24.492753623188403</v>
      </c>
      <c r="D16" s="347">
        <v>59.8</v>
      </c>
      <c r="E16" s="126">
        <f>IF(D16="-","-",D16/$V16*100000)</f>
        <v>21.666666666666664</v>
      </c>
      <c r="F16" s="347">
        <v>160.19999999999999</v>
      </c>
      <c r="G16" s="126">
        <f>IF(F16="-","-",F16/$V16*100000)</f>
        <v>58.043478260869563</v>
      </c>
      <c r="H16" s="347">
        <v>155.5</v>
      </c>
      <c r="I16" s="126">
        <f>IF(H16="-","-",H16/$V16*100000)</f>
        <v>56.340579710144929</v>
      </c>
      <c r="J16" s="347">
        <v>191.8</v>
      </c>
      <c r="K16" s="126">
        <f>IF(J16="-","-",J16/$V16*100000)</f>
        <v>69.492753623188406</v>
      </c>
      <c r="L16" s="347">
        <v>112.8</v>
      </c>
      <c r="M16" s="126">
        <f>IF(L16="-","-",L16/$V16*100000)</f>
        <v>40.869565217391298</v>
      </c>
      <c r="N16" s="347">
        <v>19</v>
      </c>
      <c r="O16" s="126">
        <f>IF(N16="-","-",N16/$V16*100000)</f>
        <v>6.8840579710144931</v>
      </c>
      <c r="P16" s="347">
        <v>38</v>
      </c>
      <c r="Q16" s="126">
        <f>IF(P16="-","-",P16/$V16*100000)</f>
        <v>13.768115942028986</v>
      </c>
      <c r="R16" s="347">
        <v>0</v>
      </c>
      <c r="S16" s="126">
        <f>IF(R16="-","-",R16/$V16*100000)</f>
        <v>0</v>
      </c>
      <c r="T16" s="347">
        <v>0</v>
      </c>
      <c r="U16" s="126">
        <f>IF(T16="-","-",T16/$V16*100000)</f>
        <v>0</v>
      </c>
      <c r="V16" s="106">
        <v>276000</v>
      </c>
      <c r="W16" s="211"/>
      <c r="X16" s="4"/>
    </row>
    <row r="17" spans="1:24" ht="22.5">
      <c r="A17" s="40" t="s">
        <v>25</v>
      </c>
      <c r="B17" s="39">
        <f>B18</f>
        <v>4</v>
      </c>
      <c r="C17" s="124">
        <f>C18</f>
        <v>15.625</v>
      </c>
      <c r="D17" s="39">
        <f>D18</f>
        <v>2</v>
      </c>
      <c r="E17" s="124">
        <f>E18</f>
        <v>7.8125</v>
      </c>
      <c r="F17" s="39">
        <f>F18</f>
        <v>9</v>
      </c>
      <c r="G17" s="124">
        <f>G18</f>
        <v>35.15625</v>
      </c>
      <c r="H17" s="39">
        <f>H18</f>
        <v>9</v>
      </c>
      <c r="I17" s="124">
        <f>I18</f>
        <v>35.15625</v>
      </c>
      <c r="J17" s="39">
        <f>J18</f>
        <v>2</v>
      </c>
      <c r="K17" s="124">
        <f>K18</f>
        <v>7.8125</v>
      </c>
      <c r="L17" s="39">
        <f>L18</f>
        <v>1</v>
      </c>
      <c r="M17" s="124">
        <f>M18</f>
        <v>3.90625</v>
      </c>
      <c r="N17" s="39" t="str">
        <f>N18</f>
        <v>-</v>
      </c>
      <c r="O17" s="124" t="str">
        <f>O18</f>
        <v>-</v>
      </c>
      <c r="P17" s="39" t="str">
        <f>P18</f>
        <v>-</v>
      </c>
      <c r="Q17" s="124" t="str">
        <f>Q18</f>
        <v>-</v>
      </c>
      <c r="R17" s="39" t="str">
        <f>R18</f>
        <v>-</v>
      </c>
      <c r="S17" s="124" t="str">
        <f>S18</f>
        <v>-</v>
      </c>
      <c r="T17" s="39" t="str">
        <f>T18</f>
        <v>-</v>
      </c>
      <c r="U17" s="124" t="str">
        <f>U18</f>
        <v>-</v>
      </c>
      <c r="V17" s="106"/>
      <c r="W17" s="211"/>
      <c r="X17" s="4"/>
    </row>
    <row r="18" spans="1:24" ht="13.5" customHeight="1">
      <c r="A18" s="25" t="s">
        <v>24</v>
      </c>
      <c r="B18" s="24">
        <f>IF(SUM(B19:B23)=0,"-",SUM(B19:B23))</f>
        <v>4</v>
      </c>
      <c r="C18" s="139">
        <f>IF(B18="-","-",B18/$V18*100000)</f>
        <v>15.625</v>
      </c>
      <c r="D18" s="24">
        <f>IF(SUM(D19:D23)=0,"-",SUM(D19:D23))</f>
        <v>2</v>
      </c>
      <c r="E18" s="139">
        <f>IF(D18="-","-",D18/$V18*100000)</f>
        <v>7.8125</v>
      </c>
      <c r="F18" s="24">
        <f>IF(SUM(F19:F23)=0,"-",SUM(F19:F23))</f>
        <v>9</v>
      </c>
      <c r="G18" s="139">
        <f>IF(F18="-","-",F18/$V18*100000)</f>
        <v>35.15625</v>
      </c>
      <c r="H18" s="24">
        <f>IF(SUM(H19:H23)=0,"-",SUM(H19:H23))</f>
        <v>9</v>
      </c>
      <c r="I18" s="139">
        <f>IF(H18="-","-",H18/$V18*100000)</f>
        <v>35.15625</v>
      </c>
      <c r="J18" s="24">
        <f>IF(SUM(J19:J23)=0,"-",SUM(J19:J23))</f>
        <v>2</v>
      </c>
      <c r="K18" s="139">
        <f>IF(J18="-","-",J18/$V18*100000)</f>
        <v>7.8125</v>
      </c>
      <c r="L18" s="24">
        <f>IF(SUM(L19:L23)=0,"-",SUM(L19:L23))</f>
        <v>1</v>
      </c>
      <c r="M18" s="139">
        <f>IF(L18="-","-",L18/$V18*100000)</f>
        <v>3.90625</v>
      </c>
      <c r="N18" s="24" t="str">
        <f>IF(SUM(N19:N23)=0,"-",SUM(N19:N23))</f>
        <v>-</v>
      </c>
      <c r="O18" s="139" t="str">
        <f>IF(N18="-","-",N18/$V18*100000)</f>
        <v>-</v>
      </c>
      <c r="P18" s="24" t="str">
        <f>IF(SUM(P19:P23)=0,"-",SUM(P19:P23))</f>
        <v>-</v>
      </c>
      <c r="Q18" s="338" t="str">
        <f>IF(P18="-","-",P18/$V18*100000)</f>
        <v>-</v>
      </c>
      <c r="R18" s="24" t="str">
        <f>IF(SUM(R19:R23)=0,"-",SUM(R19:R23))</f>
        <v>-</v>
      </c>
      <c r="S18" s="338" t="str">
        <f>IF(R18="-","-",R18/$V18*100000)</f>
        <v>-</v>
      </c>
      <c r="T18" s="24" t="str">
        <f>IF(SUM(T19:T23)=0,"-",SUM(T19:T23))</f>
        <v>-</v>
      </c>
      <c r="U18" s="338" t="str">
        <f>IF(T18="-","-",T18/$V18*100000)</f>
        <v>-</v>
      </c>
      <c r="V18" s="112">
        <v>25600</v>
      </c>
      <c r="W18" s="200"/>
      <c r="X18" s="4"/>
    </row>
    <row r="19" spans="1:24" ht="13.5" customHeight="1">
      <c r="A19" s="132" t="s">
        <v>23</v>
      </c>
      <c r="B19" s="337">
        <v>2</v>
      </c>
      <c r="C19" s="130">
        <f>IF(B19="-","-",B19/$V19*100000)</f>
        <v>22.988505747126435</v>
      </c>
      <c r="D19" s="337">
        <v>1</v>
      </c>
      <c r="E19" s="130">
        <f>IF(D19="-","-",D19/$V19*100000)</f>
        <v>11.494252873563218</v>
      </c>
      <c r="F19" s="337">
        <v>6</v>
      </c>
      <c r="G19" s="130">
        <f>IF(F19="-","-",F19/$V19*100000)</f>
        <v>68.965517241379303</v>
      </c>
      <c r="H19" s="337">
        <v>5</v>
      </c>
      <c r="I19" s="130">
        <f>IF(H19="-","-",H19/$V19*100000)</f>
        <v>57.47126436781609</v>
      </c>
      <c r="J19" s="346">
        <v>2</v>
      </c>
      <c r="K19" s="344">
        <f>IF(J19="-","-",J19/$V19*100000)</f>
        <v>22.988505747126435</v>
      </c>
      <c r="L19" s="345">
        <v>1</v>
      </c>
      <c r="M19" s="344">
        <f>IF(L19="-","-",L19/$V19*100000)</f>
        <v>11.494252873563218</v>
      </c>
      <c r="N19" s="343">
        <v>0</v>
      </c>
      <c r="O19" s="344">
        <f>IF(N19="-","-",N19/$V19*100000)</f>
        <v>0</v>
      </c>
      <c r="P19" s="343">
        <v>0</v>
      </c>
      <c r="Q19" s="344">
        <f>IF(P19="-","-",P19/$V19*100000)</f>
        <v>0</v>
      </c>
      <c r="R19" s="343">
        <v>0</v>
      </c>
      <c r="S19" s="344">
        <f>IF(R19="-","-",R19/$V19*100000)</f>
        <v>0</v>
      </c>
      <c r="T19" s="343">
        <v>0</v>
      </c>
      <c r="U19" s="344">
        <f>IF(T19="-","-",T19/$V19*100000)</f>
        <v>0</v>
      </c>
      <c r="V19" s="112">
        <v>8700</v>
      </c>
      <c r="W19" s="200"/>
      <c r="X19" s="4"/>
    </row>
    <row r="20" spans="1:24" ht="13.5" customHeight="1">
      <c r="A20" s="19" t="s">
        <v>21</v>
      </c>
      <c r="B20" s="335">
        <v>0</v>
      </c>
      <c r="C20" s="128">
        <f>IF(B20="-","-",B20/$V20*100000)</f>
        <v>0</v>
      </c>
      <c r="D20" s="335">
        <v>0</v>
      </c>
      <c r="E20" s="128">
        <f>IF(D20="-","-",D20/$V20*100000)</f>
        <v>0</v>
      </c>
      <c r="F20" s="335">
        <v>0</v>
      </c>
      <c r="G20" s="128">
        <f>IF(F20="-","-",F20/$V20*100000)</f>
        <v>0</v>
      </c>
      <c r="H20" s="335">
        <v>0</v>
      </c>
      <c r="I20" s="128">
        <f>IF(H20="-","-",H20/$V20*100000)</f>
        <v>0</v>
      </c>
      <c r="J20" s="343">
        <v>0</v>
      </c>
      <c r="K20" s="342">
        <f>IF(J20="-","-",J20/$V20*100000)</f>
        <v>0</v>
      </c>
      <c r="L20" s="343">
        <v>0</v>
      </c>
      <c r="M20" s="342">
        <f>IF(L20="-","-",L20/$V20*100000)</f>
        <v>0</v>
      </c>
      <c r="N20" s="343">
        <v>0</v>
      </c>
      <c r="O20" s="342">
        <f>IF(N20="-","-",N20/$V20*100000)</f>
        <v>0</v>
      </c>
      <c r="P20" s="343">
        <v>0</v>
      </c>
      <c r="Q20" s="342">
        <f>IF(P20="-","-",P20/$V20*100000)</f>
        <v>0</v>
      </c>
      <c r="R20" s="343">
        <v>0</v>
      </c>
      <c r="S20" s="342">
        <f>IF(R20="-","-",R20/$V20*100000)</f>
        <v>0</v>
      </c>
      <c r="T20" s="343">
        <v>0</v>
      </c>
      <c r="U20" s="342">
        <f>IF(T20="-","-",T20/$V20*100000)</f>
        <v>0</v>
      </c>
      <c r="V20" s="112">
        <v>5300</v>
      </c>
      <c r="W20" s="200"/>
      <c r="X20" s="4"/>
    </row>
    <row r="21" spans="1:24" ht="13.5" customHeight="1">
      <c r="A21" s="19" t="s">
        <v>19</v>
      </c>
      <c r="B21" s="335">
        <v>1</v>
      </c>
      <c r="C21" s="128">
        <f>IF(B21="-","-",B21/$V21*100000)</f>
        <v>23.255813953488374</v>
      </c>
      <c r="D21" s="335">
        <v>0</v>
      </c>
      <c r="E21" s="128">
        <f>IF(D21="-","-",D21/$V21*100000)</f>
        <v>0</v>
      </c>
      <c r="F21" s="335">
        <v>1</v>
      </c>
      <c r="G21" s="128">
        <f>IF(F21="-","-",F21/$V21*100000)</f>
        <v>23.255813953488374</v>
      </c>
      <c r="H21" s="335">
        <v>1</v>
      </c>
      <c r="I21" s="128">
        <f>IF(H21="-","-",H21/$V21*100000)</f>
        <v>23.255813953488374</v>
      </c>
      <c r="J21" s="343">
        <v>0</v>
      </c>
      <c r="K21" s="342">
        <f>IF(J21="-","-",J21/$V21*100000)</f>
        <v>0</v>
      </c>
      <c r="L21" s="343">
        <v>0</v>
      </c>
      <c r="M21" s="342">
        <f>IF(L21="-","-",L21/$V21*100000)</f>
        <v>0</v>
      </c>
      <c r="N21" s="343">
        <v>0</v>
      </c>
      <c r="O21" s="342">
        <f>IF(N21="-","-",N21/$V21*100000)</f>
        <v>0</v>
      </c>
      <c r="P21" s="343">
        <v>0</v>
      </c>
      <c r="Q21" s="342">
        <f>IF(P21="-","-",P21/$V21*100000)</f>
        <v>0</v>
      </c>
      <c r="R21" s="343">
        <v>0</v>
      </c>
      <c r="S21" s="342">
        <f>IF(R21="-","-",R21/$V21*100000)</f>
        <v>0</v>
      </c>
      <c r="T21" s="343">
        <v>0</v>
      </c>
      <c r="U21" s="342">
        <f>IF(T21="-","-",T21/$V21*100000)</f>
        <v>0</v>
      </c>
      <c r="V21" s="106">
        <v>4300</v>
      </c>
      <c r="W21" s="200"/>
      <c r="X21" s="4"/>
    </row>
    <row r="22" spans="1:24" ht="13.5" customHeight="1">
      <c r="A22" s="19" t="s">
        <v>18</v>
      </c>
      <c r="B22" s="335">
        <v>0</v>
      </c>
      <c r="C22" s="128">
        <f>IF(B22="-","-",B22/$V22*100000)</f>
        <v>0</v>
      </c>
      <c r="D22" s="335">
        <v>1</v>
      </c>
      <c r="E22" s="128">
        <f>IF(D22="-","-",D22/$V22*100000)</f>
        <v>23.255813953488374</v>
      </c>
      <c r="F22" s="335">
        <v>1</v>
      </c>
      <c r="G22" s="128">
        <f>IF(F22="-","-",F22/$V22*100000)</f>
        <v>23.255813953488374</v>
      </c>
      <c r="H22" s="335">
        <v>1</v>
      </c>
      <c r="I22" s="128">
        <f>IF(H22="-","-",H22/$V22*100000)</f>
        <v>23.255813953488374</v>
      </c>
      <c r="J22" s="343">
        <v>0</v>
      </c>
      <c r="K22" s="342">
        <f>IF(J22="-","-",J22/$V22*100000)</f>
        <v>0</v>
      </c>
      <c r="L22" s="343">
        <v>0</v>
      </c>
      <c r="M22" s="342">
        <f>IF(L22="-","-",L22/$V22*100000)</f>
        <v>0</v>
      </c>
      <c r="N22" s="343">
        <v>0</v>
      </c>
      <c r="O22" s="342">
        <f>IF(N22="-","-",N22/$V22*100000)</f>
        <v>0</v>
      </c>
      <c r="P22" s="343">
        <v>0</v>
      </c>
      <c r="Q22" s="342">
        <f>IF(P22="-","-",P22/$V22*100000)</f>
        <v>0</v>
      </c>
      <c r="R22" s="343">
        <v>0</v>
      </c>
      <c r="S22" s="342">
        <f>IF(R22="-","-",R22/$V22*100000)</f>
        <v>0</v>
      </c>
      <c r="T22" s="343">
        <v>0</v>
      </c>
      <c r="U22" s="342">
        <f>IF(T22="-","-",T22/$V22*100000)</f>
        <v>0</v>
      </c>
      <c r="V22" s="112">
        <v>4300</v>
      </c>
      <c r="W22" s="200"/>
      <c r="X22" s="4"/>
    </row>
    <row r="23" spans="1:24" ht="13.5" customHeight="1">
      <c r="A23" s="15" t="s">
        <v>16</v>
      </c>
      <c r="B23" s="333">
        <v>1</v>
      </c>
      <c r="C23" s="126">
        <f>IF(B23="-","-",B23/$V23*100000)</f>
        <v>33.333333333333336</v>
      </c>
      <c r="D23" s="333">
        <v>0</v>
      </c>
      <c r="E23" s="126">
        <f>IF(D23="-","-",D23/$V23*100000)</f>
        <v>0</v>
      </c>
      <c r="F23" s="333">
        <v>1</v>
      </c>
      <c r="G23" s="126">
        <f>IF(F23="-","-",F23/$V23*100000)</f>
        <v>33.333333333333336</v>
      </c>
      <c r="H23" s="333">
        <v>2</v>
      </c>
      <c r="I23" s="126">
        <f>IF(H23="-","-",H23/$V23*100000)</f>
        <v>66.666666666666671</v>
      </c>
      <c r="J23" s="341">
        <v>0</v>
      </c>
      <c r="K23" s="340">
        <f>IF(J23="-","-",J23/$V23*100000)</f>
        <v>0</v>
      </c>
      <c r="L23" s="341">
        <v>0</v>
      </c>
      <c r="M23" s="340">
        <f>IF(L23="-","-",L23/$V23*100000)</f>
        <v>0</v>
      </c>
      <c r="N23" s="341">
        <v>0</v>
      </c>
      <c r="O23" s="340">
        <f>IF(N23="-","-",N23/$V23*100000)</f>
        <v>0</v>
      </c>
      <c r="P23" s="341">
        <v>0</v>
      </c>
      <c r="Q23" s="340">
        <f>IF(P23="-","-",P23/$V23*100000)</f>
        <v>0</v>
      </c>
      <c r="R23" s="341">
        <v>0</v>
      </c>
      <c r="S23" s="340">
        <f>IF(R23="-","-",R23/$V23*100000)</f>
        <v>0</v>
      </c>
      <c r="T23" s="341">
        <v>0</v>
      </c>
      <c r="U23" s="340">
        <f>IF(T23="-","-",T23/$V23*100000)</f>
        <v>0</v>
      </c>
      <c r="V23" s="106">
        <v>3000</v>
      </c>
      <c r="W23" s="200"/>
      <c r="X23" s="4"/>
    </row>
    <row r="24" spans="1:24" ht="33.75">
      <c r="A24" s="27" t="s">
        <v>14</v>
      </c>
      <c r="B24" s="26">
        <f>B25</f>
        <v>12</v>
      </c>
      <c r="C24" s="124">
        <f>C25</f>
        <v>29.850746268656717</v>
      </c>
      <c r="D24" s="26">
        <f>D25</f>
        <v>9</v>
      </c>
      <c r="E24" s="124">
        <f>E25</f>
        <v>22.388059701492537</v>
      </c>
      <c r="F24" s="26">
        <f>F25</f>
        <v>17.5</v>
      </c>
      <c r="G24" s="124">
        <f>G25</f>
        <v>43.53233830845771</v>
      </c>
      <c r="H24" s="26">
        <f>H25</f>
        <v>27</v>
      </c>
      <c r="I24" s="124">
        <f>I25</f>
        <v>67.164179104477611</v>
      </c>
      <c r="J24" s="26">
        <f>J25</f>
        <v>19</v>
      </c>
      <c r="K24" s="124">
        <f>K25</f>
        <v>47.263681592039802</v>
      </c>
      <c r="L24" s="26">
        <f>L25</f>
        <v>13</v>
      </c>
      <c r="M24" s="124">
        <f>M25</f>
        <v>32.338308457711442</v>
      </c>
      <c r="N24" s="26">
        <f>N25</f>
        <v>2</v>
      </c>
      <c r="O24" s="124">
        <f>O25</f>
        <v>4.9751243781094523</v>
      </c>
      <c r="P24" s="26">
        <f>P25</f>
        <v>12</v>
      </c>
      <c r="Q24" s="124">
        <f>Q25</f>
        <v>29.850746268656717</v>
      </c>
      <c r="R24" s="26" t="str">
        <f>R25</f>
        <v>-</v>
      </c>
      <c r="S24" s="339" t="str">
        <f>S25</f>
        <v>-</v>
      </c>
      <c r="T24" s="26">
        <f>T25</f>
        <v>3</v>
      </c>
      <c r="U24" s="124">
        <f>U25</f>
        <v>7.4626865671641793</v>
      </c>
      <c r="V24" s="119"/>
      <c r="W24" s="211"/>
      <c r="X24" s="4"/>
    </row>
    <row r="25" spans="1:24" ht="13.5" customHeight="1">
      <c r="A25" s="25" t="s">
        <v>13</v>
      </c>
      <c r="B25" s="24">
        <f>IF(SUM(B26:B29)=0,"-",SUM(B26:B29))</f>
        <v>12</v>
      </c>
      <c r="C25" s="139">
        <f>IF(B25="-","-",B25/$V25*100000)</f>
        <v>29.850746268656717</v>
      </c>
      <c r="D25" s="24">
        <f>IF(SUM(D26:D29)=0,"-",SUM(D26:D29))</f>
        <v>9</v>
      </c>
      <c r="E25" s="139">
        <f>IF(D25="-","-",D25/$V25*100000)</f>
        <v>22.388059701492537</v>
      </c>
      <c r="F25" s="24">
        <f>IF(SUM(F26:F29)=0,"-",SUM(F26:F29))</f>
        <v>17.5</v>
      </c>
      <c r="G25" s="139">
        <f>IF(F25="-","-",F25/$V25*100000)</f>
        <v>43.53233830845771</v>
      </c>
      <c r="H25" s="24">
        <f>IF(SUM(H26:H29)=0,"-",SUM(H26:H29))</f>
        <v>27</v>
      </c>
      <c r="I25" s="139">
        <f>IF(H25="-","-",H25/$V25*100000)</f>
        <v>67.164179104477611</v>
      </c>
      <c r="J25" s="24">
        <f>IF(SUM(J26:J29)=0,"-",SUM(J26:J29))</f>
        <v>19</v>
      </c>
      <c r="K25" s="139">
        <f>IF(J25="-","-",J25/$V25*100000)</f>
        <v>47.263681592039802</v>
      </c>
      <c r="L25" s="24">
        <f>IF(SUM(L26:L29)=0,"-",SUM(L26:L29))</f>
        <v>13</v>
      </c>
      <c r="M25" s="139">
        <f>IF(L25="-","-",L25/$V25*100000)</f>
        <v>32.338308457711442</v>
      </c>
      <c r="N25" s="24">
        <f>IF(SUM(N26:N29)=0,"-",SUM(N26:N29))</f>
        <v>2</v>
      </c>
      <c r="O25" s="139">
        <f>IF(N25="-","-",N25/$V25*100000)</f>
        <v>4.9751243781094523</v>
      </c>
      <c r="P25" s="24">
        <f>IF(SUM(P26:P29)=0,"-",SUM(P26:P29))</f>
        <v>12</v>
      </c>
      <c r="Q25" s="139">
        <f>IF(P25="-","-",P25/$V25*100000)</f>
        <v>29.850746268656717</v>
      </c>
      <c r="R25" s="24" t="str">
        <f>IF(SUM(R26:R29)=0,"-",SUM(R26:R29))</f>
        <v>-</v>
      </c>
      <c r="S25" s="338" t="str">
        <f>IF(R25="-","-",R25/$V25*100000)</f>
        <v>-</v>
      </c>
      <c r="T25" s="24">
        <f>IF(SUM(T26:T29)=0,"-",SUM(T26:T29))</f>
        <v>3</v>
      </c>
      <c r="U25" s="139">
        <f>IF(T25="-","-",T25/$V25*100000)</f>
        <v>7.4626865671641793</v>
      </c>
      <c r="V25" s="119">
        <v>40200</v>
      </c>
      <c r="W25" s="211"/>
      <c r="X25" s="4"/>
    </row>
    <row r="26" spans="1:24" ht="13.5" customHeight="1">
      <c r="A26" s="19" t="s">
        <v>12</v>
      </c>
      <c r="B26" s="337">
        <v>8</v>
      </c>
      <c r="C26" s="128">
        <f>IF(B26="-","-",B26/$V26*100000)</f>
        <v>43.01075268817204</v>
      </c>
      <c r="D26" s="337">
        <v>5</v>
      </c>
      <c r="E26" s="128">
        <f>IF(D26="-","-",D26/$V26*100000)</f>
        <v>26.881720430107528</v>
      </c>
      <c r="F26" s="337">
        <v>9.5</v>
      </c>
      <c r="G26" s="128">
        <f>IF(F26="-","-",F26/$V26*100000)</f>
        <v>51.075268817204304</v>
      </c>
      <c r="H26" s="337">
        <v>20</v>
      </c>
      <c r="I26" s="128">
        <f>IF(H26="-","-",H26/$V26*100000)</f>
        <v>107.52688172043011</v>
      </c>
      <c r="J26" s="337">
        <v>10</v>
      </c>
      <c r="K26" s="128">
        <f>IF(J26="-","-",J26/$V26*100000)</f>
        <v>53.763440860215056</v>
      </c>
      <c r="L26" s="337">
        <v>9</v>
      </c>
      <c r="M26" s="128">
        <f>IF(L26="-","-",L26/$V26*100000)</f>
        <v>48.387096774193552</v>
      </c>
      <c r="N26" s="337">
        <v>2</v>
      </c>
      <c r="O26" s="128">
        <f>IF(N26="-","-",N26/$V26*100000)</f>
        <v>10.75268817204301</v>
      </c>
      <c r="P26" s="337">
        <v>5</v>
      </c>
      <c r="Q26" s="128">
        <f>IF(P26="-","-",P26/$V26*100000)</f>
        <v>26.881720430107528</v>
      </c>
      <c r="R26" s="336">
        <v>0</v>
      </c>
      <c r="S26" s="128">
        <f>IF(R26="-","-",R26/$V26*100000)</f>
        <v>0</v>
      </c>
      <c r="T26" s="337">
        <v>1</v>
      </c>
      <c r="U26" s="128">
        <f>IF(T26="-","-",T26/$V26*100000)</f>
        <v>5.376344086021505</v>
      </c>
      <c r="V26" s="112">
        <v>18600</v>
      </c>
      <c r="W26" s="200"/>
      <c r="X26" s="4"/>
    </row>
    <row r="27" spans="1:24" ht="13.5" customHeight="1">
      <c r="A27" s="19" t="s">
        <v>10</v>
      </c>
      <c r="B27" s="335" t="s">
        <v>28</v>
      </c>
      <c r="C27" s="128" t="str">
        <f>IF(B27="-","-",B27/$V27*100000)</f>
        <v>-</v>
      </c>
      <c r="D27" s="335" t="s">
        <v>28</v>
      </c>
      <c r="E27" s="128">
        <v>0</v>
      </c>
      <c r="F27" s="335">
        <v>2</v>
      </c>
      <c r="G27" s="128">
        <f>IF(F27="-","-",F27/$V27*100000)</f>
        <v>32.258064516129032</v>
      </c>
      <c r="H27" s="335">
        <v>2</v>
      </c>
      <c r="I27" s="128">
        <f>IF(H27="-","-",H27/$V27*100000)</f>
        <v>32.258064516129032</v>
      </c>
      <c r="J27" s="335">
        <v>0</v>
      </c>
      <c r="K27" s="128">
        <f>IF(J27="-","-",J27/$V27*100000)</f>
        <v>0</v>
      </c>
      <c r="L27" s="335">
        <v>0</v>
      </c>
      <c r="M27" s="128">
        <f>IF(L27="-","-",L27/$V27*100000)</f>
        <v>0</v>
      </c>
      <c r="N27" s="335">
        <v>0</v>
      </c>
      <c r="O27" s="128">
        <f>IF(N27="-","-",N27/$V27*100000)</f>
        <v>0</v>
      </c>
      <c r="P27" s="335">
        <v>1</v>
      </c>
      <c r="Q27" s="128">
        <f>IF(P27="-","-",P27/$V27*100000)</f>
        <v>16.129032258064516</v>
      </c>
      <c r="R27" s="336">
        <v>0</v>
      </c>
      <c r="S27" s="128">
        <f>IF(R27="-","-",R27/$V27*100000)</f>
        <v>0</v>
      </c>
      <c r="T27" s="335">
        <v>0</v>
      </c>
      <c r="U27" s="128">
        <f>IF(T27="-","-",T27/$V27*100000)</f>
        <v>0</v>
      </c>
      <c r="V27" s="112">
        <v>6200</v>
      </c>
      <c r="W27" s="200"/>
      <c r="X27" s="4"/>
    </row>
    <row r="28" spans="1:24" ht="13.5" customHeight="1">
      <c r="A28" s="19" t="s">
        <v>9</v>
      </c>
      <c r="B28" s="335">
        <v>1</v>
      </c>
      <c r="C28" s="128">
        <f>IF(B28="-","-",B28/$V28*100000)</f>
        <v>16.393442622950818</v>
      </c>
      <c r="D28" s="335">
        <v>1</v>
      </c>
      <c r="E28" s="128">
        <f>IF(D28="-","-",D28/$V28*100000)</f>
        <v>16.393442622950818</v>
      </c>
      <c r="F28" s="335">
        <v>2</v>
      </c>
      <c r="G28" s="128">
        <f>IF(F28="-","-",F28/$V28*100000)</f>
        <v>32.786885245901637</v>
      </c>
      <c r="H28" s="335">
        <v>2</v>
      </c>
      <c r="I28" s="128">
        <f>IF(H28="-","-",H28/$V28*100000)</f>
        <v>32.786885245901637</v>
      </c>
      <c r="J28" s="335">
        <v>1</v>
      </c>
      <c r="K28" s="128">
        <f>IF(J28="-","-",J28/$V28*100000)</f>
        <v>16.393442622950818</v>
      </c>
      <c r="L28" s="335">
        <v>1</v>
      </c>
      <c r="M28" s="128">
        <f>IF(L28="-","-",L28/$V28*100000)</f>
        <v>16.393442622950818</v>
      </c>
      <c r="N28" s="335">
        <v>0</v>
      </c>
      <c r="O28" s="128">
        <f>IF(N28="-","-",N28/$V28*100000)</f>
        <v>0</v>
      </c>
      <c r="P28" s="335">
        <v>0</v>
      </c>
      <c r="Q28" s="128">
        <f>IF(P28="-","-",P28/$V28*100000)</f>
        <v>0</v>
      </c>
      <c r="R28" s="336">
        <v>0</v>
      </c>
      <c r="S28" s="128">
        <f>IF(R28="-","-",R28/$V28*100000)</f>
        <v>0</v>
      </c>
      <c r="T28" s="335">
        <v>0</v>
      </c>
      <c r="U28" s="128">
        <f>IF(T28="-","-",T28/$V28*100000)</f>
        <v>0</v>
      </c>
      <c r="V28" s="112">
        <v>6100</v>
      </c>
      <c r="W28" s="200"/>
      <c r="X28" s="4"/>
    </row>
    <row r="29" spans="1:24" ht="13.5" customHeight="1">
      <c r="A29" s="15" t="s">
        <v>7</v>
      </c>
      <c r="B29" s="333">
        <v>3</v>
      </c>
      <c r="C29" s="126">
        <f>IF(B29="-","-",B29/$V29*100000)</f>
        <v>32.258064516129032</v>
      </c>
      <c r="D29" s="333">
        <v>3</v>
      </c>
      <c r="E29" s="126">
        <f>IF(D29="-","-",D29/$V29*100000)</f>
        <v>32.258064516129032</v>
      </c>
      <c r="F29" s="333">
        <v>4</v>
      </c>
      <c r="G29" s="126">
        <f>IF(F29="-","-",F29/$V29*100000)</f>
        <v>43.01075268817204</v>
      </c>
      <c r="H29" s="333">
        <v>3</v>
      </c>
      <c r="I29" s="126">
        <f>IF(H29="-","-",H29/$V29*100000)</f>
        <v>32.258064516129032</v>
      </c>
      <c r="J29" s="333">
        <v>8</v>
      </c>
      <c r="K29" s="126">
        <f>IF(J29="-","-",J29/$V29*100000)</f>
        <v>86.021505376344081</v>
      </c>
      <c r="L29" s="333">
        <v>3</v>
      </c>
      <c r="M29" s="126">
        <f>IF(L29="-","-",L29/$V29*100000)</f>
        <v>32.258064516129032</v>
      </c>
      <c r="N29" s="333">
        <v>0</v>
      </c>
      <c r="O29" s="126">
        <f>IF(N29="-","-",N29/$V29*100000)</f>
        <v>0</v>
      </c>
      <c r="P29" s="333">
        <v>6</v>
      </c>
      <c r="Q29" s="126">
        <f>IF(P29="-","-",P29/$V29*100000)</f>
        <v>64.516129032258064</v>
      </c>
      <c r="R29" s="334">
        <v>0</v>
      </c>
      <c r="S29" s="126">
        <f>IF(R29="-","-",R29/$V29*100000)</f>
        <v>0</v>
      </c>
      <c r="T29" s="333">
        <v>2</v>
      </c>
      <c r="U29" s="126">
        <f>IF(T29="-","-",T29/$V29*100000)</f>
        <v>21.50537634408602</v>
      </c>
      <c r="V29" s="106">
        <v>9300</v>
      </c>
      <c r="W29" s="200"/>
      <c r="X29" s="4"/>
    </row>
    <row r="30" spans="1:24" ht="13.5" customHeight="1">
      <c r="A30" s="249" t="s">
        <v>147</v>
      </c>
      <c r="B30" s="332"/>
      <c r="C30" s="331"/>
      <c r="D30" s="261"/>
      <c r="E30" s="331"/>
      <c r="F30" s="261"/>
      <c r="G30" s="331"/>
      <c r="H30" s="261"/>
      <c r="I30" s="331"/>
      <c r="J30" s="261"/>
      <c r="K30" s="331"/>
      <c r="L30" s="261"/>
      <c r="M30" s="331"/>
      <c r="N30" s="261"/>
      <c r="O30" s="331"/>
      <c r="P30" s="261"/>
      <c r="Q30" s="331"/>
      <c r="R30" s="261"/>
      <c r="S30" s="331"/>
      <c r="T30" s="261"/>
      <c r="U30" s="331"/>
      <c r="V30" s="330"/>
      <c r="W30" s="200"/>
      <c r="X30" s="4"/>
    </row>
    <row r="31" spans="1:24" ht="13.5" customHeight="1">
      <c r="A31" s="329" t="s">
        <v>146</v>
      </c>
      <c r="B31" s="329"/>
      <c r="C31" s="329"/>
      <c r="D31" s="329"/>
      <c r="E31" s="329"/>
      <c r="F31" s="329"/>
      <c r="G31" s="329"/>
      <c r="H31" s="329"/>
      <c r="I31" s="329"/>
      <c r="J31" s="329"/>
      <c r="K31" s="329"/>
      <c r="L31" s="329"/>
      <c r="M31" s="329"/>
      <c r="N31" s="329"/>
      <c r="O31" s="329"/>
      <c r="P31" s="329"/>
      <c r="Q31" s="329"/>
      <c r="R31" s="329"/>
      <c r="S31" s="329"/>
      <c r="T31" s="329"/>
      <c r="U31" s="329"/>
      <c r="V31" s="330"/>
      <c r="W31" s="200"/>
      <c r="X31" s="4"/>
    </row>
    <row r="32" spans="1:24" ht="13.5" customHeight="1">
      <c r="A32" s="329"/>
      <c r="B32" s="329"/>
      <c r="C32" s="329"/>
      <c r="D32" s="329"/>
      <c r="E32" s="329"/>
      <c r="F32" s="329"/>
      <c r="G32" s="329"/>
      <c r="H32" s="329"/>
      <c r="I32" s="329"/>
      <c r="J32" s="329"/>
      <c r="K32" s="329"/>
      <c r="L32" s="329"/>
      <c r="M32" s="329"/>
      <c r="N32" s="329"/>
      <c r="O32" s="329"/>
      <c r="P32" s="329"/>
      <c r="Q32" s="329"/>
      <c r="R32" s="329"/>
      <c r="S32" s="329"/>
      <c r="T32" s="329"/>
      <c r="U32" s="329"/>
      <c r="W32" s="200"/>
      <c r="X32" s="4"/>
    </row>
    <row r="33" spans="1:24">
      <c r="A33" s="5"/>
      <c r="B33" s="4"/>
      <c r="C33" s="327"/>
      <c r="D33" s="101"/>
      <c r="E33" s="328"/>
      <c r="F33" s="4"/>
      <c r="G33" s="327"/>
      <c r="H33" s="4"/>
      <c r="I33" s="327"/>
      <c r="J33" s="4"/>
      <c r="K33" s="327"/>
      <c r="L33" s="4"/>
      <c r="M33" s="327"/>
      <c r="N33" s="4"/>
      <c r="O33" s="327"/>
      <c r="P33" s="4"/>
      <c r="Q33" s="327"/>
      <c r="R33" s="100"/>
      <c r="S33" s="327"/>
      <c r="T33" s="4"/>
      <c r="U33" s="327"/>
      <c r="W33" s="200"/>
      <c r="X33" s="4"/>
    </row>
    <row r="34" spans="1:24">
      <c r="A34" s="5" t="s">
        <v>2</v>
      </c>
      <c r="B34" s="4"/>
      <c r="C34" s="327"/>
      <c r="D34" s="101"/>
      <c r="E34" s="328"/>
      <c r="F34" s="4"/>
      <c r="G34" s="327"/>
      <c r="H34" s="4"/>
      <c r="I34" s="327"/>
      <c r="J34" s="4"/>
      <c r="K34" s="327"/>
      <c r="L34" s="4"/>
      <c r="M34" s="327"/>
      <c r="N34" s="4"/>
      <c r="O34" s="327"/>
      <c r="P34" s="4"/>
      <c r="Q34" s="327"/>
      <c r="R34" s="100"/>
      <c r="S34" s="327"/>
      <c r="T34" s="4"/>
      <c r="U34" s="327"/>
      <c r="X34" s="4"/>
    </row>
    <row r="35" spans="1:24">
      <c r="A35" s="5" t="s">
        <v>145</v>
      </c>
      <c r="B35" s="4"/>
      <c r="C35" s="327"/>
      <c r="D35" s="101"/>
      <c r="E35" s="328"/>
      <c r="F35" s="4"/>
      <c r="G35" s="327"/>
      <c r="H35" s="4"/>
      <c r="I35" s="327"/>
      <c r="J35" s="4"/>
      <c r="K35" s="327"/>
      <c r="L35" s="4"/>
      <c r="M35" s="327"/>
      <c r="N35" s="4"/>
      <c r="O35" s="327"/>
      <c r="P35" s="4"/>
      <c r="Q35" s="327"/>
      <c r="R35" s="100"/>
      <c r="S35" s="327"/>
      <c r="T35" s="4"/>
      <c r="U35" s="327"/>
      <c r="X35" s="4"/>
    </row>
    <row r="36" spans="1:24">
      <c r="A36" s="5" t="s">
        <v>144</v>
      </c>
      <c r="B36" s="4"/>
      <c r="C36" s="327"/>
      <c r="D36" s="101"/>
      <c r="E36" s="328"/>
      <c r="F36" s="4"/>
      <c r="G36" s="327"/>
      <c r="H36" s="4"/>
      <c r="I36" s="327"/>
      <c r="J36" s="4"/>
      <c r="K36" s="327"/>
      <c r="L36" s="4"/>
      <c r="M36" s="327"/>
      <c r="N36" s="4"/>
      <c r="O36" s="327"/>
      <c r="P36" s="4"/>
      <c r="Q36" s="327"/>
      <c r="R36" s="100"/>
      <c r="S36" s="327"/>
      <c r="T36" s="4"/>
      <c r="U36" s="327"/>
      <c r="X36" s="4"/>
    </row>
    <row r="37" spans="1:24">
      <c r="A37" s="5" t="s">
        <v>143</v>
      </c>
      <c r="B37" s="4"/>
      <c r="C37" s="327"/>
      <c r="D37" s="101"/>
      <c r="E37" s="328"/>
      <c r="F37" s="4"/>
      <c r="G37" s="327"/>
      <c r="H37" s="4"/>
      <c r="I37" s="327"/>
      <c r="J37" s="4"/>
      <c r="K37" s="327"/>
      <c r="L37" s="4"/>
      <c r="M37" s="327"/>
      <c r="N37" s="4"/>
      <c r="O37" s="327"/>
      <c r="P37" s="4"/>
      <c r="Q37" s="327"/>
      <c r="R37" s="100"/>
      <c r="S37" s="327"/>
      <c r="T37" s="4"/>
      <c r="U37" s="327"/>
      <c r="X37" s="4"/>
    </row>
    <row r="38" spans="1:24">
      <c r="A38" s="5"/>
      <c r="B38" s="4"/>
      <c r="C38" s="327"/>
      <c r="D38" s="101"/>
      <c r="E38" s="328"/>
      <c r="F38" s="4"/>
      <c r="G38" s="327"/>
      <c r="H38" s="4"/>
      <c r="I38" s="327"/>
      <c r="J38" s="4"/>
      <c r="K38" s="327"/>
      <c r="L38" s="4"/>
      <c r="M38" s="327"/>
      <c r="N38" s="4"/>
      <c r="O38" s="327"/>
      <c r="P38" s="4"/>
      <c r="Q38" s="327"/>
      <c r="R38" s="100"/>
      <c r="S38" s="327"/>
      <c r="T38" s="4"/>
      <c r="U38" s="327"/>
      <c r="X38" s="4"/>
    </row>
    <row r="39" spans="1:24">
      <c r="A39" s="5"/>
      <c r="B39" s="4"/>
      <c r="C39" s="327"/>
      <c r="D39" s="101"/>
      <c r="E39" s="328"/>
      <c r="F39" s="4"/>
      <c r="G39" s="327"/>
      <c r="H39" s="4"/>
      <c r="I39" s="327"/>
      <c r="J39" s="4"/>
      <c r="K39" s="327"/>
      <c r="L39" s="4"/>
      <c r="M39" s="327"/>
      <c r="N39" s="4"/>
      <c r="O39" s="327"/>
      <c r="P39" s="4"/>
      <c r="Q39" s="327"/>
      <c r="R39" s="100"/>
      <c r="S39" s="327"/>
      <c r="T39" s="4"/>
      <c r="U39" s="327"/>
      <c r="X39" s="4"/>
    </row>
    <row r="40" spans="1:24">
      <c r="A40" s="5"/>
      <c r="B40" s="4"/>
      <c r="C40" s="327"/>
      <c r="D40" s="101"/>
      <c r="E40" s="328"/>
      <c r="F40" s="4"/>
      <c r="G40" s="327"/>
      <c r="H40" s="4"/>
      <c r="I40" s="327"/>
      <c r="J40" s="4"/>
      <c r="K40" s="327"/>
      <c r="L40" s="4"/>
      <c r="M40" s="327"/>
      <c r="N40" s="4"/>
      <c r="O40" s="327"/>
      <c r="P40" s="4"/>
      <c r="Q40" s="327"/>
      <c r="R40" s="100"/>
      <c r="S40" s="327"/>
      <c r="T40" s="4"/>
      <c r="U40" s="327"/>
      <c r="X40" s="4"/>
    </row>
    <row r="41" spans="1:24">
      <c r="A41" s="5"/>
      <c r="B41" s="4"/>
      <c r="C41" s="327"/>
      <c r="D41" s="101"/>
      <c r="E41" s="328"/>
      <c r="F41" s="4"/>
      <c r="G41" s="327"/>
      <c r="H41" s="4"/>
      <c r="I41" s="327"/>
      <c r="J41" s="4"/>
      <c r="K41" s="327"/>
      <c r="L41" s="4"/>
      <c r="M41" s="327"/>
      <c r="N41" s="4"/>
      <c r="O41" s="327"/>
      <c r="P41" s="4"/>
      <c r="Q41" s="327"/>
      <c r="R41" s="100"/>
      <c r="S41" s="327"/>
      <c r="T41" s="4"/>
      <c r="U41" s="327"/>
      <c r="X41" s="4"/>
    </row>
    <row r="42" spans="1:24">
      <c r="A42" s="5"/>
      <c r="B42" s="4"/>
      <c r="C42" s="327"/>
      <c r="D42" s="101"/>
      <c r="E42" s="328"/>
      <c r="F42" s="4"/>
      <c r="G42" s="327"/>
      <c r="H42" s="4"/>
      <c r="I42" s="327"/>
      <c r="J42" s="4"/>
      <c r="K42" s="327"/>
      <c r="L42" s="4"/>
      <c r="M42" s="327"/>
      <c r="N42" s="4"/>
      <c r="O42" s="327"/>
      <c r="P42" s="4"/>
      <c r="Q42" s="327"/>
      <c r="R42" s="100"/>
      <c r="S42" s="327"/>
      <c r="T42" s="4"/>
      <c r="U42" s="327"/>
      <c r="X42" s="4"/>
    </row>
    <row r="43" spans="1:24">
      <c r="A43" s="5"/>
      <c r="B43" s="4"/>
      <c r="C43" s="327"/>
      <c r="D43" s="101"/>
      <c r="E43" s="328"/>
      <c r="F43" s="4"/>
      <c r="G43" s="327"/>
      <c r="H43" s="4"/>
      <c r="I43" s="327"/>
      <c r="J43" s="4"/>
      <c r="K43" s="327"/>
      <c r="L43" s="4"/>
      <c r="M43" s="327"/>
      <c r="N43" s="4"/>
      <c r="O43" s="327"/>
      <c r="P43" s="4"/>
      <c r="Q43" s="327"/>
      <c r="R43" s="100"/>
      <c r="S43" s="327"/>
      <c r="T43" s="4"/>
      <c r="U43" s="327"/>
      <c r="X43" s="4"/>
    </row>
    <row r="44" spans="1:24">
      <c r="A44" s="5"/>
      <c r="B44" s="4"/>
      <c r="C44" s="327"/>
      <c r="D44" s="101"/>
      <c r="E44" s="328"/>
      <c r="F44" s="4"/>
      <c r="G44" s="327"/>
      <c r="H44" s="4"/>
      <c r="I44" s="327"/>
      <c r="J44" s="4"/>
      <c r="K44" s="327"/>
      <c r="L44" s="4"/>
      <c r="M44" s="327"/>
      <c r="N44" s="4"/>
      <c r="O44" s="327"/>
      <c r="P44" s="4"/>
      <c r="Q44" s="327"/>
      <c r="R44" s="100"/>
      <c r="S44" s="327"/>
      <c r="T44" s="4"/>
      <c r="U44" s="327"/>
      <c r="X44" s="4"/>
    </row>
  </sheetData>
  <mergeCells count="11">
    <mergeCell ref="T2:U2"/>
    <mergeCell ref="V2:V4"/>
    <mergeCell ref="D3:E3"/>
    <mergeCell ref="A31:U32"/>
    <mergeCell ref="T1:U1"/>
    <mergeCell ref="F2:G2"/>
    <mergeCell ref="H2:I2"/>
    <mergeCell ref="J2:K2"/>
    <mergeCell ref="L2:M2"/>
    <mergeCell ref="N2:O2"/>
    <mergeCell ref="P2:Q2"/>
  </mergeCells>
  <phoneticPr fontId="6"/>
  <pageMargins left="0.78740157480314965" right="0.71" top="0.78740157480314965" bottom="0.78740157480314965" header="0.55000000000000004" footer="0.51181102362204722"/>
  <headerFooter alignWithMargins="0"/>
</worksheet>
</file>